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codeName="ThisWorkbook" autoCompressPictures="0"/>
  <bookViews>
    <workbookView xWindow="40" yWindow="0" windowWidth="18640" windowHeight="10260"/>
  </bookViews>
  <sheets>
    <sheet name="PRM_Summary" sheetId="14" r:id="rId1"/>
    <sheet name="PRM70ND" sheetId="10" r:id="rId2"/>
    <sheet name="PRMallND" sheetId="11" r:id="rId3"/>
    <sheet name="PRM70all" sheetId="12" r:id="rId4"/>
    <sheet name="PRMallall" sheetId="13" r:id="rId5"/>
    <sheet name="rawdata" sheetId="4" r:id="rId6"/>
    <sheet name="sourcedata" sheetId="2" r:id="rId7"/>
    <sheet name="w_kg comb_eng_orig" sheetId="1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14" l="1"/>
  <c r="E12" i="14"/>
  <c r="E11" i="14"/>
  <c r="E10" i="14"/>
  <c r="E9" i="14"/>
  <c r="E8" i="14"/>
  <c r="E7" i="14"/>
  <c r="E6" i="14"/>
  <c r="E5" i="14"/>
  <c r="E4" i="14"/>
  <c r="E3" i="14"/>
  <c r="E2" i="14"/>
  <c r="D13" i="14"/>
  <c r="D12" i="14"/>
  <c r="D11" i="14"/>
  <c r="D10" i="14"/>
  <c r="D9" i="14"/>
  <c r="D8" i="14"/>
  <c r="D7" i="14"/>
  <c r="D6" i="14"/>
  <c r="D5" i="14"/>
  <c r="D4" i="14"/>
  <c r="D3" i="14"/>
  <c r="D2" i="14"/>
  <c r="C13" i="14"/>
  <c r="C12" i="14"/>
  <c r="C11" i="14"/>
  <c r="C10" i="14"/>
  <c r="C9" i="14"/>
  <c r="C8" i="14"/>
  <c r="C7" i="14"/>
  <c r="C6" i="14"/>
  <c r="C5" i="14"/>
  <c r="C4" i="14"/>
  <c r="C3" i="14"/>
  <c r="C2" i="14"/>
  <c r="B13" i="14"/>
  <c r="B12" i="14"/>
  <c r="B11" i="14"/>
  <c r="B10" i="14"/>
  <c r="B9" i="14"/>
  <c r="B8" i="14"/>
  <c r="B7" i="14"/>
  <c r="B6" i="14"/>
  <c r="B5" i="14"/>
  <c r="B4" i="14"/>
  <c r="B3" i="14"/>
  <c r="B2" i="14"/>
  <c r="B49" i="13"/>
  <c r="F47" i="13"/>
  <c r="F46" i="13"/>
  <c r="F48" i="13"/>
  <c r="F45" i="13"/>
  <c r="F44" i="13"/>
  <c r="E47" i="13"/>
  <c r="E46" i="13"/>
  <c r="E48" i="13"/>
  <c r="E45" i="13"/>
  <c r="E44" i="13"/>
  <c r="D47" i="13"/>
  <c r="D46" i="13"/>
  <c r="D48" i="13"/>
  <c r="D45" i="13"/>
  <c r="D44" i="13"/>
  <c r="C47" i="13"/>
  <c r="C46" i="13"/>
  <c r="C48" i="13"/>
  <c r="C45" i="13"/>
  <c r="C44" i="13"/>
  <c r="B48" i="13"/>
  <c r="B47" i="13"/>
  <c r="B46" i="13"/>
  <c r="B45" i="13"/>
  <c r="B44" i="13"/>
  <c r="FP26" i="13"/>
  <c r="FP25" i="13"/>
  <c r="FP24" i="13"/>
  <c r="FP23" i="13"/>
  <c r="FP22" i="13"/>
  <c r="FP21" i="13"/>
  <c r="FP20" i="13"/>
  <c r="FP19" i="13"/>
  <c r="FP18" i="13"/>
  <c r="FP17" i="13"/>
  <c r="FP16" i="13"/>
  <c r="FP15" i="13"/>
  <c r="FP14" i="13"/>
  <c r="FP13" i="13"/>
  <c r="FP12" i="13"/>
  <c r="FP11" i="13"/>
  <c r="FP10" i="13"/>
  <c r="FP9" i="13"/>
  <c r="FP8" i="13"/>
  <c r="FP7" i="13"/>
  <c r="FT1" i="13"/>
  <c r="FS1" i="13"/>
  <c r="FS2" i="13" a="1"/>
  <c r="FS2" i="13"/>
  <c r="FT2" i="13"/>
  <c r="FS3" i="13"/>
  <c r="FT3" i="13"/>
  <c r="FS4" i="13"/>
  <c r="FT4" i="13"/>
  <c r="FS5" i="13"/>
  <c r="FT5" i="13"/>
  <c r="FS6" i="13"/>
  <c r="FT6" i="13"/>
  <c r="FK2" i="13" a="1"/>
  <c r="FK2" i="13"/>
  <c r="FL5" i="13"/>
  <c r="FL17" i="13"/>
  <c r="FK3" i="13"/>
  <c r="FL18" i="13"/>
  <c r="FL19" i="13"/>
  <c r="FL22" i="13"/>
  <c r="FL21" i="13"/>
  <c r="FL24" i="13"/>
  <c r="FL20" i="13"/>
  <c r="FL23" i="13"/>
  <c r="FL25" i="13"/>
  <c r="FL26" i="13"/>
  <c r="FL7" i="13"/>
  <c r="FL8" i="13"/>
  <c r="FL9" i="13"/>
  <c r="FL12" i="13"/>
  <c r="FL11" i="13"/>
  <c r="FL14" i="13"/>
  <c r="FL10" i="13"/>
  <c r="FL13" i="13"/>
  <c r="FL15" i="13"/>
  <c r="FL16" i="13"/>
  <c r="FO2" i="13" a="1"/>
  <c r="FO4" i="13"/>
  <c r="FP1" i="13"/>
  <c r="FO2" i="13"/>
  <c r="FO1" i="13"/>
  <c r="FP2" i="13"/>
  <c r="FO3" i="13"/>
  <c r="FP3" i="13"/>
  <c r="FP4" i="13"/>
  <c r="FO5" i="13"/>
  <c r="FP5" i="13"/>
  <c r="FO6" i="13"/>
  <c r="FP6" i="13"/>
  <c r="FG2" i="13" a="1"/>
  <c r="FG2" i="13"/>
  <c r="FH5" i="13"/>
  <c r="FH17" i="13"/>
  <c r="FG3" i="13"/>
  <c r="FH18" i="13"/>
  <c r="FH19" i="13"/>
  <c r="FH22" i="13"/>
  <c r="FH21" i="13"/>
  <c r="FH24" i="13"/>
  <c r="FH20" i="13"/>
  <c r="FH23" i="13"/>
  <c r="FH25" i="13"/>
  <c r="FH26" i="13"/>
  <c r="FH7" i="13"/>
  <c r="FH8" i="13"/>
  <c r="FH9" i="13"/>
  <c r="FH12" i="13"/>
  <c r="FH11" i="13"/>
  <c r="FH14" i="13"/>
  <c r="FH10" i="13"/>
  <c r="FH13" i="13"/>
  <c r="FH15" i="13"/>
  <c r="FH16" i="13"/>
  <c r="FK4" i="13"/>
  <c r="FL1" i="13"/>
  <c r="FK1" i="13"/>
  <c r="FL2" i="13"/>
  <c r="FL3" i="13"/>
  <c r="FL4" i="13"/>
  <c r="FK5" i="13"/>
  <c r="FK6" i="13"/>
  <c r="FL6" i="13"/>
  <c r="FC2" i="13" a="1"/>
  <c r="FC2" i="13"/>
  <c r="FD5" i="13"/>
  <c r="FD17" i="13"/>
  <c r="FC3" i="13"/>
  <c r="FD18" i="13"/>
  <c r="FD19" i="13"/>
  <c r="FD22" i="13"/>
  <c r="FD21" i="13"/>
  <c r="FD24" i="13"/>
  <c r="FD20" i="13"/>
  <c r="FD23" i="13"/>
  <c r="FD25" i="13"/>
  <c r="FD26" i="13"/>
  <c r="FD7" i="13"/>
  <c r="FD8" i="13"/>
  <c r="FD9" i="13"/>
  <c r="FD12" i="13"/>
  <c r="FD11" i="13"/>
  <c r="FD14" i="13"/>
  <c r="FD10" i="13"/>
  <c r="FD13" i="13"/>
  <c r="FD15" i="13"/>
  <c r="FD16" i="13"/>
  <c r="FG4" i="13"/>
  <c r="FH1" i="13"/>
  <c r="FG1" i="13"/>
  <c r="FH2" i="13"/>
  <c r="FH3" i="13"/>
  <c r="FH4" i="13"/>
  <c r="FG5" i="13"/>
  <c r="FG6" i="13"/>
  <c r="FH6" i="13"/>
  <c r="EY2" i="13" a="1"/>
  <c r="EY2" i="13"/>
  <c r="EZ5" i="13"/>
  <c r="EZ17" i="13"/>
  <c r="EY3" i="13"/>
  <c r="EZ18" i="13"/>
  <c r="EZ19" i="13"/>
  <c r="EZ22" i="13"/>
  <c r="EZ21" i="13"/>
  <c r="EZ24" i="13"/>
  <c r="EZ20" i="13"/>
  <c r="EZ23" i="13"/>
  <c r="EZ25" i="13"/>
  <c r="EZ26" i="13"/>
  <c r="EZ7" i="13"/>
  <c r="EZ8" i="13"/>
  <c r="EZ9" i="13"/>
  <c r="EZ12" i="13"/>
  <c r="EZ11" i="13"/>
  <c r="EZ14" i="13"/>
  <c r="EZ10" i="13"/>
  <c r="EZ13" i="13"/>
  <c r="EZ15" i="13"/>
  <c r="EZ16" i="13"/>
  <c r="FC4" i="13"/>
  <c r="FD1" i="13"/>
  <c r="FC1" i="13"/>
  <c r="FD2" i="13"/>
  <c r="FD3" i="13"/>
  <c r="FD4" i="13"/>
  <c r="FC5" i="13"/>
  <c r="FC6" i="13"/>
  <c r="FD6" i="13"/>
  <c r="EU2" i="13" a="1"/>
  <c r="EU2" i="13"/>
  <c r="EV5" i="13"/>
  <c r="EV17" i="13"/>
  <c r="EU3" i="13"/>
  <c r="EV18" i="13"/>
  <c r="EV19" i="13"/>
  <c r="EV22" i="13"/>
  <c r="EV21" i="13"/>
  <c r="EV24" i="13"/>
  <c r="EV20" i="13"/>
  <c r="EV23" i="13"/>
  <c r="EV25" i="13"/>
  <c r="EV26" i="13"/>
  <c r="EV7" i="13"/>
  <c r="EV8" i="13"/>
  <c r="EV9" i="13"/>
  <c r="EV12" i="13"/>
  <c r="EV11" i="13"/>
  <c r="EV14" i="13"/>
  <c r="EV10" i="13"/>
  <c r="EV13" i="13"/>
  <c r="EV15" i="13"/>
  <c r="EV16" i="13"/>
  <c r="EY4" i="13"/>
  <c r="EZ1" i="13"/>
  <c r="EY1" i="13"/>
  <c r="EZ2" i="13"/>
  <c r="EZ3" i="13"/>
  <c r="EZ4" i="13"/>
  <c r="EY5" i="13"/>
  <c r="EY6" i="13"/>
  <c r="EZ6" i="13"/>
  <c r="EQ2" i="13" a="1"/>
  <c r="EQ2" i="13"/>
  <c r="ER5" i="13"/>
  <c r="ER17" i="13"/>
  <c r="EQ3" i="13"/>
  <c r="ER18" i="13"/>
  <c r="ER19" i="13"/>
  <c r="ER22" i="13"/>
  <c r="ER21" i="13"/>
  <c r="ER24" i="13"/>
  <c r="ER20" i="13"/>
  <c r="ER23" i="13"/>
  <c r="ER25" i="13"/>
  <c r="ER26" i="13"/>
  <c r="ER7" i="13"/>
  <c r="ER8" i="13"/>
  <c r="ER9" i="13"/>
  <c r="ER12" i="13"/>
  <c r="ER11" i="13"/>
  <c r="ER14" i="13"/>
  <c r="ER10" i="13"/>
  <c r="ER13" i="13"/>
  <c r="ER15" i="13"/>
  <c r="ER16" i="13"/>
  <c r="EU4" i="13"/>
  <c r="EV1" i="13"/>
  <c r="EU1" i="13"/>
  <c r="EV2" i="13"/>
  <c r="EV3" i="13"/>
  <c r="EV4" i="13"/>
  <c r="EU5" i="13"/>
  <c r="EU6" i="13"/>
  <c r="EV6" i="13"/>
  <c r="EM2" i="13" a="1"/>
  <c r="EM2" i="13"/>
  <c r="EN5" i="13"/>
  <c r="EN17" i="13"/>
  <c r="EM3" i="13"/>
  <c r="EN18" i="13"/>
  <c r="EN19" i="13"/>
  <c r="EN22" i="13"/>
  <c r="EN21" i="13"/>
  <c r="EN24" i="13"/>
  <c r="EN20" i="13"/>
  <c r="EN23" i="13"/>
  <c r="EN25" i="13"/>
  <c r="EN26" i="13"/>
  <c r="EN7" i="13"/>
  <c r="EN8" i="13"/>
  <c r="EN9" i="13"/>
  <c r="EN12" i="13"/>
  <c r="EN11" i="13"/>
  <c r="EN14" i="13"/>
  <c r="EN10" i="13"/>
  <c r="EN13" i="13"/>
  <c r="EN15" i="13"/>
  <c r="EN16" i="13"/>
  <c r="EQ4" i="13"/>
  <c r="ER1" i="13"/>
  <c r="EQ1" i="13"/>
  <c r="ER2" i="13"/>
  <c r="ER3" i="13"/>
  <c r="ER4" i="13"/>
  <c r="EQ5" i="13"/>
  <c r="EQ6" i="13"/>
  <c r="ER6" i="13"/>
  <c r="EI2" i="13" a="1"/>
  <c r="EI2" i="13"/>
  <c r="EJ5" i="13"/>
  <c r="EJ17" i="13"/>
  <c r="EI3" i="13"/>
  <c r="EJ18" i="13"/>
  <c r="EJ19" i="13"/>
  <c r="EJ22" i="13"/>
  <c r="EJ21" i="13"/>
  <c r="EJ24" i="13"/>
  <c r="EJ20" i="13"/>
  <c r="EJ23" i="13"/>
  <c r="EJ25" i="13"/>
  <c r="EJ26" i="13"/>
  <c r="EJ7" i="13"/>
  <c r="EJ8" i="13"/>
  <c r="EJ9" i="13"/>
  <c r="EJ12" i="13"/>
  <c r="EJ11" i="13"/>
  <c r="EJ14" i="13"/>
  <c r="EJ10" i="13"/>
  <c r="EJ13" i="13"/>
  <c r="EJ15" i="13"/>
  <c r="EJ16" i="13"/>
  <c r="EM4" i="13"/>
  <c r="EN1" i="13"/>
  <c r="EM1" i="13"/>
  <c r="EN2" i="13"/>
  <c r="EN3" i="13"/>
  <c r="EN4" i="13"/>
  <c r="EM5" i="13"/>
  <c r="EM6" i="13"/>
  <c r="EN6" i="13"/>
  <c r="EE2" i="13" a="1"/>
  <c r="EE2" i="13"/>
  <c r="EF5" i="13"/>
  <c r="EF17" i="13"/>
  <c r="EE3" i="13"/>
  <c r="EF18" i="13"/>
  <c r="EF19" i="13"/>
  <c r="EF22" i="13"/>
  <c r="EF21" i="13"/>
  <c r="EF24" i="13"/>
  <c r="EF20" i="13"/>
  <c r="EF23" i="13"/>
  <c r="EF25" i="13"/>
  <c r="EF26" i="13"/>
  <c r="EF7" i="13"/>
  <c r="EF8" i="13"/>
  <c r="EF9" i="13"/>
  <c r="EF12" i="13"/>
  <c r="EF11" i="13"/>
  <c r="EF14" i="13"/>
  <c r="EF10" i="13"/>
  <c r="EF13" i="13"/>
  <c r="EF15" i="13"/>
  <c r="EF16" i="13"/>
  <c r="EI4" i="13"/>
  <c r="EJ1" i="13"/>
  <c r="EI1" i="13"/>
  <c r="EJ2" i="13"/>
  <c r="EJ3" i="13"/>
  <c r="EJ4" i="13"/>
  <c r="EI5" i="13"/>
  <c r="EI6" i="13"/>
  <c r="EJ6" i="13"/>
  <c r="EA2" i="13" a="1"/>
  <c r="EA2" i="13"/>
  <c r="EB5" i="13"/>
  <c r="EB17" i="13"/>
  <c r="EA3" i="13"/>
  <c r="EB18" i="13"/>
  <c r="EB19" i="13"/>
  <c r="EB22" i="13"/>
  <c r="EB21" i="13"/>
  <c r="EB24" i="13"/>
  <c r="EB20" i="13"/>
  <c r="EB23" i="13"/>
  <c r="EB25" i="13"/>
  <c r="EB26" i="13"/>
  <c r="EB7" i="13"/>
  <c r="EB8" i="13"/>
  <c r="EB9" i="13"/>
  <c r="EB12" i="13"/>
  <c r="EB11" i="13"/>
  <c r="EB14" i="13"/>
  <c r="EB10" i="13"/>
  <c r="EB13" i="13"/>
  <c r="EB15" i="13"/>
  <c r="EB16" i="13"/>
  <c r="EE4" i="13"/>
  <c r="EF1" i="13"/>
  <c r="EE1" i="13"/>
  <c r="EF2" i="13"/>
  <c r="EF3" i="13"/>
  <c r="EF4" i="13"/>
  <c r="EE5" i="13"/>
  <c r="EE6" i="13"/>
  <c r="EF6" i="13"/>
  <c r="DW2" i="13" a="1"/>
  <c r="DW2" i="13"/>
  <c r="DX5" i="13"/>
  <c r="DX17" i="13"/>
  <c r="DW3" i="13"/>
  <c r="DX18" i="13"/>
  <c r="DX19" i="13"/>
  <c r="DX22" i="13"/>
  <c r="DX21" i="13"/>
  <c r="DX24" i="13"/>
  <c r="DX20" i="13"/>
  <c r="DX23" i="13"/>
  <c r="DX25" i="13"/>
  <c r="DX26" i="13"/>
  <c r="DX7" i="13"/>
  <c r="DX8" i="13"/>
  <c r="DX9" i="13"/>
  <c r="DX12" i="13"/>
  <c r="DX11" i="13"/>
  <c r="DX14" i="13"/>
  <c r="DX10" i="13"/>
  <c r="DX13" i="13"/>
  <c r="DX15" i="13"/>
  <c r="DX16" i="13"/>
  <c r="EA4" i="13"/>
  <c r="EB1" i="13"/>
  <c r="EA1" i="13"/>
  <c r="EB2" i="13"/>
  <c r="EB3" i="13"/>
  <c r="EB4" i="13"/>
  <c r="EA5" i="13"/>
  <c r="EA6" i="13"/>
  <c r="EB6" i="13"/>
  <c r="DS2" i="13" a="1"/>
  <c r="DS2" i="13"/>
  <c r="DT5" i="13"/>
  <c r="DT17" i="13"/>
  <c r="DS3" i="13"/>
  <c r="DT18" i="13"/>
  <c r="DT19" i="13"/>
  <c r="DT22" i="13"/>
  <c r="DT21" i="13"/>
  <c r="DT24" i="13"/>
  <c r="DT20" i="13"/>
  <c r="DT23" i="13"/>
  <c r="DT25" i="13"/>
  <c r="DT26" i="13"/>
  <c r="DT7" i="13"/>
  <c r="DT8" i="13"/>
  <c r="DT9" i="13"/>
  <c r="DT12" i="13"/>
  <c r="DT11" i="13"/>
  <c r="DT14" i="13"/>
  <c r="DT10" i="13"/>
  <c r="DT13" i="13"/>
  <c r="DT15" i="13"/>
  <c r="DT16" i="13"/>
  <c r="DW4" i="13"/>
  <c r="DX1" i="13"/>
  <c r="DW1" i="13"/>
  <c r="DX2" i="13"/>
  <c r="DX3" i="13"/>
  <c r="DX4" i="13"/>
  <c r="DW5" i="13"/>
  <c r="DW6" i="13"/>
  <c r="DX6" i="13"/>
  <c r="DO2" i="13" a="1"/>
  <c r="DO2" i="13"/>
  <c r="DP5" i="13"/>
  <c r="DP17" i="13"/>
  <c r="DO3" i="13"/>
  <c r="DP18" i="13"/>
  <c r="DP19" i="13"/>
  <c r="DP22" i="13"/>
  <c r="DP21" i="13"/>
  <c r="DP24" i="13"/>
  <c r="DP20" i="13"/>
  <c r="DP23" i="13"/>
  <c r="DP25" i="13"/>
  <c r="DP26" i="13"/>
  <c r="DP7" i="13"/>
  <c r="DP8" i="13"/>
  <c r="DP9" i="13"/>
  <c r="DP12" i="13"/>
  <c r="DP11" i="13"/>
  <c r="DP14" i="13"/>
  <c r="DP10" i="13"/>
  <c r="DP13" i="13"/>
  <c r="DP15" i="13"/>
  <c r="DP16" i="13"/>
  <c r="DS4" i="13"/>
  <c r="DT1" i="13"/>
  <c r="DS1" i="13"/>
  <c r="DT2" i="13"/>
  <c r="DT3" i="13"/>
  <c r="DT4" i="13"/>
  <c r="DS5" i="13"/>
  <c r="DS6" i="13"/>
  <c r="DT6" i="13"/>
  <c r="DK2" i="13" a="1"/>
  <c r="DK2" i="13"/>
  <c r="DL5" i="13"/>
  <c r="DL17" i="13"/>
  <c r="DK3" i="13"/>
  <c r="DL18" i="13"/>
  <c r="DL19" i="13"/>
  <c r="DL22" i="13"/>
  <c r="DL21" i="13"/>
  <c r="DL24" i="13"/>
  <c r="DL20" i="13"/>
  <c r="DL23" i="13"/>
  <c r="DL25" i="13"/>
  <c r="DL26" i="13"/>
  <c r="DL7" i="13"/>
  <c r="DL8" i="13"/>
  <c r="DL9" i="13"/>
  <c r="DL12" i="13"/>
  <c r="DL11" i="13"/>
  <c r="DL14" i="13"/>
  <c r="DL10" i="13"/>
  <c r="DL13" i="13"/>
  <c r="DL15" i="13"/>
  <c r="DL16" i="13"/>
  <c r="DO4" i="13"/>
  <c r="DP1" i="13"/>
  <c r="DO1" i="13"/>
  <c r="DP2" i="13"/>
  <c r="DP3" i="13"/>
  <c r="DP4" i="13"/>
  <c r="DO5" i="13"/>
  <c r="DO6" i="13"/>
  <c r="DP6" i="13"/>
  <c r="DG2" i="13" a="1"/>
  <c r="DG2" i="13"/>
  <c r="DH5" i="13"/>
  <c r="DH17" i="13"/>
  <c r="DG3" i="13"/>
  <c r="DH18" i="13"/>
  <c r="DH19" i="13"/>
  <c r="DH22" i="13"/>
  <c r="DH21" i="13"/>
  <c r="DH24" i="13"/>
  <c r="DH20" i="13"/>
  <c r="DH23" i="13"/>
  <c r="DH25" i="13"/>
  <c r="DH26" i="13"/>
  <c r="DH7" i="13"/>
  <c r="DH8" i="13"/>
  <c r="DH9" i="13"/>
  <c r="DH12" i="13"/>
  <c r="DH11" i="13"/>
  <c r="DH14" i="13"/>
  <c r="DH10" i="13"/>
  <c r="DH13" i="13"/>
  <c r="DH15" i="13"/>
  <c r="DH16" i="13"/>
  <c r="DK4" i="13"/>
  <c r="DL1" i="13"/>
  <c r="DK1" i="13"/>
  <c r="DL2" i="13"/>
  <c r="DL3" i="13"/>
  <c r="DL4" i="13"/>
  <c r="DK5" i="13"/>
  <c r="DK6" i="13"/>
  <c r="DL6" i="13"/>
  <c r="DC2" i="13" a="1"/>
  <c r="DC2" i="13"/>
  <c r="DD5" i="13"/>
  <c r="DD17" i="13"/>
  <c r="DC3" i="13"/>
  <c r="DD18" i="13"/>
  <c r="DD19" i="13"/>
  <c r="DD22" i="13"/>
  <c r="DD21" i="13"/>
  <c r="DD24" i="13"/>
  <c r="DD20" i="13"/>
  <c r="DD23" i="13"/>
  <c r="DD25" i="13"/>
  <c r="DD26" i="13"/>
  <c r="DD7" i="13"/>
  <c r="DD8" i="13"/>
  <c r="DD9" i="13"/>
  <c r="DD12" i="13"/>
  <c r="DD11" i="13"/>
  <c r="DD14" i="13"/>
  <c r="DD10" i="13"/>
  <c r="DD13" i="13"/>
  <c r="DD15" i="13"/>
  <c r="DD16" i="13"/>
  <c r="DG4" i="13"/>
  <c r="DH1" i="13"/>
  <c r="DG1" i="13"/>
  <c r="DH2" i="13"/>
  <c r="DH3" i="13"/>
  <c r="DH4" i="13"/>
  <c r="DG5" i="13"/>
  <c r="DG6" i="13"/>
  <c r="DH6" i="13"/>
  <c r="CY2" i="13" a="1"/>
  <c r="CY2" i="13"/>
  <c r="CZ5" i="13"/>
  <c r="CZ17" i="13"/>
  <c r="CY3" i="13"/>
  <c r="CZ18" i="13"/>
  <c r="CZ19" i="13"/>
  <c r="CZ22" i="13"/>
  <c r="CZ21" i="13"/>
  <c r="CZ24" i="13"/>
  <c r="CZ20" i="13"/>
  <c r="CZ23" i="13"/>
  <c r="CZ25" i="13"/>
  <c r="CZ26" i="13"/>
  <c r="CZ7" i="13"/>
  <c r="CZ8" i="13"/>
  <c r="CZ9" i="13"/>
  <c r="CZ12" i="13"/>
  <c r="CZ11" i="13"/>
  <c r="CZ14" i="13"/>
  <c r="CZ10" i="13"/>
  <c r="CZ13" i="13"/>
  <c r="CZ15" i="13"/>
  <c r="CZ16" i="13"/>
  <c r="DC4" i="13"/>
  <c r="DD1" i="13"/>
  <c r="DC1" i="13"/>
  <c r="DD2" i="13"/>
  <c r="DD3" i="13"/>
  <c r="DD4" i="13"/>
  <c r="DC5" i="13"/>
  <c r="DC6" i="13"/>
  <c r="DD6" i="13"/>
  <c r="CU2" i="13" a="1"/>
  <c r="CU2" i="13"/>
  <c r="CV5" i="13"/>
  <c r="CV17" i="13"/>
  <c r="CU3" i="13"/>
  <c r="CV18" i="13"/>
  <c r="CV19" i="13"/>
  <c r="CV22" i="13"/>
  <c r="CV21" i="13"/>
  <c r="CV24" i="13"/>
  <c r="CV20" i="13"/>
  <c r="CV23" i="13"/>
  <c r="CV25" i="13"/>
  <c r="CV26" i="13"/>
  <c r="CV7" i="13"/>
  <c r="CV8" i="13"/>
  <c r="CV9" i="13"/>
  <c r="CV12" i="13"/>
  <c r="CV11" i="13"/>
  <c r="CV14" i="13"/>
  <c r="CV10" i="13"/>
  <c r="CV13" i="13"/>
  <c r="CV15" i="13"/>
  <c r="CV16" i="13"/>
  <c r="CY4" i="13"/>
  <c r="CZ1" i="13"/>
  <c r="CY1" i="13"/>
  <c r="CZ2" i="13"/>
  <c r="CZ3" i="13"/>
  <c r="CZ4" i="13"/>
  <c r="CY5" i="13"/>
  <c r="CY6" i="13"/>
  <c r="CZ6" i="13"/>
  <c r="CQ2" i="13" a="1"/>
  <c r="CQ2" i="13"/>
  <c r="CR5" i="13"/>
  <c r="CR17" i="13"/>
  <c r="CQ3" i="13"/>
  <c r="CR18" i="13"/>
  <c r="CR19" i="13"/>
  <c r="CR22" i="13"/>
  <c r="CR21" i="13"/>
  <c r="CR24" i="13"/>
  <c r="CR20" i="13"/>
  <c r="CR23" i="13"/>
  <c r="CR25" i="13"/>
  <c r="CR26" i="13"/>
  <c r="CR7" i="13"/>
  <c r="CR8" i="13"/>
  <c r="CR9" i="13"/>
  <c r="CR12" i="13"/>
  <c r="CR11" i="13"/>
  <c r="CR14" i="13"/>
  <c r="CR10" i="13"/>
  <c r="CR13" i="13"/>
  <c r="CR15" i="13"/>
  <c r="CR16" i="13"/>
  <c r="CU4" i="13"/>
  <c r="CV1" i="13"/>
  <c r="CU1" i="13"/>
  <c r="CV2" i="13"/>
  <c r="CV3" i="13"/>
  <c r="CV4" i="13"/>
  <c r="CU5" i="13"/>
  <c r="CU6" i="13"/>
  <c r="CV6" i="13"/>
  <c r="CM2" i="13" a="1"/>
  <c r="CM2" i="13"/>
  <c r="CN5" i="13"/>
  <c r="CN17" i="13"/>
  <c r="CM3" i="13"/>
  <c r="CN18" i="13"/>
  <c r="CN19" i="13"/>
  <c r="CN22" i="13"/>
  <c r="CN21" i="13"/>
  <c r="CN24" i="13"/>
  <c r="CN20" i="13"/>
  <c r="CN23" i="13"/>
  <c r="CN25" i="13"/>
  <c r="CN26" i="13"/>
  <c r="CN7" i="13"/>
  <c r="CN8" i="13"/>
  <c r="CN9" i="13"/>
  <c r="CN12" i="13"/>
  <c r="CN11" i="13"/>
  <c r="CN14" i="13"/>
  <c r="CN10" i="13"/>
  <c r="CN13" i="13"/>
  <c r="CN15" i="13"/>
  <c r="CN16" i="13"/>
  <c r="CQ4" i="13"/>
  <c r="CR1" i="13"/>
  <c r="CQ1" i="13"/>
  <c r="CR2" i="13"/>
  <c r="CR3" i="13"/>
  <c r="CR4" i="13"/>
  <c r="CQ5" i="13"/>
  <c r="CQ6" i="13"/>
  <c r="CR6" i="13"/>
  <c r="CI2" i="13" a="1"/>
  <c r="CI2" i="13"/>
  <c r="CJ5" i="13"/>
  <c r="CJ17" i="13"/>
  <c r="CI3" i="13"/>
  <c r="CJ18" i="13"/>
  <c r="CJ19" i="13"/>
  <c r="CJ22" i="13"/>
  <c r="CJ21" i="13"/>
  <c r="CJ24" i="13"/>
  <c r="CJ20" i="13"/>
  <c r="CJ23" i="13"/>
  <c r="CJ25" i="13"/>
  <c r="CJ26" i="13"/>
  <c r="CJ7" i="13"/>
  <c r="CJ8" i="13"/>
  <c r="CJ9" i="13"/>
  <c r="CJ12" i="13"/>
  <c r="CJ11" i="13"/>
  <c r="CJ14" i="13"/>
  <c r="CJ10" i="13"/>
  <c r="CJ13" i="13"/>
  <c r="CJ15" i="13"/>
  <c r="CJ16" i="13"/>
  <c r="CM4" i="13"/>
  <c r="CN1" i="13"/>
  <c r="CM1" i="13"/>
  <c r="CN2" i="13"/>
  <c r="CN3" i="13"/>
  <c r="CN4" i="13"/>
  <c r="CM5" i="13"/>
  <c r="CM6" i="13"/>
  <c r="CN6" i="13"/>
  <c r="CE2" i="13" a="1"/>
  <c r="CE2" i="13"/>
  <c r="CF5" i="13"/>
  <c r="CF17" i="13"/>
  <c r="CE3" i="13"/>
  <c r="CF18" i="13"/>
  <c r="CF19" i="13"/>
  <c r="CF22" i="13"/>
  <c r="CF21" i="13"/>
  <c r="CF24" i="13"/>
  <c r="CF20" i="13"/>
  <c r="CF23" i="13"/>
  <c r="CF25" i="13"/>
  <c r="CF26" i="13"/>
  <c r="CF7" i="13"/>
  <c r="CF8" i="13"/>
  <c r="CF9" i="13"/>
  <c r="CF12" i="13"/>
  <c r="CF11" i="13"/>
  <c r="CF14" i="13"/>
  <c r="CF10" i="13"/>
  <c r="CF13" i="13"/>
  <c r="CF15" i="13"/>
  <c r="CF16" i="13"/>
  <c r="CI4" i="13"/>
  <c r="CJ1" i="13"/>
  <c r="CI1" i="13"/>
  <c r="CJ2" i="13"/>
  <c r="CJ3" i="13"/>
  <c r="CJ4" i="13"/>
  <c r="CI5" i="13"/>
  <c r="CI6" i="13"/>
  <c r="CJ6" i="13"/>
  <c r="CA2" i="13" a="1"/>
  <c r="CA2" i="13"/>
  <c r="CB5" i="13"/>
  <c r="CB17" i="13"/>
  <c r="CA3" i="13"/>
  <c r="CB18" i="13"/>
  <c r="CB19" i="13"/>
  <c r="CB22" i="13"/>
  <c r="CB21" i="13"/>
  <c r="CB24" i="13"/>
  <c r="CB20" i="13"/>
  <c r="CB23" i="13"/>
  <c r="CB25" i="13"/>
  <c r="CB26" i="13"/>
  <c r="CB7" i="13"/>
  <c r="CB8" i="13"/>
  <c r="CB9" i="13"/>
  <c r="CB12" i="13"/>
  <c r="CB11" i="13"/>
  <c r="CB14" i="13"/>
  <c r="CB10" i="13"/>
  <c r="CB13" i="13"/>
  <c r="CB15" i="13"/>
  <c r="CB16" i="13"/>
  <c r="CE4" i="13"/>
  <c r="CF1" i="13"/>
  <c r="CE1" i="13"/>
  <c r="CF2" i="13"/>
  <c r="CF3" i="13"/>
  <c r="CF4" i="13"/>
  <c r="CE5" i="13"/>
  <c r="CE6" i="13"/>
  <c r="CF6" i="13"/>
  <c r="BW2" i="13" a="1"/>
  <c r="BW2" i="13"/>
  <c r="BX5" i="13"/>
  <c r="BX17" i="13"/>
  <c r="BW3" i="13"/>
  <c r="BX18" i="13"/>
  <c r="BX19" i="13"/>
  <c r="BX22" i="13"/>
  <c r="BX21" i="13"/>
  <c r="BX24" i="13"/>
  <c r="BX20" i="13"/>
  <c r="BX23" i="13"/>
  <c r="BX25" i="13"/>
  <c r="BX26" i="13"/>
  <c r="BX7" i="13"/>
  <c r="BX8" i="13"/>
  <c r="BX9" i="13"/>
  <c r="BX12" i="13"/>
  <c r="BX11" i="13"/>
  <c r="BX14" i="13"/>
  <c r="BX10" i="13"/>
  <c r="BX13" i="13"/>
  <c r="BX15" i="13"/>
  <c r="BX16" i="13"/>
  <c r="CA4" i="13"/>
  <c r="CB1" i="13"/>
  <c r="CA1" i="13"/>
  <c r="CB2" i="13"/>
  <c r="CB3" i="13"/>
  <c r="CB4" i="13"/>
  <c r="CA5" i="13"/>
  <c r="CA6" i="13"/>
  <c r="CB6" i="13"/>
  <c r="BS2" i="13" a="1"/>
  <c r="BS2" i="13"/>
  <c r="BT5" i="13"/>
  <c r="BT17" i="13"/>
  <c r="BS3" i="13"/>
  <c r="BT18" i="13"/>
  <c r="BT19" i="13"/>
  <c r="BT22" i="13"/>
  <c r="BT21" i="13"/>
  <c r="BT24" i="13"/>
  <c r="BT20" i="13"/>
  <c r="BT23" i="13"/>
  <c r="BT25" i="13"/>
  <c r="BT26" i="13"/>
  <c r="BT7" i="13"/>
  <c r="BT8" i="13"/>
  <c r="BT9" i="13"/>
  <c r="BT12" i="13"/>
  <c r="BT11" i="13"/>
  <c r="BT14" i="13"/>
  <c r="BT10" i="13"/>
  <c r="BT13" i="13"/>
  <c r="BT15" i="13"/>
  <c r="BT16" i="13"/>
  <c r="BW4" i="13"/>
  <c r="BX1" i="13"/>
  <c r="BW1" i="13"/>
  <c r="BX2" i="13"/>
  <c r="BX3" i="13"/>
  <c r="BX4" i="13"/>
  <c r="BW5" i="13"/>
  <c r="BW6" i="13"/>
  <c r="BX6" i="13"/>
  <c r="BO2" i="13" a="1"/>
  <c r="BO2" i="13"/>
  <c r="BP5" i="13"/>
  <c r="BP17" i="13"/>
  <c r="BO3" i="13"/>
  <c r="BP18" i="13"/>
  <c r="BP19" i="13"/>
  <c r="BP22" i="13"/>
  <c r="BP21" i="13"/>
  <c r="BP24" i="13"/>
  <c r="BP20" i="13"/>
  <c r="BP23" i="13"/>
  <c r="BP25" i="13"/>
  <c r="BP26" i="13"/>
  <c r="BP7" i="13"/>
  <c r="BP8" i="13"/>
  <c r="BP9" i="13"/>
  <c r="BP12" i="13"/>
  <c r="BP11" i="13"/>
  <c r="BP14" i="13"/>
  <c r="BP10" i="13"/>
  <c r="BP13" i="13"/>
  <c r="BP15" i="13"/>
  <c r="BP16" i="13"/>
  <c r="BS4" i="13"/>
  <c r="BT1" i="13"/>
  <c r="BS1" i="13"/>
  <c r="BT2" i="13"/>
  <c r="BT3" i="13"/>
  <c r="BT4" i="13"/>
  <c r="BS5" i="13"/>
  <c r="BS6" i="13"/>
  <c r="BT6" i="13"/>
  <c r="BK2" i="13" a="1"/>
  <c r="BK2" i="13"/>
  <c r="BL5" i="13"/>
  <c r="BL17" i="13"/>
  <c r="BK3" i="13"/>
  <c r="BL18" i="13"/>
  <c r="BL19" i="13"/>
  <c r="BL22" i="13"/>
  <c r="BL21" i="13"/>
  <c r="BL24" i="13"/>
  <c r="BL20" i="13"/>
  <c r="BL23" i="13"/>
  <c r="BL25" i="13"/>
  <c r="BL26" i="13"/>
  <c r="BL7" i="13"/>
  <c r="BL8" i="13"/>
  <c r="BL9" i="13"/>
  <c r="BL12" i="13"/>
  <c r="BL11" i="13"/>
  <c r="BL14" i="13"/>
  <c r="BL10" i="13"/>
  <c r="BL13" i="13"/>
  <c r="BL15" i="13"/>
  <c r="BL16" i="13"/>
  <c r="BO4" i="13"/>
  <c r="BP1" i="13"/>
  <c r="BO1" i="13"/>
  <c r="BP2" i="13"/>
  <c r="BP3" i="13"/>
  <c r="BP4" i="13"/>
  <c r="BO5" i="13"/>
  <c r="BO6" i="13"/>
  <c r="BP6" i="13"/>
  <c r="BG2" i="13" a="1"/>
  <c r="BG2" i="13"/>
  <c r="BH5" i="13"/>
  <c r="BH17" i="13"/>
  <c r="BG3" i="13"/>
  <c r="BH18" i="13"/>
  <c r="BH19" i="13"/>
  <c r="BH22" i="13"/>
  <c r="BH21" i="13"/>
  <c r="BH24" i="13"/>
  <c r="BH20" i="13"/>
  <c r="BH23" i="13"/>
  <c r="BH25" i="13"/>
  <c r="BH26" i="13"/>
  <c r="BH7" i="13"/>
  <c r="BH8" i="13"/>
  <c r="BH9" i="13"/>
  <c r="BH12" i="13"/>
  <c r="BH11" i="13"/>
  <c r="BH14" i="13"/>
  <c r="BH10" i="13"/>
  <c r="BH13" i="13"/>
  <c r="BH15" i="13"/>
  <c r="BH16" i="13"/>
  <c r="BK4" i="13"/>
  <c r="BL1" i="13"/>
  <c r="BK1" i="13"/>
  <c r="BL2" i="13"/>
  <c r="BL3" i="13"/>
  <c r="BL4" i="13"/>
  <c r="BK5" i="13"/>
  <c r="BK6" i="13"/>
  <c r="BL6" i="13"/>
  <c r="BC2" i="13" a="1"/>
  <c r="BC2" i="13"/>
  <c r="BD5" i="13"/>
  <c r="BD17" i="13"/>
  <c r="BC3" i="13"/>
  <c r="BD18" i="13"/>
  <c r="BD19" i="13"/>
  <c r="BD22" i="13"/>
  <c r="BD21" i="13"/>
  <c r="BD24" i="13"/>
  <c r="BD20" i="13"/>
  <c r="BD23" i="13"/>
  <c r="BD25" i="13"/>
  <c r="BD26" i="13"/>
  <c r="BD7" i="13"/>
  <c r="BD8" i="13"/>
  <c r="BD9" i="13"/>
  <c r="BD12" i="13"/>
  <c r="BD11" i="13"/>
  <c r="BD14" i="13"/>
  <c r="BD10" i="13"/>
  <c r="BD13" i="13"/>
  <c r="BD15" i="13"/>
  <c r="BD16" i="13"/>
  <c r="BG4" i="13"/>
  <c r="BH1" i="13"/>
  <c r="BG1" i="13"/>
  <c r="BH2" i="13"/>
  <c r="BH3" i="13"/>
  <c r="BH4" i="13"/>
  <c r="BG5" i="13"/>
  <c r="BG6" i="13"/>
  <c r="BH6" i="13"/>
  <c r="AY2" i="13" a="1"/>
  <c r="AY2" i="13"/>
  <c r="AZ5" i="13"/>
  <c r="AZ17" i="13"/>
  <c r="AY3" i="13"/>
  <c r="AZ18" i="13"/>
  <c r="AZ19" i="13"/>
  <c r="AZ22" i="13"/>
  <c r="AZ21" i="13"/>
  <c r="AZ24" i="13"/>
  <c r="AZ20" i="13"/>
  <c r="AZ23" i="13"/>
  <c r="AZ25" i="13"/>
  <c r="AZ26" i="13"/>
  <c r="AZ7" i="13"/>
  <c r="AZ8" i="13"/>
  <c r="AZ9" i="13"/>
  <c r="AZ12" i="13"/>
  <c r="AZ11" i="13"/>
  <c r="AZ14" i="13"/>
  <c r="AZ10" i="13"/>
  <c r="AZ13" i="13"/>
  <c r="AZ15" i="13"/>
  <c r="AZ16" i="13"/>
  <c r="BC4" i="13"/>
  <c r="BD1" i="13"/>
  <c r="BC1" i="13"/>
  <c r="BD2" i="13"/>
  <c r="BD3" i="13"/>
  <c r="BD4" i="13"/>
  <c r="BC5" i="13"/>
  <c r="BC6" i="13"/>
  <c r="BD6" i="13"/>
  <c r="AU2" i="13" a="1"/>
  <c r="AU2" i="13"/>
  <c r="AV5" i="13"/>
  <c r="AV17" i="13"/>
  <c r="AU3" i="13"/>
  <c r="AV18" i="13"/>
  <c r="AV19" i="13"/>
  <c r="AV22" i="13"/>
  <c r="AV21" i="13"/>
  <c r="AV24" i="13"/>
  <c r="AV20" i="13"/>
  <c r="AV23" i="13"/>
  <c r="AV25" i="13"/>
  <c r="AV26" i="13"/>
  <c r="AV7" i="13"/>
  <c r="AV8" i="13"/>
  <c r="AV9" i="13"/>
  <c r="AV12" i="13"/>
  <c r="AV11" i="13"/>
  <c r="AV14" i="13"/>
  <c r="AV10" i="13"/>
  <c r="AV13" i="13"/>
  <c r="AV15" i="13"/>
  <c r="AV16" i="13"/>
  <c r="AY4" i="13"/>
  <c r="AZ1" i="13"/>
  <c r="AY1" i="13"/>
  <c r="AZ2" i="13"/>
  <c r="AZ3" i="13"/>
  <c r="AZ4" i="13"/>
  <c r="AY5" i="13"/>
  <c r="AY6" i="13"/>
  <c r="AZ6" i="13"/>
  <c r="AQ2" i="13" a="1"/>
  <c r="AQ2" i="13"/>
  <c r="AR5" i="13"/>
  <c r="AR17" i="13"/>
  <c r="AQ3" i="13"/>
  <c r="AR18" i="13"/>
  <c r="AR19" i="13"/>
  <c r="AR22" i="13"/>
  <c r="AR21" i="13"/>
  <c r="AR24" i="13"/>
  <c r="AR20" i="13"/>
  <c r="AR23" i="13"/>
  <c r="AR25" i="13"/>
  <c r="AR26" i="13"/>
  <c r="AR7" i="13"/>
  <c r="AR8" i="13"/>
  <c r="AR9" i="13"/>
  <c r="AR12" i="13"/>
  <c r="AR11" i="13"/>
  <c r="AR14" i="13"/>
  <c r="AR10" i="13"/>
  <c r="AR13" i="13"/>
  <c r="AR15" i="13"/>
  <c r="AR16" i="13"/>
  <c r="AU4" i="13"/>
  <c r="AV1" i="13"/>
  <c r="AU1" i="13"/>
  <c r="AV2" i="13"/>
  <c r="AV3" i="13"/>
  <c r="AV4" i="13"/>
  <c r="AU5" i="13"/>
  <c r="AU6" i="13"/>
  <c r="AV6" i="13"/>
  <c r="AM2" i="13" a="1"/>
  <c r="AM2" i="13"/>
  <c r="AN5" i="13"/>
  <c r="AN17" i="13"/>
  <c r="AM3" i="13"/>
  <c r="AN18" i="13"/>
  <c r="AN19" i="13"/>
  <c r="AN22" i="13"/>
  <c r="AN21" i="13"/>
  <c r="AN24" i="13"/>
  <c r="AN20" i="13"/>
  <c r="AN23" i="13"/>
  <c r="AN25" i="13"/>
  <c r="AN26" i="13"/>
  <c r="AN7" i="13"/>
  <c r="AN8" i="13"/>
  <c r="AN9" i="13"/>
  <c r="AN12" i="13"/>
  <c r="AN11" i="13"/>
  <c r="AN14" i="13"/>
  <c r="AN10" i="13"/>
  <c r="AN13" i="13"/>
  <c r="AN15" i="13"/>
  <c r="AN16" i="13"/>
  <c r="AQ4" i="13"/>
  <c r="AR1" i="13"/>
  <c r="AQ1" i="13"/>
  <c r="AR2" i="13"/>
  <c r="AR3" i="13"/>
  <c r="AR4" i="13"/>
  <c r="AQ5" i="13"/>
  <c r="AQ6" i="13"/>
  <c r="AR6" i="13"/>
  <c r="AI2" i="13" a="1"/>
  <c r="AI2" i="13"/>
  <c r="AJ5" i="13"/>
  <c r="AJ17" i="13"/>
  <c r="AI3" i="13"/>
  <c r="AJ18" i="13"/>
  <c r="AJ19" i="13"/>
  <c r="AJ22" i="13"/>
  <c r="AJ21" i="13"/>
  <c r="AJ24" i="13"/>
  <c r="AJ20" i="13"/>
  <c r="AJ23" i="13"/>
  <c r="AJ25" i="13"/>
  <c r="AJ26" i="13"/>
  <c r="AJ7" i="13"/>
  <c r="AJ8" i="13"/>
  <c r="AJ9" i="13"/>
  <c r="AJ12" i="13"/>
  <c r="AJ11" i="13"/>
  <c r="AJ14" i="13"/>
  <c r="AJ10" i="13"/>
  <c r="AJ13" i="13"/>
  <c r="AJ15" i="13"/>
  <c r="AJ16" i="13"/>
  <c r="AM4" i="13"/>
  <c r="AN1" i="13"/>
  <c r="AM1" i="13"/>
  <c r="AN2" i="13"/>
  <c r="AN3" i="13"/>
  <c r="AN4" i="13"/>
  <c r="AM5" i="13"/>
  <c r="AM6" i="13"/>
  <c r="AN6" i="13"/>
  <c r="AE2" i="13" a="1"/>
  <c r="AE2" i="13"/>
  <c r="AF5" i="13"/>
  <c r="AF17" i="13"/>
  <c r="AE3" i="13"/>
  <c r="AF18" i="13"/>
  <c r="AF19" i="13"/>
  <c r="AF22" i="13"/>
  <c r="AF21" i="13"/>
  <c r="AF24" i="13"/>
  <c r="AF20" i="13"/>
  <c r="AF23" i="13"/>
  <c r="AF25" i="13"/>
  <c r="AF26" i="13"/>
  <c r="AF7" i="13"/>
  <c r="AF8" i="13"/>
  <c r="AF9" i="13"/>
  <c r="AF12" i="13"/>
  <c r="AF11" i="13"/>
  <c r="AF14" i="13"/>
  <c r="AF10" i="13"/>
  <c r="AF13" i="13"/>
  <c r="AF15" i="13"/>
  <c r="AF16" i="13"/>
  <c r="AI4" i="13"/>
  <c r="AJ1" i="13"/>
  <c r="AI1" i="13"/>
  <c r="AJ2" i="13"/>
  <c r="AJ3" i="13"/>
  <c r="AJ4" i="13"/>
  <c r="AI5" i="13"/>
  <c r="AI6" i="13"/>
  <c r="AJ6" i="13"/>
  <c r="AA2" i="13" a="1"/>
  <c r="AA2" i="13"/>
  <c r="AB5" i="13"/>
  <c r="AB17" i="13"/>
  <c r="AA3" i="13"/>
  <c r="AB18" i="13"/>
  <c r="AB19" i="13"/>
  <c r="AB22" i="13"/>
  <c r="AB21" i="13"/>
  <c r="AB24" i="13"/>
  <c r="AB20" i="13"/>
  <c r="AB23" i="13"/>
  <c r="AB25" i="13"/>
  <c r="AB26" i="13"/>
  <c r="AB7" i="13"/>
  <c r="AB8" i="13"/>
  <c r="AB9" i="13"/>
  <c r="AB12" i="13"/>
  <c r="AB11" i="13"/>
  <c r="AB14" i="13"/>
  <c r="AB10" i="13"/>
  <c r="AB13" i="13"/>
  <c r="AB15" i="13"/>
  <c r="AB16" i="13"/>
  <c r="AE4" i="13"/>
  <c r="AF1" i="13"/>
  <c r="AE1" i="13"/>
  <c r="AF2" i="13"/>
  <c r="AF3" i="13"/>
  <c r="AF4" i="13"/>
  <c r="AE5" i="13"/>
  <c r="AE6" i="13"/>
  <c r="AF6" i="13"/>
  <c r="W2" i="13" a="1"/>
  <c r="W2" i="13"/>
  <c r="X5" i="13"/>
  <c r="X17" i="13"/>
  <c r="W3" i="13"/>
  <c r="X18" i="13"/>
  <c r="X19" i="13"/>
  <c r="X22" i="13"/>
  <c r="X21" i="13"/>
  <c r="X24" i="13"/>
  <c r="X20" i="13"/>
  <c r="X23" i="13"/>
  <c r="X25" i="13"/>
  <c r="X26" i="13"/>
  <c r="X7" i="13"/>
  <c r="X8" i="13"/>
  <c r="X9" i="13"/>
  <c r="X12" i="13"/>
  <c r="X11" i="13"/>
  <c r="X14" i="13"/>
  <c r="X10" i="13"/>
  <c r="X13" i="13"/>
  <c r="X15" i="13"/>
  <c r="X16" i="13"/>
  <c r="AA4" i="13"/>
  <c r="AB1" i="13"/>
  <c r="AA1" i="13"/>
  <c r="AB2" i="13"/>
  <c r="AB3" i="13"/>
  <c r="AB4" i="13"/>
  <c r="AA5" i="13"/>
  <c r="AA6" i="13"/>
  <c r="AB6" i="13"/>
  <c r="S2" i="13" a="1"/>
  <c r="S2" i="13"/>
  <c r="T5" i="13"/>
  <c r="T17" i="13"/>
  <c r="S3" i="13"/>
  <c r="T18" i="13"/>
  <c r="T19" i="13"/>
  <c r="T22" i="13"/>
  <c r="T21" i="13"/>
  <c r="T24" i="13"/>
  <c r="T20" i="13"/>
  <c r="T23" i="13"/>
  <c r="T25" i="13"/>
  <c r="T26" i="13"/>
  <c r="T7" i="13"/>
  <c r="T8" i="13"/>
  <c r="T9" i="13"/>
  <c r="T12" i="13"/>
  <c r="T11" i="13"/>
  <c r="T14" i="13"/>
  <c r="T10" i="13"/>
  <c r="T13" i="13"/>
  <c r="T15" i="13"/>
  <c r="T16" i="13"/>
  <c r="W4" i="13"/>
  <c r="X1" i="13"/>
  <c r="W1" i="13"/>
  <c r="X2" i="13"/>
  <c r="X3" i="13"/>
  <c r="X4" i="13"/>
  <c r="W5" i="13"/>
  <c r="W6" i="13"/>
  <c r="X6" i="13"/>
  <c r="O2" i="13" a="1"/>
  <c r="O2" i="13"/>
  <c r="P5" i="13"/>
  <c r="P17" i="13"/>
  <c r="O3" i="13"/>
  <c r="P18" i="13"/>
  <c r="P19" i="13"/>
  <c r="P22" i="13"/>
  <c r="P21" i="13"/>
  <c r="P24" i="13"/>
  <c r="P20" i="13"/>
  <c r="P23" i="13"/>
  <c r="P25" i="13"/>
  <c r="P26" i="13"/>
  <c r="P7" i="13"/>
  <c r="P8" i="13"/>
  <c r="P9" i="13"/>
  <c r="P12" i="13"/>
  <c r="P11" i="13"/>
  <c r="P14" i="13"/>
  <c r="P10" i="13"/>
  <c r="P13" i="13"/>
  <c r="P15" i="13"/>
  <c r="P16" i="13"/>
  <c r="S4" i="13"/>
  <c r="T1" i="13"/>
  <c r="S1" i="13"/>
  <c r="T2" i="13"/>
  <c r="T3" i="13"/>
  <c r="T4" i="13"/>
  <c r="S5" i="13"/>
  <c r="S6" i="13"/>
  <c r="T6" i="13"/>
  <c r="K2" i="13" a="1"/>
  <c r="K2" i="13"/>
  <c r="L5" i="13"/>
  <c r="L17" i="13"/>
  <c r="K3" i="13"/>
  <c r="L18" i="13"/>
  <c r="L19" i="13"/>
  <c r="L22" i="13"/>
  <c r="L21" i="13"/>
  <c r="L24" i="13"/>
  <c r="L20" i="13"/>
  <c r="L23" i="13"/>
  <c r="L25" i="13"/>
  <c r="L26" i="13"/>
  <c r="L7" i="13"/>
  <c r="L8" i="13"/>
  <c r="L9" i="13"/>
  <c r="L12" i="13"/>
  <c r="L11" i="13"/>
  <c r="L14" i="13"/>
  <c r="L10" i="13"/>
  <c r="L13" i="13"/>
  <c r="L15" i="13"/>
  <c r="L16" i="13"/>
  <c r="O4" i="13"/>
  <c r="P1" i="13"/>
  <c r="O1" i="13"/>
  <c r="P2" i="13"/>
  <c r="P3" i="13"/>
  <c r="P4" i="13"/>
  <c r="O5" i="13"/>
  <c r="O6" i="13"/>
  <c r="P6" i="13"/>
  <c r="G2" i="13" a="1"/>
  <c r="G2" i="13"/>
  <c r="H5" i="13"/>
  <c r="H17" i="13"/>
  <c r="G3" i="13"/>
  <c r="H18" i="13"/>
  <c r="H19" i="13"/>
  <c r="H22" i="13"/>
  <c r="H21" i="13"/>
  <c r="H24" i="13"/>
  <c r="H20" i="13"/>
  <c r="H23" i="13"/>
  <c r="H25" i="13"/>
  <c r="H26" i="13"/>
  <c r="H7" i="13"/>
  <c r="H8" i="13"/>
  <c r="H9" i="13"/>
  <c r="H12" i="13"/>
  <c r="H11" i="13"/>
  <c r="H14" i="13"/>
  <c r="H10" i="13"/>
  <c r="H13" i="13"/>
  <c r="H15" i="13"/>
  <c r="H16" i="13"/>
  <c r="K4" i="13"/>
  <c r="L1" i="13"/>
  <c r="K1" i="13"/>
  <c r="L2" i="13"/>
  <c r="L3" i="13"/>
  <c r="L4" i="13"/>
  <c r="K5" i="13"/>
  <c r="K6" i="13"/>
  <c r="L6" i="13"/>
  <c r="G4" i="13"/>
  <c r="H1" i="13"/>
  <c r="G1" i="13"/>
  <c r="H2" i="13"/>
  <c r="H3" i="13"/>
  <c r="H4" i="13"/>
  <c r="G5" i="13"/>
  <c r="G6" i="13"/>
  <c r="H6" i="13"/>
  <c r="B25" i="12"/>
  <c r="F23" i="12"/>
  <c r="F22" i="12"/>
  <c r="F24" i="12"/>
  <c r="F21" i="12"/>
  <c r="F20" i="12"/>
  <c r="E23" i="12"/>
  <c r="E22" i="12"/>
  <c r="E24" i="12"/>
  <c r="E21" i="12"/>
  <c r="E20" i="12"/>
  <c r="D23" i="12"/>
  <c r="D22" i="12"/>
  <c r="D24" i="12"/>
  <c r="D21" i="12"/>
  <c r="D20" i="12"/>
  <c r="C23" i="12"/>
  <c r="C22" i="12"/>
  <c r="C24" i="12"/>
  <c r="C21" i="12"/>
  <c r="C20" i="12"/>
  <c r="B24" i="12"/>
  <c r="B23" i="12"/>
  <c r="B22" i="12"/>
  <c r="B21" i="12"/>
  <c r="B20" i="12"/>
  <c r="BX26" i="12"/>
  <c r="BX25" i="12"/>
  <c r="BX24" i="12"/>
  <c r="BX23" i="12"/>
  <c r="BX22" i="12"/>
  <c r="BX21" i="12"/>
  <c r="BX20" i="12"/>
  <c r="BX19" i="12"/>
  <c r="BX18" i="12"/>
  <c r="BX17" i="12"/>
  <c r="BX16" i="12"/>
  <c r="BX15" i="12"/>
  <c r="BX14" i="12"/>
  <c r="BX13" i="12"/>
  <c r="BX12" i="12"/>
  <c r="BX11" i="12"/>
  <c r="BX10" i="12"/>
  <c r="BX9" i="12"/>
  <c r="BX8" i="12"/>
  <c r="BX7" i="12"/>
  <c r="CB1" i="12"/>
  <c r="CA1" i="12"/>
  <c r="CA2" i="12" a="1"/>
  <c r="CA2" i="12"/>
  <c r="CB2" i="12"/>
  <c r="CA3" i="12"/>
  <c r="CB3" i="12"/>
  <c r="CA4" i="12"/>
  <c r="CB4" i="12"/>
  <c r="CA5" i="12"/>
  <c r="CB5" i="12"/>
  <c r="CA6" i="12"/>
  <c r="CB6" i="12"/>
  <c r="BS2" i="12" a="1"/>
  <c r="BS2" i="12"/>
  <c r="BT5" i="12"/>
  <c r="BT17" i="12"/>
  <c r="BS3" i="12"/>
  <c r="BT18" i="12"/>
  <c r="BT19" i="12"/>
  <c r="BT22" i="12"/>
  <c r="BT21" i="12"/>
  <c r="BT24" i="12"/>
  <c r="BT20" i="12"/>
  <c r="BT23" i="12"/>
  <c r="BT25" i="12"/>
  <c r="BT26" i="12"/>
  <c r="BT7" i="12"/>
  <c r="BT8" i="12"/>
  <c r="BT9" i="12"/>
  <c r="BT12" i="12"/>
  <c r="BT11" i="12"/>
  <c r="BT14" i="12"/>
  <c r="BT10" i="12"/>
  <c r="BT13" i="12"/>
  <c r="BT15" i="12"/>
  <c r="BT16" i="12"/>
  <c r="BW2" i="12" a="1"/>
  <c r="BW4" i="12"/>
  <c r="BX1" i="12"/>
  <c r="BW2" i="12"/>
  <c r="BW1" i="12"/>
  <c r="BX2" i="12"/>
  <c r="BW3" i="12"/>
  <c r="BX3" i="12"/>
  <c r="BX4" i="12"/>
  <c r="BW5" i="12"/>
  <c r="BX5" i="12"/>
  <c r="BW6" i="12"/>
  <c r="BX6" i="12"/>
  <c r="BO2" i="12" a="1"/>
  <c r="BO2" i="12"/>
  <c r="BP5" i="12"/>
  <c r="BP17" i="12"/>
  <c r="BO3" i="12"/>
  <c r="BP18" i="12"/>
  <c r="BP19" i="12"/>
  <c r="BP22" i="12"/>
  <c r="BP21" i="12"/>
  <c r="BP24" i="12"/>
  <c r="BP20" i="12"/>
  <c r="BP23" i="12"/>
  <c r="BP25" i="12"/>
  <c r="BP26" i="12"/>
  <c r="BP7" i="12"/>
  <c r="BP8" i="12"/>
  <c r="BP9" i="12"/>
  <c r="BP12" i="12"/>
  <c r="BP11" i="12"/>
  <c r="BP14" i="12"/>
  <c r="BP10" i="12"/>
  <c r="BP13" i="12"/>
  <c r="BP15" i="12"/>
  <c r="BP16" i="12"/>
  <c r="BS4" i="12"/>
  <c r="BT1" i="12"/>
  <c r="BS1" i="12"/>
  <c r="BT2" i="12"/>
  <c r="BT3" i="12"/>
  <c r="BT4" i="12"/>
  <c r="BS5" i="12"/>
  <c r="BS6" i="12"/>
  <c r="BT6" i="12"/>
  <c r="BK2" i="12" a="1"/>
  <c r="BK2" i="12"/>
  <c r="BL5" i="12"/>
  <c r="BL17" i="12"/>
  <c r="BK3" i="12"/>
  <c r="BL18" i="12"/>
  <c r="BL19" i="12"/>
  <c r="BL22" i="12"/>
  <c r="BL21" i="12"/>
  <c r="BL24" i="12"/>
  <c r="BL20" i="12"/>
  <c r="BL23" i="12"/>
  <c r="BL25" i="12"/>
  <c r="BL26" i="12"/>
  <c r="BL7" i="12"/>
  <c r="BL8" i="12"/>
  <c r="BL9" i="12"/>
  <c r="BL12" i="12"/>
  <c r="BL11" i="12"/>
  <c r="BL14" i="12"/>
  <c r="BL10" i="12"/>
  <c r="BL13" i="12"/>
  <c r="BL15" i="12"/>
  <c r="BL16" i="12"/>
  <c r="BO4" i="12"/>
  <c r="BP1" i="12"/>
  <c r="BO1" i="12"/>
  <c r="BP2" i="12"/>
  <c r="BP3" i="12"/>
  <c r="BP4" i="12"/>
  <c r="BO5" i="12"/>
  <c r="BO6" i="12"/>
  <c r="BP6" i="12"/>
  <c r="BG2" i="12" a="1"/>
  <c r="BG2" i="12"/>
  <c r="BH5" i="12"/>
  <c r="BH17" i="12"/>
  <c r="BG3" i="12"/>
  <c r="BH18" i="12"/>
  <c r="BH19" i="12"/>
  <c r="BH22" i="12"/>
  <c r="BH21" i="12"/>
  <c r="BH24" i="12"/>
  <c r="BH20" i="12"/>
  <c r="BH23" i="12"/>
  <c r="BH25" i="12"/>
  <c r="BH26" i="12"/>
  <c r="BH7" i="12"/>
  <c r="BH8" i="12"/>
  <c r="BH9" i="12"/>
  <c r="BH12" i="12"/>
  <c r="BH11" i="12"/>
  <c r="BH14" i="12"/>
  <c r="BH10" i="12"/>
  <c r="BH13" i="12"/>
  <c r="BH15" i="12"/>
  <c r="BH16" i="12"/>
  <c r="BK4" i="12"/>
  <c r="BL1" i="12"/>
  <c r="BK1" i="12"/>
  <c r="BL2" i="12"/>
  <c r="BL3" i="12"/>
  <c r="BL4" i="12"/>
  <c r="BK5" i="12"/>
  <c r="BK6" i="12"/>
  <c r="BL6" i="12"/>
  <c r="BC2" i="12" a="1"/>
  <c r="BC2" i="12"/>
  <c r="BD5" i="12"/>
  <c r="BD17" i="12"/>
  <c r="BC3" i="12"/>
  <c r="BD18" i="12"/>
  <c r="BD19" i="12"/>
  <c r="BD22" i="12"/>
  <c r="BD21" i="12"/>
  <c r="BD24" i="12"/>
  <c r="BD20" i="12"/>
  <c r="BD23" i="12"/>
  <c r="BD25" i="12"/>
  <c r="BD26" i="12"/>
  <c r="BD7" i="12"/>
  <c r="BD8" i="12"/>
  <c r="BD9" i="12"/>
  <c r="BD12" i="12"/>
  <c r="BD11" i="12"/>
  <c r="BD14" i="12"/>
  <c r="BD10" i="12"/>
  <c r="BD13" i="12"/>
  <c r="BD15" i="12"/>
  <c r="BD16" i="12"/>
  <c r="BG4" i="12"/>
  <c r="BH1" i="12"/>
  <c r="BG1" i="12"/>
  <c r="BH2" i="12"/>
  <c r="BH3" i="12"/>
  <c r="BH4" i="12"/>
  <c r="BG5" i="12"/>
  <c r="BG6" i="12"/>
  <c r="BH6" i="12"/>
  <c r="AY2" i="12" a="1"/>
  <c r="AY2" i="12"/>
  <c r="AZ5" i="12"/>
  <c r="AZ17" i="12"/>
  <c r="AY3" i="12"/>
  <c r="AZ18" i="12"/>
  <c r="AZ19" i="12"/>
  <c r="AZ22" i="12"/>
  <c r="AZ21" i="12"/>
  <c r="AZ24" i="12"/>
  <c r="AZ20" i="12"/>
  <c r="AZ23" i="12"/>
  <c r="AZ25" i="12"/>
  <c r="AZ26" i="12"/>
  <c r="AZ7" i="12"/>
  <c r="AZ8" i="12"/>
  <c r="AZ9" i="12"/>
  <c r="AZ12" i="12"/>
  <c r="AZ11" i="12"/>
  <c r="AZ14" i="12"/>
  <c r="AZ10" i="12"/>
  <c r="AZ13" i="12"/>
  <c r="AZ15" i="12"/>
  <c r="AZ16" i="12"/>
  <c r="BC4" i="12"/>
  <c r="BD1" i="12"/>
  <c r="BC1" i="12"/>
  <c r="BD2" i="12"/>
  <c r="BD3" i="12"/>
  <c r="BD4" i="12"/>
  <c r="BC5" i="12"/>
  <c r="BC6" i="12"/>
  <c r="BD6" i="12"/>
  <c r="AU2" i="12" a="1"/>
  <c r="AU2" i="12"/>
  <c r="AV5" i="12"/>
  <c r="AV17" i="12"/>
  <c r="AU3" i="12"/>
  <c r="AV18" i="12"/>
  <c r="AV19" i="12"/>
  <c r="AV22" i="12"/>
  <c r="AV21" i="12"/>
  <c r="AV24" i="12"/>
  <c r="AV20" i="12"/>
  <c r="AV23" i="12"/>
  <c r="AV25" i="12"/>
  <c r="AV26" i="12"/>
  <c r="AV7" i="12"/>
  <c r="AV8" i="12"/>
  <c r="AV9" i="12"/>
  <c r="AV12" i="12"/>
  <c r="AV11" i="12"/>
  <c r="AV14" i="12"/>
  <c r="AV10" i="12"/>
  <c r="AV13" i="12"/>
  <c r="AV15" i="12"/>
  <c r="AV16" i="12"/>
  <c r="AY4" i="12"/>
  <c r="AZ1" i="12"/>
  <c r="AY1" i="12"/>
  <c r="AZ2" i="12"/>
  <c r="AZ3" i="12"/>
  <c r="AZ4" i="12"/>
  <c r="AY5" i="12"/>
  <c r="AY6" i="12"/>
  <c r="AZ6" i="12"/>
  <c r="AQ2" i="12" a="1"/>
  <c r="AQ2" i="12"/>
  <c r="AR5" i="12"/>
  <c r="AR17" i="12"/>
  <c r="AQ3" i="12"/>
  <c r="AR18" i="12"/>
  <c r="AR19" i="12"/>
  <c r="AR22" i="12"/>
  <c r="AR21" i="12"/>
  <c r="AR24" i="12"/>
  <c r="AR20" i="12"/>
  <c r="AR23" i="12"/>
  <c r="AR25" i="12"/>
  <c r="AR26" i="12"/>
  <c r="AR7" i="12"/>
  <c r="AR8" i="12"/>
  <c r="AR9" i="12"/>
  <c r="AR12" i="12"/>
  <c r="AR11" i="12"/>
  <c r="AR14" i="12"/>
  <c r="AR10" i="12"/>
  <c r="AR13" i="12"/>
  <c r="AR15" i="12"/>
  <c r="AR16" i="12"/>
  <c r="AU4" i="12"/>
  <c r="AV1" i="12"/>
  <c r="AU1" i="12"/>
  <c r="AV2" i="12"/>
  <c r="AV3" i="12"/>
  <c r="AV4" i="12"/>
  <c r="AU5" i="12"/>
  <c r="AU6" i="12"/>
  <c r="AV6" i="12"/>
  <c r="AM2" i="12" a="1"/>
  <c r="AM2" i="12"/>
  <c r="AN5" i="12"/>
  <c r="AN17" i="12"/>
  <c r="AM3" i="12"/>
  <c r="AN18" i="12"/>
  <c r="AN19" i="12"/>
  <c r="AN22" i="12"/>
  <c r="AN21" i="12"/>
  <c r="AN24" i="12"/>
  <c r="AN20" i="12"/>
  <c r="AN23" i="12"/>
  <c r="AN25" i="12"/>
  <c r="AN26" i="12"/>
  <c r="AN7" i="12"/>
  <c r="AN8" i="12"/>
  <c r="AN9" i="12"/>
  <c r="AN12" i="12"/>
  <c r="AN11" i="12"/>
  <c r="AN14" i="12"/>
  <c r="AN10" i="12"/>
  <c r="AN13" i="12"/>
  <c r="AN15" i="12"/>
  <c r="AN16" i="12"/>
  <c r="AQ4" i="12"/>
  <c r="AR1" i="12"/>
  <c r="AQ1" i="12"/>
  <c r="AR2" i="12"/>
  <c r="AR3" i="12"/>
  <c r="AR4" i="12"/>
  <c r="AQ5" i="12"/>
  <c r="AQ6" i="12"/>
  <c r="AR6" i="12"/>
  <c r="AI2" i="12" a="1"/>
  <c r="AI2" i="12"/>
  <c r="AJ5" i="12"/>
  <c r="AJ17" i="12"/>
  <c r="AI3" i="12"/>
  <c r="AJ18" i="12"/>
  <c r="AJ19" i="12"/>
  <c r="AJ22" i="12"/>
  <c r="AJ21" i="12"/>
  <c r="AJ24" i="12"/>
  <c r="AJ20" i="12"/>
  <c r="AJ23" i="12"/>
  <c r="AJ25" i="12"/>
  <c r="AJ26" i="12"/>
  <c r="AJ7" i="12"/>
  <c r="AJ8" i="12"/>
  <c r="AJ9" i="12"/>
  <c r="AJ12" i="12"/>
  <c r="AJ11" i="12"/>
  <c r="AJ14" i="12"/>
  <c r="AJ10" i="12"/>
  <c r="AJ13" i="12"/>
  <c r="AJ15" i="12"/>
  <c r="AJ16" i="12"/>
  <c r="AM4" i="12"/>
  <c r="AN1" i="12"/>
  <c r="AM1" i="12"/>
  <c r="AN2" i="12"/>
  <c r="AN3" i="12"/>
  <c r="AN4" i="12"/>
  <c r="AM5" i="12"/>
  <c r="AM6" i="12"/>
  <c r="AN6" i="12"/>
  <c r="AE2" i="12" a="1"/>
  <c r="AE2" i="12"/>
  <c r="AF5" i="12"/>
  <c r="AF17" i="12"/>
  <c r="AE3" i="12"/>
  <c r="AF18" i="12"/>
  <c r="AF19" i="12"/>
  <c r="AF22" i="12"/>
  <c r="AF21" i="12"/>
  <c r="AF24" i="12"/>
  <c r="AF20" i="12"/>
  <c r="AF23" i="12"/>
  <c r="AF25" i="12"/>
  <c r="AF26" i="12"/>
  <c r="AF7" i="12"/>
  <c r="AF8" i="12"/>
  <c r="AF9" i="12"/>
  <c r="AF12" i="12"/>
  <c r="AF11" i="12"/>
  <c r="AF14" i="12"/>
  <c r="AF10" i="12"/>
  <c r="AF13" i="12"/>
  <c r="AF15" i="12"/>
  <c r="AF16" i="12"/>
  <c r="AI4" i="12"/>
  <c r="AJ1" i="12"/>
  <c r="AI1" i="12"/>
  <c r="AJ2" i="12"/>
  <c r="AJ3" i="12"/>
  <c r="AJ4" i="12"/>
  <c r="AI5" i="12"/>
  <c r="AI6" i="12"/>
  <c r="AJ6" i="12"/>
  <c r="AA2" i="12" a="1"/>
  <c r="AA2" i="12"/>
  <c r="AB5" i="12"/>
  <c r="AB17" i="12"/>
  <c r="AA3" i="12"/>
  <c r="AB18" i="12"/>
  <c r="AB19" i="12"/>
  <c r="AB22" i="12"/>
  <c r="AB21" i="12"/>
  <c r="AB24" i="12"/>
  <c r="AB20" i="12"/>
  <c r="AB23" i="12"/>
  <c r="AB25" i="12"/>
  <c r="AB26" i="12"/>
  <c r="AB7" i="12"/>
  <c r="AB8" i="12"/>
  <c r="AB9" i="12"/>
  <c r="AB12" i="12"/>
  <c r="AB11" i="12"/>
  <c r="AB14" i="12"/>
  <c r="AB10" i="12"/>
  <c r="AB13" i="12"/>
  <c r="AB15" i="12"/>
  <c r="AB16" i="12"/>
  <c r="AE4" i="12"/>
  <c r="AF1" i="12"/>
  <c r="AE1" i="12"/>
  <c r="AF2" i="12"/>
  <c r="AF3" i="12"/>
  <c r="AF4" i="12"/>
  <c r="AE5" i="12"/>
  <c r="AE6" i="12"/>
  <c r="AF6" i="12"/>
  <c r="W2" i="12" a="1"/>
  <c r="W2" i="12"/>
  <c r="X5" i="12"/>
  <c r="X17" i="12"/>
  <c r="W3" i="12"/>
  <c r="X18" i="12"/>
  <c r="X19" i="12"/>
  <c r="X22" i="12"/>
  <c r="X21" i="12"/>
  <c r="X24" i="12"/>
  <c r="X20" i="12"/>
  <c r="X23" i="12"/>
  <c r="X25" i="12"/>
  <c r="X26" i="12"/>
  <c r="X7" i="12"/>
  <c r="X8" i="12"/>
  <c r="X9" i="12"/>
  <c r="X12" i="12"/>
  <c r="X11" i="12"/>
  <c r="X14" i="12"/>
  <c r="X10" i="12"/>
  <c r="X13" i="12"/>
  <c r="X15" i="12"/>
  <c r="X16" i="12"/>
  <c r="AA4" i="12"/>
  <c r="AB1" i="12"/>
  <c r="AA1" i="12"/>
  <c r="AB2" i="12"/>
  <c r="AB3" i="12"/>
  <c r="AB4" i="12"/>
  <c r="AA5" i="12"/>
  <c r="AA6" i="12"/>
  <c r="AB6" i="12"/>
  <c r="S2" i="12" a="1"/>
  <c r="S2" i="12"/>
  <c r="T5" i="12"/>
  <c r="T17" i="12"/>
  <c r="S3" i="12"/>
  <c r="T18" i="12"/>
  <c r="T19" i="12"/>
  <c r="T22" i="12"/>
  <c r="T21" i="12"/>
  <c r="T24" i="12"/>
  <c r="T20" i="12"/>
  <c r="T23" i="12"/>
  <c r="T25" i="12"/>
  <c r="T26" i="12"/>
  <c r="T7" i="12"/>
  <c r="T8" i="12"/>
  <c r="T9" i="12"/>
  <c r="T12" i="12"/>
  <c r="T11" i="12"/>
  <c r="T14" i="12"/>
  <c r="T10" i="12"/>
  <c r="T13" i="12"/>
  <c r="T15" i="12"/>
  <c r="T16" i="12"/>
  <c r="W4" i="12"/>
  <c r="X1" i="12"/>
  <c r="W1" i="12"/>
  <c r="X2" i="12"/>
  <c r="X3" i="12"/>
  <c r="X4" i="12"/>
  <c r="W5" i="12"/>
  <c r="W6" i="12"/>
  <c r="X6" i="12"/>
  <c r="O2" i="12" a="1"/>
  <c r="O2" i="12"/>
  <c r="P5" i="12"/>
  <c r="P17" i="12"/>
  <c r="O3" i="12"/>
  <c r="P18" i="12"/>
  <c r="P19" i="12"/>
  <c r="P22" i="12"/>
  <c r="P21" i="12"/>
  <c r="P24" i="12"/>
  <c r="P20" i="12"/>
  <c r="P23" i="12"/>
  <c r="P25" i="12"/>
  <c r="P26" i="12"/>
  <c r="P7" i="12"/>
  <c r="P8" i="12"/>
  <c r="P9" i="12"/>
  <c r="P12" i="12"/>
  <c r="P11" i="12"/>
  <c r="P14" i="12"/>
  <c r="P10" i="12"/>
  <c r="P13" i="12"/>
  <c r="P15" i="12"/>
  <c r="P16" i="12"/>
  <c r="S4" i="12"/>
  <c r="T1" i="12"/>
  <c r="S1" i="12"/>
  <c r="T2" i="12"/>
  <c r="T3" i="12"/>
  <c r="T4" i="12"/>
  <c r="S5" i="12"/>
  <c r="S6" i="12"/>
  <c r="T6" i="12"/>
  <c r="K2" i="12" a="1"/>
  <c r="K2" i="12"/>
  <c r="L5" i="12"/>
  <c r="L17" i="12"/>
  <c r="K3" i="12"/>
  <c r="L18" i="12"/>
  <c r="L19" i="12"/>
  <c r="L22" i="12"/>
  <c r="L21" i="12"/>
  <c r="L24" i="12"/>
  <c r="L20" i="12"/>
  <c r="L23" i="12"/>
  <c r="L25" i="12"/>
  <c r="L26" i="12"/>
  <c r="L7" i="12"/>
  <c r="L8" i="12"/>
  <c r="L9" i="12"/>
  <c r="L12" i="12"/>
  <c r="L11" i="12"/>
  <c r="L14" i="12"/>
  <c r="L10" i="12"/>
  <c r="L13" i="12"/>
  <c r="L15" i="12"/>
  <c r="L16" i="12"/>
  <c r="O4" i="12"/>
  <c r="P1" i="12"/>
  <c r="O1" i="12"/>
  <c r="P2" i="12"/>
  <c r="P3" i="12"/>
  <c r="P4" i="12"/>
  <c r="O5" i="12"/>
  <c r="O6" i="12"/>
  <c r="P6" i="12"/>
  <c r="G2" i="12" a="1"/>
  <c r="G2" i="12"/>
  <c r="H5" i="12"/>
  <c r="H17" i="12"/>
  <c r="G3" i="12"/>
  <c r="H18" i="12"/>
  <c r="H19" i="12"/>
  <c r="H22" i="12"/>
  <c r="H21" i="12"/>
  <c r="H24" i="12"/>
  <c r="H20" i="12"/>
  <c r="H23" i="12"/>
  <c r="H25" i="12"/>
  <c r="H26" i="12"/>
  <c r="H7" i="12"/>
  <c r="H8" i="12"/>
  <c r="H9" i="12"/>
  <c r="H12" i="12"/>
  <c r="H11" i="12"/>
  <c r="H14" i="12"/>
  <c r="H10" i="12"/>
  <c r="H13" i="12"/>
  <c r="H15" i="12"/>
  <c r="H16" i="12"/>
  <c r="K4" i="12"/>
  <c r="L1" i="12"/>
  <c r="K1" i="12"/>
  <c r="L2" i="12"/>
  <c r="L3" i="12"/>
  <c r="L4" i="12"/>
  <c r="K5" i="12"/>
  <c r="K6" i="12"/>
  <c r="L6" i="12"/>
  <c r="G4" i="12"/>
  <c r="H1" i="12"/>
  <c r="G1" i="12"/>
  <c r="H2" i="12"/>
  <c r="H3" i="12"/>
  <c r="H4" i="12"/>
  <c r="G5" i="12"/>
  <c r="G6" i="12"/>
  <c r="H6" i="12"/>
  <c r="B25" i="11"/>
  <c r="F23" i="11"/>
  <c r="F22" i="11"/>
  <c r="F24" i="11"/>
  <c r="F21" i="11"/>
  <c r="F20" i="11"/>
  <c r="E23" i="11"/>
  <c r="E22" i="11"/>
  <c r="E24" i="11"/>
  <c r="E21" i="11"/>
  <c r="E20" i="11"/>
  <c r="D23" i="11"/>
  <c r="D22" i="11"/>
  <c r="D24" i="11"/>
  <c r="D21" i="11"/>
  <c r="D20" i="11"/>
  <c r="C23" i="11"/>
  <c r="C22" i="11"/>
  <c r="C24" i="11"/>
  <c r="C21" i="11"/>
  <c r="C20" i="11"/>
  <c r="B24" i="11"/>
  <c r="B23" i="11"/>
  <c r="B22" i="11"/>
  <c r="B21" i="11"/>
  <c r="B20" i="11"/>
  <c r="BX26" i="11"/>
  <c r="BX25" i="11"/>
  <c r="BX24" i="11"/>
  <c r="BX23" i="11"/>
  <c r="BX22" i="11"/>
  <c r="BX21" i="11"/>
  <c r="BX20" i="11"/>
  <c r="BX19" i="11"/>
  <c r="BX18" i="11"/>
  <c r="BX17" i="11"/>
  <c r="BX16" i="11"/>
  <c r="BX15" i="11"/>
  <c r="BX14" i="11"/>
  <c r="BX13" i="11"/>
  <c r="BX12" i="11"/>
  <c r="BX11" i="11"/>
  <c r="BX10" i="11"/>
  <c r="BX9" i="11"/>
  <c r="BX8" i="11"/>
  <c r="BX7" i="11"/>
  <c r="CB1" i="11"/>
  <c r="CA1" i="11"/>
  <c r="CA2" i="11" a="1"/>
  <c r="CA2" i="11"/>
  <c r="CB2" i="11"/>
  <c r="CA3" i="11"/>
  <c r="CB3" i="11"/>
  <c r="CA4" i="11"/>
  <c r="CB4" i="11"/>
  <c r="CA5" i="11"/>
  <c r="CB5" i="11"/>
  <c r="CA6" i="11"/>
  <c r="CB6" i="11"/>
  <c r="BS2" i="11" a="1"/>
  <c r="BS2" i="11"/>
  <c r="BT5" i="11"/>
  <c r="BT17" i="11"/>
  <c r="BS3" i="11"/>
  <c r="BT18" i="11"/>
  <c r="BT19" i="11"/>
  <c r="BT22" i="11"/>
  <c r="BT21" i="11"/>
  <c r="BT24" i="11"/>
  <c r="BT20" i="11"/>
  <c r="BT23" i="11"/>
  <c r="BT25" i="11"/>
  <c r="BT26" i="11"/>
  <c r="BT7" i="11"/>
  <c r="BT8" i="11"/>
  <c r="BT9" i="11"/>
  <c r="BT12" i="11"/>
  <c r="BT11" i="11"/>
  <c r="BT14" i="11"/>
  <c r="BT10" i="11"/>
  <c r="BT13" i="11"/>
  <c r="BT15" i="11"/>
  <c r="BT16" i="11"/>
  <c r="BW2" i="11" a="1"/>
  <c r="BW4" i="11"/>
  <c r="BX1" i="11"/>
  <c r="BW2" i="11"/>
  <c r="BW1" i="11"/>
  <c r="BX2" i="11"/>
  <c r="BW3" i="11"/>
  <c r="BX3" i="11"/>
  <c r="BX4" i="11"/>
  <c r="BW5" i="11"/>
  <c r="BX5" i="11"/>
  <c r="BW6" i="11"/>
  <c r="BX6" i="11"/>
  <c r="BO2" i="11" a="1"/>
  <c r="BO2" i="11"/>
  <c r="BP5" i="11"/>
  <c r="BP17" i="11"/>
  <c r="BO3" i="11"/>
  <c r="BP18" i="11"/>
  <c r="BP19" i="11"/>
  <c r="BP22" i="11"/>
  <c r="BP21" i="11"/>
  <c r="BP24" i="11"/>
  <c r="BP20" i="11"/>
  <c r="BP23" i="11"/>
  <c r="BP25" i="11"/>
  <c r="BP26" i="11"/>
  <c r="BP7" i="11"/>
  <c r="BP8" i="11"/>
  <c r="BP9" i="11"/>
  <c r="BP12" i="11"/>
  <c r="BP11" i="11"/>
  <c r="BP14" i="11"/>
  <c r="BP10" i="11"/>
  <c r="BP13" i="11"/>
  <c r="BP15" i="11"/>
  <c r="BP16" i="11"/>
  <c r="BS4" i="11"/>
  <c r="BT1" i="11"/>
  <c r="BS1" i="11"/>
  <c r="BT2" i="11"/>
  <c r="BT3" i="11"/>
  <c r="BT4" i="11"/>
  <c r="BS5" i="11"/>
  <c r="BS6" i="11"/>
  <c r="BT6" i="11"/>
  <c r="BK2" i="11" a="1"/>
  <c r="BK2" i="11"/>
  <c r="BL5" i="11"/>
  <c r="BL17" i="11"/>
  <c r="BK3" i="11"/>
  <c r="BL18" i="11"/>
  <c r="BL19" i="11"/>
  <c r="BL22" i="11"/>
  <c r="BL21" i="11"/>
  <c r="BL24" i="11"/>
  <c r="BL20" i="11"/>
  <c r="BL23" i="11"/>
  <c r="BL25" i="11"/>
  <c r="BL26" i="11"/>
  <c r="BL7" i="11"/>
  <c r="BL8" i="11"/>
  <c r="BL9" i="11"/>
  <c r="BL12" i="11"/>
  <c r="BL11" i="11"/>
  <c r="BL14" i="11"/>
  <c r="BL10" i="11"/>
  <c r="BL13" i="11"/>
  <c r="BL15" i="11"/>
  <c r="BL16" i="11"/>
  <c r="BO4" i="11"/>
  <c r="BP1" i="11"/>
  <c r="BO1" i="11"/>
  <c r="BP2" i="11"/>
  <c r="BP3" i="11"/>
  <c r="BP4" i="11"/>
  <c r="BO5" i="11"/>
  <c r="BO6" i="11"/>
  <c r="BP6" i="11"/>
  <c r="BG2" i="11" a="1"/>
  <c r="BG2" i="11"/>
  <c r="BH5" i="11"/>
  <c r="BH17" i="11"/>
  <c r="BG3" i="11"/>
  <c r="BH18" i="11"/>
  <c r="BH19" i="11"/>
  <c r="BH22" i="11"/>
  <c r="BH21" i="11"/>
  <c r="BH24" i="11"/>
  <c r="BH20" i="11"/>
  <c r="BH23" i="11"/>
  <c r="BH25" i="11"/>
  <c r="BH26" i="11"/>
  <c r="BH7" i="11"/>
  <c r="BH8" i="11"/>
  <c r="BH9" i="11"/>
  <c r="BH12" i="11"/>
  <c r="BH11" i="11"/>
  <c r="BH14" i="11"/>
  <c r="BH10" i="11"/>
  <c r="BH13" i="11"/>
  <c r="BH15" i="11"/>
  <c r="BH16" i="11"/>
  <c r="BK4" i="11"/>
  <c r="BL1" i="11"/>
  <c r="BK1" i="11"/>
  <c r="BL2" i="11"/>
  <c r="BL3" i="11"/>
  <c r="BL4" i="11"/>
  <c r="BK5" i="11"/>
  <c r="BK6" i="11"/>
  <c r="BL6" i="11"/>
  <c r="BC2" i="11" a="1"/>
  <c r="BC2" i="11"/>
  <c r="BD5" i="11"/>
  <c r="BD17" i="11"/>
  <c r="BC3" i="11"/>
  <c r="BD18" i="11"/>
  <c r="BD19" i="11"/>
  <c r="BD22" i="11"/>
  <c r="BD21" i="11"/>
  <c r="BD24" i="11"/>
  <c r="BD20" i="11"/>
  <c r="BD23" i="11"/>
  <c r="BD25" i="11"/>
  <c r="BD26" i="11"/>
  <c r="BD7" i="11"/>
  <c r="BD8" i="11"/>
  <c r="BD9" i="11"/>
  <c r="BD12" i="11"/>
  <c r="BD11" i="11"/>
  <c r="BD14" i="11"/>
  <c r="BD10" i="11"/>
  <c r="BD13" i="11"/>
  <c r="BD15" i="11"/>
  <c r="BD16" i="11"/>
  <c r="BG4" i="11"/>
  <c r="BH1" i="11"/>
  <c r="BG1" i="11"/>
  <c r="BH2" i="11"/>
  <c r="BH3" i="11"/>
  <c r="BH4" i="11"/>
  <c r="BG5" i="11"/>
  <c r="BG6" i="11"/>
  <c r="BH6" i="11"/>
  <c r="AY2" i="11" a="1"/>
  <c r="AY2" i="11"/>
  <c r="AZ5" i="11"/>
  <c r="AZ17" i="11"/>
  <c r="AY3" i="11"/>
  <c r="AZ18" i="11"/>
  <c r="AZ19" i="11"/>
  <c r="AZ22" i="11"/>
  <c r="AZ21" i="11"/>
  <c r="AZ24" i="11"/>
  <c r="AZ20" i="11"/>
  <c r="AZ23" i="11"/>
  <c r="AZ25" i="11"/>
  <c r="AZ26" i="11"/>
  <c r="AZ7" i="11"/>
  <c r="AZ8" i="11"/>
  <c r="AZ9" i="11"/>
  <c r="AZ12" i="11"/>
  <c r="AZ11" i="11"/>
  <c r="AZ14" i="11"/>
  <c r="AZ10" i="11"/>
  <c r="AZ13" i="11"/>
  <c r="AZ15" i="11"/>
  <c r="AZ16" i="11"/>
  <c r="BC4" i="11"/>
  <c r="BD1" i="11"/>
  <c r="BC1" i="11"/>
  <c r="BD2" i="11"/>
  <c r="BD3" i="11"/>
  <c r="BD4" i="11"/>
  <c r="BC5" i="11"/>
  <c r="BC6" i="11"/>
  <c r="BD6" i="11"/>
  <c r="AU2" i="11" a="1"/>
  <c r="AU2" i="11"/>
  <c r="AV5" i="11"/>
  <c r="AV17" i="11"/>
  <c r="AU3" i="11"/>
  <c r="AV18" i="11"/>
  <c r="AV19" i="11"/>
  <c r="AV22" i="11"/>
  <c r="AV21" i="11"/>
  <c r="AV24" i="11"/>
  <c r="AV20" i="11"/>
  <c r="AV23" i="11"/>
  <c r="AV25" i="11"/>
  <c r="AV26" i="11"/>
  <c r="AV7" i="11"/>
  <c r="AV8" i="11"/>
  <c r="AV9" i="11"/>
  <c r="AV12" i="11"/>
  <c r="AV11" i="11"/>
  <c r="AV14" i="11"/>
  <c r="AV10" i="11"/>
  <c r="AV13" i="11"/>
  <c r="AV15" i="11"/>
  <c r="AV16" i="11"/>
  <c r="AY4" i="11"/>
  <c r="AZ1" i="11"/>
  <c r="AY1" i="11"/>
  <c r="AZ2" i="11"/>
  <c r="AZ3" i="11"/>
  <c r="AZ4" i="11"/>
  <c r="AY5" i="11"/>
  <c r="AY6" i="11"/>
  <c r="AZ6" i="11"/>
  <c r="AQ2" i="11" a="1"/>
  <c r="AQ2" i="11"/>
  <c r="AR5" i="11"/>
  <c r="AR17" i="11"/>
  <c r="AQ3" i="11"/>
  <c r="AR18" i="11"/>
  <c r="AR19" i="11"/>
  <c r="AR22" i="11"/>
  <c r="AR21" i="11"/>
  <c r="AR24" i="11"/>
  <c r="AR20" i="11"/>
  <c r="AR23" i="11"/>
  <c r="AR25" i="11"/>
  <c r="AR26" i="11"/>
  <c r="AR7" i="11"/>
  <c r="AR8" i="11"/>
  <c r="AR9" i="11"/>
  <c r="AR12" i="11"/>
  <c r="AR11" i="11"/>
  <c r="AR14" i="11"/>
  <c r="AR10" i="11"/>
  <c r="AR13" i="11"/>
  <c r="AR15" i="11"/>
  <c r="AR16" i="11"/>
  <c r="AU4" i="11"/>
  <c r="AV1" i="11"/>
  <c r="AU1" i="11"/>
  <c r="AV2" i="11"/>
  <c r="AV3" i="11"/>
  <c r="AV4" i="11"/>
  <c r="AU5" i="11"/>
  <c r="AU6" i="11"/>
  <c r="AV6" i="11"/>
  <c r="AM2" i="11" a="1"/>
  <c r="AM2" i="11"/>
  <c r="AN5" i="11"/>
  <c r="AN17" i="11"/>
  <c r="AM3" i="11"/>
  <c r="AN18" i="11"/>
  <c r="AN19" i="11"/>
  <c r="AN22" i="11"/>
  <c r="AN21" i="11"/>
  <c r="AN24" i="11"/>
  <c r="AN20" i="11"/>
  <c r="AN23" i="11"/>
  <c r="AN25" i="11"/>
  <c r="AN26" i="11"/>
  <c r="AN7" i="11"/>
  <c r="AN8" i="11"/>
  <c r="AN9" i="11"/>
  <c r="AN12" i="11"/>
  <c r="AN11" i="11"/>
  <c r="AN14" i="11"/>
  <c r="AN10" i="11"/>
  <c r="AN13" i="11"/>
  <c r="AN15" i="11"/>
  <c r="AN16" i="11"/>
  <c r="AQ4" i="11"/>
  <c r="AR1" i="11"/>
  <c r="AQ1" i="11"/>
  <c r="AR2" i="11"/>
  <c r="AR3" i="11"/>
  <c r="AR4" i="11"/>
  <c r="AQ5" i="11"/>
  <c r="AQ6" i="11"/>
  <c r="AR6" i="11"/>
  <c r="AI2" i="11" a="1"/>
  <c r="AI2" i="11"/>
  <c r="AJ5" i="11"/>
  <c r="AJ17" i="11"/>
  <c r="AI3" i="11"/>
  <c r="AJ18" i="11"/>
  <c r="AJ19" i="11"/>
  <c r="AJ22" i="11"/>
  <c r="AJ21" i="11"/>
  <c r="AJ24" i="11"/>
  <c r="AJ20" i="11"/>
  <c r="AJ23" i="11"/>
  <c r="AJ25" i="11"/>
  <c r="AJ26" i="11"/>
  <c r="AJ7" i="11"/>
  <c r="AJ8" i="11"/>
  <c r="AJ9" i="11"/>
  <c r="AJ12" i="11"/>
  <c r="AJ11" i="11"/>
  <c r="AJ14" i="11"/>
  <c r="AJ10" i="11"/>
  <c r="AJ13" i="11"/>
  <c r="AJ15" i="11"/>
  <c r="AJ16" i="11"/>
  <c r="AM4" i="11"/>
  <c r="AN1" i="11"/>
  <c r="AM1" i="11"/>
  <c r="AN2" i="11"/>
  <c r="AN3" i="11"/>
  <c r="AN4" i="11"/>
  <c r="AM5" i="11"/>
  <c r="AM6" i="11"/>
  <c r="AN6" i="11"/>
  <c r="AE2" i="11" a="1"/>
  <c r="AE2" i="11"/>
  <c r="AF5" i="11"/>
  <c r="AF17" i="11"/>
  <c r="AE3" i="11"/>
  <c r="AF18" i="11"/>
  <c r="AF19" i="11"/>
  <c r="AF22" i="11"/>
  <c r="AF21" i="11"/>
  <c r="AF24" i="11"/>
  <c r="AF20" i="11"/>
  <c r="AF23" i="11"/>
  <c r="AF25" i="11"/>
  <c r="AF26" i="11"/>
  <c r="AF7" i="11"/>
  <c r="AF8" i="11"/>
  <c r="AF9" i="11"/>
  <c r="AF12" i="11"/>
  <c r="AF11" i="11"/>
  <c r="AF14" i="11"/>
  <c r="AF10" i="11"/>
  <c r="AF13" i="11"/>
  <c r="AF15" i="11"/>
  <c r="AF16" i="11"/>
  <c r="AI4" i="11"/>
  <c r="AJ1" i="11"/>
  <c r="AI1" i="11"/>
  <c r="AJ2" i="11"/>
  <c r="AJ3" i="11"/>
  <c r="AJ4" i="11"/>
  <c r="AI5" i="11"/>
  <c r="AI6" i="11"/>
  <c r="AJ6" i="11"/>
  <c r="AA2" i="11" a="1"/>
  <c r="AA2" i="11"/>
  <c r="AB5" i="11"/>
  <c r="AB17" i="11"/>
  <c r="AA3" i="11"/>
  <c r="AB18" i="11"/>
  <c r="AB19" i="11"/>
  <c r="AB22" i="11"/>
  <c r="AB21" i="11"/>
  <c r="AB24" i="11"/>
  <c r="AB20" i="11"/>
  <c r="AB23" i="11"/>
  <c r="AB25" i="11"/>
  <c r="AB26" i="11"/>
  <c r="AB7" i="11"/>
  <c r="AB8" i="11"/>
  <c r="AB9" i="11"/>
  <c r="AB12" i="11"/>
  <c r="AB11" i="11"/>
  <c r="AB14" i="11"/>
  <c r="AB10" i="11"/>
  <c r="AB13" i="11"/>
  <c r="AB15" i="11"/>
  <c r="AB16" i="11"/>
  <c r="AE4" i="11"/>
  <c r="AF1" i="11"/>
  <c r="AE1" i="11"/>
  <c r="AF2" i="11"/>
  <c r="AF3" i="11"/>
  <c r="AF4" i="11"/>
  <c r="AE5" i="11"/>
  <c r="AE6" i="11"/>
  <c r="AF6" i="11"/>
  <c r="W2" i="11" a="1"/>
  <c r="W2" i="11"/>
  <c r="X5" i="11"/>
  <c r="X17" i="11"/>
  <c r="W3" i="11"/>
  <c r="X18" i="11"/>
  <c r="X19" i="11"/>
  <c r="X22" i="11"/>
  <c r="X21" i="11"/>
  <c r="X24" i="11"/>
  <c r="X20" i="11"/>
  <c r="X23" i="11"/>
  <c r="X25" i="11"/>
  <c r="X26" i="11"/>
  <c r="X7" i="11"/>
  <c r="X8" i="11"/>
  <c r="X9" i="11"/>
  <c r="X12" i="11"/>
  <c r="X11" i="11"/>
  <c r="X14" i="11"/>
  <c r="X10" i="11"/>
  <c r="X13" i="11"/>
  <c r="X15" i="11"/>
  <c r="X16" i="11"/>
  <c r="AA4" i="11"/>
  <c r="AB1" i="11"/>
  <c r="AA1" i="11"/>
  <c r="AB2" i="11"/>
  <c r="AB3" i="11"/>
  <c r="AB4" i="11"/>
  <c r="AA5" i="11"/>
  <c r="AA6" i="11"/>
  <c r="AB6" i="11"/>
  <c r="S2" i="11" a="1"/>
  <c r="S2" i="11"/>
  <c r="T5" i="11"/>
  <c r="T17" i="11"/>
  <c r="S3" i="11"/>
  <c r="T18" i="11"/>
  <c r="T19" i="11"/>
  <c r="T22" i="11"/>
  <c r="T21" i="11"/>
  <c r="T24" i="11"/>
  <c r="T20" i="11"/>
  <c r="T23" i="11"/>
  <c r="T25" i="11"/>
  <c r="T26" i="11"/>
  <c r="T7" i="11"/>
  <c r="T8" i="11"/>
  <c r="T9" i="11"/>
  <c r="T12" i="11"/>
  <c r="T11" i="11"/>
  <c r="T14" i="11"/>
  <c r="T10" i="11"/>
  <c r="T13" i="11"/>
  <c r="T15" i="11"/>
  <c r="T16" i="11"/>
  <c r="W4" i="11"/>
  <c r="X1" i="11"/>
  <c r="W1" i="11"/>
  <c r="X2" i="11"/>
  <c r="X3" i="11"/>
  <c r="X4" i="11"/>
  <c r="W5" i="11"/>
  <c r="W6" i="11"/>
  <c r="X6" i="11"/>
  <c r="O2" i="11" a="1"/>
  <c r="O2" i="11"/>
  <c r="P5" i="11"/>
  <c r="P17" i="11"/>
  <c r="O3" i="11"/>
  <c r="P18" i="11"/>
  <c r="P19" i="11"/>
  <c r="P22" i="11"/>
  <c r="P21" i="11"/>
  <c r="P24" i="11"/>
  <c r="P20" i="11"/>
  <c r="P23" i="11"/>
  <c r="P25" i="11"/>
  <c r="P26" i="11"/>
  <c r="P7" i="11"/>
  <c r="P8" i="11"/>
  <c r="P9" i="11"/>
  <c r="P12" i="11"/>
  <c r="P11" i="11"/>
  <c r="P14" i="11"/>
  <c r="P10" i="11"/>
  <c r="P13" i="11"/>
  <c r="P15" i="11"/>
  <c r="P16" i="11"/>
  <c r="S4" i="11"/>
  <c r="T1" i="11"/>
  <c r="S1" i="11"/>
  <c r="T2" i="11"/>
  <c r="T3" i="11"/>
  <c r="T4" i="11"/>
  <c r="S5" i="11"/>
  <c r="S6" i="11"/>
  <c r="T6" i="11"/>
  <c r="K2" i="11" a="1"/>
  <c r="K2" i="11"/>
  <c r="L5" i="11"/>
  <c r="L17" i="11"/>
  <c r="K3" i="11"/>
  <c r="L18" i="11"/>
  <c r="L19" i="11"/>
  <c r="L22" i="11"/>
  <c r="L21" i="11"/>
  <c r="L24" i="11"/>
  <c r="L20" i="11"/>
  <c r="L23" i="11"/>
  <c r="L25" i="11"/>
  <c r="L26" i="11"/>
  <c r="L7" i="11"/>
  <c r="L8" i="11"/>
  <c r="L9" i="11"/>
  <c r="L12" i="11"/>
  <c r="L11" i="11"/>
  <c r="L14" i="11"/>
  <c r="L10" i="11"/>
  <c r="L13" i="11"/>
  <c r="L15" i="11"/>
  <c r="L16" i="11"/>
  <c r="O4" i="11"/>
  <c r="P1" i="11"/>
  <c r="O1" i="11"/>
  <c r="P2" i="11"/>
  <c r="P3" i="11"/>
  <c r="P4" i="11"/>
  <c r="O5" i="11"/>
  <c r="O6" i="11"/>
  <c r="P6" i="11"/>
  <c r="G2" i="11" a="1"/>
  <c r="G2" i="11"/>
  <c r="H5" i="11"/>
  <c r="H17" i="11"/>
  <c r="G3" i="11"/>
  <c r="H18" i="11"/>
  <c r="H19" i="11"/>
  <c r="H22" i="11"/>
  <c r="H21" i="11"/>
  <c r="H24" i="11"/>
  <c r="H20" i="11"/>
  <c r="H23" i="11"/>
  <c r="H25" i="11"/>
  <c r="H26" i="11"/>
  <c r="H7" i="11"/>
  <c r="H8" i="11"/>
  <c r="H9" i="11"/>
  <c r="H12" i="11"/>
  <c r="H11" i="11"/>
  <c r="H14" i="11"/>
  <c r="H10" i="11"/>
  <c r="H13" i="11"/>
  <c r="H15" i="11"/>
  <c r="H16" i="11"/>
  <c r="K4" i="11"/>
  <c r="L1" i="11"/>
  <c r="K1" i="11"/>
  <c r="L2" i="11"/>
  <c r="L3" i="11"/>
  <c r="L4" i="11"/>
  <c r="K5" i="11"/>
  <c r="K6" i="11"/>
  <c r="L6" i="11"/>
  <c r="G4" i="11"/>
  <c r="H1" i="11"/>
  <c r="G1" i="11"/>
  <c r="H2" i="11"/>
  <c r="H3" i="11"/>
  <c r="H4" i="11"/>
  <c r="G5" i="11"/>
  <c r="G6" i="11"/>
  <c r="H6" i="11"/>
  <c r="B15" i="10"/>
  <c r="F13" i="10"/>
  <c r="F12" i="10"/>
  <c r="F14" i="10"/>
  <c r="F11" i="10"/>
  <c r="F10" i="10"/>
  <c r="E13" i="10"/>
  <c r="E12" i="10"/>
  <c r="E14" i="10"/>
  <c r="E11" i="10"/>
  <c r="E10" i="10"/>
  <c r="D13" i="10"/>
  <c r="D12" i="10"/>
  <c r="D14" i="10"/>
  <c r="D11" i="10"/>
  <c r="D10" i="10"/>
  <c r="C13" i="10"/>
  <c r="C12" i="10"/>
  <c r="C14" i="10"/>
  <c r="C11" i="10"/>
  <c r="C10" i="10"/>
  <c r="B14" i="10"/>
  <c r="B13" i="10"/>
  <c r="B12" i="10"/>
  <c r="B11" i="10"/>
  <c r="B10" i="10"/>
  <c r="AJ26" i="10"/>
  <c r="AJ25" i="10"/>
  <c r="AJ24" i="10"/>
  <c r="AJ23" i="10"/>
  <c r="AJ22" i="10"/>
  <c r="AJ21" i="10"/>
  <c r="AJ20" i="10"/>
  <c r="AJ19" i="10"/>
  <c r="AJ18" i="10"/>
  <c r="AJ17" i="10"/>
  <c r="AJ16" i="10"/>
  <c r="AJ15" i="10"/>
  <c r="AJ14" i="10"/>
  <c r="AJ13" i="10"/>
  <c r="AJ12" i="10"/>
  <c r="AJ11" i="10"/>
  <c r="AJ10" i="10"/>
  <c r="AJ9" i="10"/>
  <c r="AJ8" i="10"/>
  <c r="AJ7" i="10"/>
  <c r="AN1" i="10"/>
  <c r="AM1" i="10"/>
  <c r="AM2" i="10" a="1"/>
  <c r="AM2" i="10"/>
  <c r="AN2" i="10"/>
  <c r="AM3" i="10"/>
  <c r="AN3" i="10"/>
  <c r="AM4" i="10"/>
  <c r="AN4" i="10"/>
  <c r="AM5" i="10"/>
  <c r="AN5" i="10"/>
  <c r="AM6" i="10"/>
  <c r="AN6" i="10"/>
  <c r="AE2" i="10" a="1"/>
  <c r="AE2" i="10"/>
  <c r="AF5" i="10"/>
  <c r="AF17" i="10"/>
  <c r="AE3" i="10"/>
  <c r="AF18" i="10"/>
  <c r="AF19" i="10"/>
  <c r="AF22" i="10"/>
  <c r="AF21" i="10"/>
  <c r="AF24" i="10"/>
  <c r="AF20" i="10"/>
  <c r="AF23" i="10"/>
  <c r="AF25" i="10"/>
  <c r="AF26" i="10"/>
  <c r="AF7" i="10"/>
  <c r="AF8" i="10"/>
  <c r="AF9" i="10"/>
  <c r="AF12" i="10"/>
  <c r="AF11" i="10"/>
  <c r="AF14" i="10"/>
  <c r="AF10" i="10"/>
  <c r="AF13" i="10"/>
  <c r="AF15" i="10"/>
  <c r="AF16" i="10"/>
  <c r="AI2" i="10" a="1"/>
  <c r="AI4" i="10"/>
  <c r="AJ1" i="10"/>
  <c r="AI2" i="10"/>
  <c r="AI1" i="10"/>
  <c r="AJ2" i="10"/>
  <c r="AI3" i="10"/>
  <c r="AJ3" i="10"/>
  <c r="AJ4" i="10"/>
  <c r="AI5" i="10"/>
  <c r="AJ5" i="10"/>
  <c r="AI6" i="10"/>
  <c r="AJ6" i="10"/>
  <c r="AA2" i="10" a="1"/>
  <c r="AA2" i="10"/>
  <c r="AB5" i="10"/>
  <c r="AB17" i="10"/>
  <c r="AA3" i="10"/>
  <c r="AB18" i="10"/>
  <c r="AB19" i="10"/>
  <c r="AB22" i="10"/>
  <c r="AB21" i="10"/>
  <c r="AB24" i="10"/>
  <c r="AB20" i="10"/>
  <c r="AB23" i="10"/>
  <c r="AB25" i="10"/>
  <c r="AB26" i="10"/>
  <c r="AB7" i="10"/>
  <c r="AB8" i="10"/>
  <c r="AB9" i="10"/>
  <c r="AB12" i="10"/>
  <c r="AB11" i="10"/>
  <c r="AB14" i="10"/>
  <c r="AB10" i="10"/>
  <c r="AB13" i="10"/>
  <c r="AB15" i="10"/>
  <c r="AB16" i="10"/>
  <c r="AE4" i="10"/>
  <c r="AF1" i="10"/>
  <c r="AE1" i="10"/>
  <c r="AF2" i="10"/>
  <c r="AF3" i="10"/>
  <c r="AF4" i="10"/>
  <c r="AE5" i="10"/>
  <c r="AE6" i="10"/>
  <c r="AF6" i="10"/>
  <c r="W2" i="10" a="1"/>
  <c r="W2" i="10"/>
  <c r="X5" i="10"/>
  <c r="X17" i="10"/>
  <c r="W3" i="10"/>
  <c r="X18" i="10"/>
  <c r="X19" i="10"/>
  <c r="X22" i="10"/>
  <c r="X21" i="10"/>
  <c r="X24" i="10"/>
  <c r="X20" i="10"/>
  <c r="X23" i="10"/>
  <c r="X25" i="10"/>
  <c r="X26" i="10"/>
  <c r="X7" i="10"/>
  <c r="X8" i="10"/>
  <c r="X9" i="10"/>
  <c r="X12" i="10"/>
  <c r="X11" i="10"/>
  <c r="X14" i="10"/>
  <c r="X10" i="10"/>
  <c r="X13" i="10"/>
  <c r="X15" i="10"/>
  <c r="X16" i="10"/>
  <c r="AA4" i="10"/>
  <c r="AB1" i="10"/>
  <c r="AA1" i="10"/>
  <c r="AB2" i="10"/>
  <c r="AB3" i="10"/>
  <c r="AB4" i="10"/>
  <c r="AA5" i="10"/>
  <c r="AA6" i="10"/>
  <c r="AB6" i="10"/>
  <c r="S2" i="10" a="1"/>
  <c r="S2" i="10"/>
  <c r="T5" i="10"/>
  <c r="T17" i="10"/>
  <c r="S3" i="10"/>
  <c r="T18" i="10"/>
  <c r="T19" i="10"/>
  <c r="T22" i="10"/>
  <c r="T21" i="10"/>
  <c r="T24" i="10"/>
  <c r="T20" i="10"/>
  <c r="T23" i="10"/>
  <c r="T25" i="10"/>
  <c r="T26" i="10"/>
  <c r="T7" i="10"/>
  <c r="T8" i="10"/>
  <c r="T9" i="10"/>
  <c r="T12" i="10"/>
  <c r="T11" i="10"/>
  <c r="T14" i="10"/>
  <c r="T10" i="10"/>
  <c r="T13" i="10"/>
  <c r="T15" i="10"/>
  <c r="T16" i="10"/>
  <c r="W4" i="10"/>
  <c r="X1" i="10"/>
  <c r="W1" i="10"/>
  <c r="X2" i="10"/>
  <c r="X3" i="10"/>
  <c r="X4" i="10"/>
  <c r="W5" i="10"/>
  <c r="W6" i="10"/>
  <c r="X6" i="10"/>
  <c r="O2" i="10" a="1"/>
  <c r="O2" i="10"/>
  <c r="P5" i="10"/>
  <c r="P17" i="10"/>
  <c r="O3" i="10"/>
  <c r="P18" i="10"/>
  <c r="P19" i="10"/>
  <c r="P22" i="10"/>
  <c r="P21" i="10"/>
  <c r="P24" i="10"/>
  <c r="P20" i="10"/>
  <c r="P23" i="10"/>
  <c r="P25" i="10"/>
  <c r="P26" i="10"/>
  <c r="P7" i="10"/>
  <c r="P8" i="10"/>
  <c r="P9" i="10"/>
  <c r="P12" i="10"/>
  <c r="P11" i="10"/>
  <c r="P14" i="10"/>
  <c r="P10" i="10"/>
  <c r="P13" i="10"/>
  <c r="P15" i="10"/>
  <c r="P16" i="10"/>
  <c r="S4" i="10"/>
  <c r="T1" i="10"/>
  <c r="S1" i="10"/>
  <c r="T2" i="10"/>
  <c r="T3" i="10"/>
  <c r="T4" i="10"/>
  <c r="S5" i="10"/>
  <c r="S6" i="10"/>
  <c r="T6" i="10"/>
  <c r="K2" i="10" a="1"/>
  <c r="K2" i="10"/>
  <c r="L5" i="10"/>
  <c r="L17" i="10"/>
  <c r="K3" i="10"/>
  <c r="L18" i="10"/>
  <c r="L19" i="10"/>
  <c r="L22" i="10"/>
  <c r="L21" i="10"/>
  <c r="L24" i="10"/>
  <c r="L20" i="10"/>
  <c r="L23" i="10"/>
  <c r="L25" i="10"/>
  <c r="L26" i="10"/>
  <c r="L7" i="10"/>
  <c r="L8" i="10"/>
  <c r="L9" i="10"/>
  <c r="L12" i="10"/>
  <c r="L11" i="10"/>
  <c r="L14" i="10"/>
  <c r="L10" i="10"/>
  <c r="L13" i="10"/>
  <c r="L15" i="10"/>
  <c r="L16" i="10"/>
  <c r="O4" i="10"/>
  <c r="P1" i="10"/>
  <c r="O1" i="10"/>
  <c r="P2" i="10"/>
  <c r="P3" i="10"/>
  <c r="P4" i="10"/>
  <c r="O5" i="10"/>
  <c r="O6" i="10"/>
  <c r="P6" i="10"/>
  <c r="G2" i="10" a="1"/>
  <c r="G2" i="10"/>
  <c r="H5" i="10"/>
  <c r="H17" i="10"/>
  <c r="G3" i="10"/>
  <c r="H18" i="10"/>
  <c r="H19" i="10"/>
  <c r="H22" i="10"/>
  <c r="H21" i="10"/>
  <c r="H24" i="10"/>
  <c r="H20" i="10"/>
  <c r="H23" i="10"/>
  <c r="H25" i="10"/>
  <c r="H26" i="10"/>
  <c r="H7" i="10"/>
  <c r="H8" i="10"/>
  <c r="H9" i="10"/>
  <c r="H12" i="10"/>
  <c r="H11" i="10"/>
  <c r="H14" i="10"/>
  <c r="H10" i="10"/>
  <c r="H13" i="10"/>
  <c r="H15" i="10"/>
  <c r="H16" i="10"/>
  <c r="K4" i="10"/>
  <c r="L1" i="10"/>
  <c r="K1" i="10"/>
  <c r="L2" i="10"/>
  <c r="L3" i="10"/>
  <c r="L4" i="10"/>
  <c r="K5" i="10"/>
  <c r="K6" i="10"/>
  <c r="L6" i="10"/>
  <c r="G4" i="10"/>
  <c r="H1" i="10"/>
  <c r="G1" i="10"/>
  <c r="H2" i="10"/>
  <c r="H3" i="10"/>
  <c r="H4" i="10"/>
  <c r="G5" i="10"/>
  <c r="G6" i="10"/>
  <c r="H6" i="10"/>
  <c r="F8" i="2"/>
  <c r="F10" i="2"/>
  <c r="F11" i="2"/>
  <c r="F12" i="2"/>
  <c r="F13" i="2"/>
  <c r="F14" i="2"/>
  <c r="F15" i="2"/>
  <c r="F16" i="2"/>
  <c r="F17" i="2"/>
  <c r="F18" i="2"/>
  <c r="F19" i="2"/>
  <c r="F65" i="2"/>
  <c r="F66" i="2"/>
  <c r="F67" i="2"/>
  <c r="F69" i="2"/>
  <c r="F70" i="2"/>
  <c r="F71" i="2"/>
  <c r="F73" i="2"/>
  <c r="F74" i="2"/>
  <c r="F75" i="2"/>
  <c r="F76" i="2"/>
  <c r="F81" i="2"/>
  <c r="F82" i="2"/>
  <c r="F84" i="2"/>
  <c r="F85" i="2"/>
  <c r="F88" i="2"/>
  <c r="F62" i="2"/>
  <c r="F51" i="2"/>
  <c r="F20" i="2"/>
  <c r="F21" i="2"/>
  <c r="F22" i="2"/>
  <c r="F23" i="2"/>
  <c r="F24" i="2"/>
  <c r="F25" i="2"/>
  <c r="F26" i="2"/>
  <c r="F27" i="2"/>
  <c r="F28" i="2"/>
  <c r="F29" i="2"/>
  <c r="F30" i="2"/>
  <c r="F31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F60" i="2"/>
  <c r="E60" i="2"/>
  <c r="F59" i="2"/>
  <c r="E59" i="2"/>
  <c r="E58" i="2"/>
  <c r="F57" i="2"/>
  <c r="E57" i="2"/>
  <c r="E56" i="2"/>
  <c r="E55" i="2"/>
  <c r="E54" i="2"/>
  <c r="F53" i="2"/>
  <c r="E53" i="2"/>
  <c r="E52" i="2"/>
  <c r="E51" i="2"/>
  <c r="E50" i="2"/>
  <c r="F49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9" i="2"/>
  <c r="E8" i="2"/>
  <c r="F7" i="2"/>
  <c r="E7" i="2"/>
  <c r="G36" i="1"/>
  <c r="F36" i="1"/>
  <c r="F29" i="1"/>
  <c r="I2" i="1"/>
  <c r="I5" i="1"/>
  <c r="F8" i="1"/>
  <c r="F9" i="1"/>
  <c r="F10" i="1"/>
  <c r="G10" i="1"/>
  <c r="F11" i="1"/>
  <c r="G11" i="1"/>
  <c r="F12" i="1"/>
  <c r="G12" i="1"/>
  <c r="F13" i="1"/>
  <c r="F14" i="1"/>
  <c r="F15" i="1"/>
  <c r="G15" i="1"/>
  <c r="F16" i="1"/>
  <c r="F17" i="1"/>
  <c r="F18" i="1"/>
  <c r="F19" i="1"/>
  <c r="F20" i="1"/>
  <c r="G20" i="1"/>
  <c r="F21" i="1"/>
  <c r="G21" i="1"/>
  <c r="F22" i="1"/>
  <c r="F24" i="1"/>
  <c r="F25" i="1"/>
  <c r="F26" i="1"/>
  <c r="G26" i="1"/>
  <c r="F27" i="1"/>
  <c r="F28" i="1"/>
  <c r="F30" i="1"/>
  <c r="F31" i="1"/>
  <c r="F32" i="1"/>
  <c r="G32" i="1"/>
  <c r="F33" i="1"/>
  <c r="G33" i="1"/>
  <c r="F34" i="1"/>
  <c r="F35" i="1"/>
  <c r="F37" i="1"/>
  <c r="F38" i="1"/>
  <c r="G38" i="1"/>
  <c r="F39" i="1"/>
  <c r="F40" i="1"/>
  <c r="G40" i="1"/>
  <c r="F41" i="1"/>
  <c r="F42" i="1"/>
  <c r="F43" i="1"/>
  <c r="F44" i="1"/>
  <c r="G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G62" i="1"/>
  <c r="F63" i="1"/>
  <c r="F64" i="1"/>
  <c r="G64" i="1"/>
  <c r="F65" i="1"/>
  <c r="F66" i="1"/>
  <c r="G66" i="1"/>
  <c r="F67" i="1"/>
  <c r="F68" i="1"/>
  <c r="F69" i="1"/>
  <c r="F70" i="1"/>
  <c r="G70" i="1"/>
  <c r="F71" i="1"/>
  <c r="F72" i="1"/>
  <c r="G72" i="1"/>
  <c r="F73" i="1"/>
  <c r="G73" i="1"/>
  <c r="F74" i="1"/>
  <c r="F75" i="1"/>
  <c r="F76" i="1"/>
  <c r="F77" i="1"/>
  <c r="F78" i="1"/>
  <c r="F79" i="1"/>
  <c r="F80" i="1"/>
  <c r="F81" i="1"/>
  <c r="F82" i="1"/>
  <c r="G82" i="1"/>
  <c r="F83" i="1"/>
  <c r="G83" i="1"/>
  <c r="F84" i="1"/>
  <c r="F85" i="1"/>
  <c r="F86" i="1"/>
  <c r="G86" i="1"/>
  <c r="F87" i="1"/>
  <c r="G87" i="1"/>
  <c r="G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G101" i="1"/>
</calcChain>
</file>

<file path=xl/sharedStrings.xml><?xml version="1.0" encoding="utf-8"?>
<sst xmlns="http://schemas.openxmlformats.org/spreadsheetml/2006/main" count="1996" uniqueCount="72">
  <si>
    <t>w/kg</t>
  </si>
  <si>
    <t>Year</t>
  </si>
  <si>
    <t>W/kg</t>
  </si>
  <si>
    <t>combined</t>
  </si>
  <si>
    <t>Airpl turbine</t>
  </si>
  <si>
    <t>Airplane</t>
  </si>
  <si>
    <t>Pas Car</t>
  </si>
  <si>
    <t>years offset</t>
  </si>
  <si>
    <t>Turbine</t>
  </si>
  <si>
    <t>piston engines</t>
  </si>
  <si>
    <t>Graph serial # (n)</t>
  </si>
  <si>
    <t>non-dominated points</t>
  </si>
  <si>
    <t>separation unit (yrs)</t>
  </si>
  <si>
    <t>Ref val, mbits/cc</t>
  </si>
  <si>
    <t>Ref year</t>
  </si>
  <si>
    <t>air - piston and turbine combined</t>
  </si>
  <si>
    <t>Pistone Airplane</t>
  </si>
  <si>
    <t xml:space="preserve">Turbine - Airplane </t>
  </si>
  <si>
    <t>version</t>
  </si>
  <si>
    <t>date</t>
  </si>
  <si>
    <t>who</t>
  </si>
  <si>
    <t>what changes</t>
  </si>
  <si>
    <t>source</t>
  </si>
  <si>
    <t>Note</t>
  </si>
  <si>
    <t>11/14/013</t>
  </si>
  <si>
    <t>Basnet</t>
  </si>
  <si>
    <t xml:space="preserve">recently copied from non-dom study; </t>
  </si>
  <si>
    <t>Koh&amp;Magee, 2008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</si>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</sst>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7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26">
    <xf numFmtId="0" fontId="0" fillId="0" borderId="0"/>
    <xf numFmtId="9" fontId="11" fillId="0" borderId="0" applyFont="0" applyFill="0" applyBorder="0" applyAlignment="0" applyProtection="0"/>
    <xf numFmtId="0" fontId="12" fillId="4" borderId="4" applyNumberFormat="0" applyAlignment="0" applyProtection="0"/>
    <xf numFmtId="0" fontId="13" fillId="5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1" fontId="9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Border="1"/>
    <xf numFmtId="0" fontId="5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/>
    <xf numFmtId="0" fontId="12" fillId="4" borderId="4" xfId="2"/>
    <xf numFmtId="0" fontId="13" fillId="5" borderId="5" xfId="3"/>
    <xf numFmtId="164" fontId="12" fillId="4" borderId="4" xfId="2" applyNumberFormat="1"/>
    <xf numFmtId="2" fontId="13" fillId="5" borderId="5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0" fontId="1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726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comb_eng</c:v>
          </c:tx>
          <c:spPr>
            <a:ln w="28575">
              <a:noFill/>
            </a:ln>
          </c:spPr>
          <c:marker>
            <c:symbol val="x"/>
            <c:size val="4"/>
            <c:spPr>
              <a:ln w="15875">
                <a:solidFill>
                  <a:srgbClr val="C00000"/>
                </a:solidFill>
              </a:ln>
            </c:spPr>
          </c:marker>
          <c:trendline>
            <c:trendlineType val="exp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sourcedata!$E$7:$E$88</c:f>
              <c:numCache>
                <c:formatCode>General</c:formatCode>
                <c:ptCount val="82"/>
                <c:pt idx="0">
                  <c:v>1919.0</c:v>
                </c:pt>
                <c:pt idx="1">
                  <c:v>1922.0</c:v>
                </c:pt>
                <c:pt idx="2">
                  <c:v>1923.0</c:v>
                </c:pt>
                <c:pt idx="4">
                  <c:v>1925.0</c:v>
                </c:pt>
                <c:pt idx="5">
                  <c:v>1926.0</c:v>
                </c:pt>
                <c:pt idx="6">
                  <c:v>1927.0</c:v>
                </c:pt>
                <c:pt idx="7">
                  <c:v>1928.0</c:v>
                </c:pt>
                <c:pt idx="8">
                  <c:v>1929.0</c:v>
                </c:pt>
                <c:pt idx="9">
                  <c:v>1930.0</c:v>
                </c:pt>
                <c:pt idx="10">
                  <c:v>1931.0</c:v>
                </c:pt>
                <c:pt idx="11">
                  <c:v>1932.0</c:v>
                </c:pt>
                <c:pt idx="12">
                  <c:v>1933.0</c:v>
                </c:pt>
                <c:pt idx="13">
                  <c:v>1934.0</c:v>
                </c:pt>
                <c:pt idx="14">
                  <c:v>1935.0</c:v>
                </c:pt>
                <c:pt idx="15">
                  <c:v>1936.0</c:v>
                </c:pt>
                <c:pt idx="16">
                  <c:v>1937.0</c:v>
                </c:pt>
                <c:pt idx="17">
                  <c:v>1938.0</c:v>
                </c:pt>
                <c:pt idx="18">
                  <c:v>1939.0</c:v>
                </c:pt>
                <c:pt idx="19">
                  <c:v>1940.0</c:v>
                </c:pt>
                <c:pt idx="20">
                  <c:v>1941.0</c:v>
                </c:pt>
                <c:pt idx="21">
                  <c:v>1942.0</c:v>
                </c:pt>
                <c:pt idx="22">
                  <c:v>1943.0</c:v>
                </c:pt>
                <c:pt idx="23">
                  <c:v>1944.0</c:v>
                </c:pt>
                <c:pt idx="24">
                  <c:v>1945.0</c:v>
                </c:pt>
                <c:pt idx="25">
                  <c:v>1946.0</c:v>
                </c:pt>
                <c:pt idx="26">
                  <c:v>1947.0</c:v>
                </c:pt>
                <c:pt idx="27">
                  <c:v>1948.0</c:v>
                </c:pt>
                <c:pt idx="28">
                  <c:v>1949.0</c:v>
                </c:pt>
                <c:pt idx="29">
                  <c:v>1950.0</c:v>
                </c:pt>
                <c:pt idx="30">
                  <c:v>1951.0</c:v>
                </c:pt>
                <c:pt idx="31">
                  <c:v>1952.0</c:v>
                </c:pt>
                <c:pt idx="32">
                  <c:v>1953.0</c:v>
                </c:pt>
                <c:pt idx="33">
                  <c:v>1954.0</c:v>
                </c:pt>
                <c:pt idx="34">
                  <c:v>1955.0</c:v>
                </c:pt>
                <c:pt idx="35">
                  <c:v>1956.0</c:v>
                </c:pt>
                <c:pt idx="36">
                  <c:v>1957.0</c:v>
                </c:pt>
                <c:pt idx="37">
                  <c:v>1958.0</c:v>
                </c:pt>
                <c:pt idx="38">
                  <c:v>1959.0</c:v>
                </c:pt>
                <c:pt idx="39">
                  <c:v>1960.0</c:v>
                </c:pt>
                <c:pt idx="40">
                  <c:v>1961.0</c:v>
                </c:pt>
                <c:pt idx="41">
                  <c:v>1962.0</c:v>
                </c:pt>
                <c:pt idx="42">
                  <c:v>1963.0</c:v>
                </c:pt>
                <c:pt idx="43">
                  <c:v>1964.0</c:v>
                </c:pt>
                <c:pt idx="44">
                  <c:v>1965.0</c:v>
                </c:pt>
                <c:pt idx="45">
                  <c:v>1966.0</c:v>
                </c:pt>
                <c:pt idx="46">
                  <c:v>1967.0</c:v>
                </c:pt>
                <c:pt idx="47">
                  <c:v>1968.0</c:v>
                </c:pt>
                <c:pt idx="48">
                  <c:v>1969.0</c:v>
                </c:pt>
                <c:pt idx="49">
                  <c:v>1970.0</c:v>
                </c:pt>
                <c:pt idx="50">
                  <c:v>1971.0</c:v>
                </c:pt>
                <c:pt idx="51">
                  <c:v>1972.0</c:v>
                </c:pt>
                <c:pt idx="52">
                  <c:v>1973.0</c:v>
                </c:pt>
                <c:pt idx="53">
                  <c:v>1974.0</c:v>
                </c:pt>
                <c:pt idx="54">
                  <c:v>1975.0</c:v>
                </c:pt>
                <c:pt idx="55">
                  <c:v>1976.0</c:v>
                </c:pt>
                <c:pt idx="56">
                  <c:v>1976.0</c:v>
                </c:pt>
                <c:pt idx="57">
                  <c:v>1977.0</c:v>
                </c:pt>
                <c:pt idx="58">
                  <c:v>1978.0</c:v>
                </c:pt>
                <c:pt idx="59">
                  <c:v>1979.0</c:v>
                </c:pt>
                <c:pt idx="60">
                  <c:v>1980.0</c:v>
                </c:pt>
                <c:pt idx="61">
                  <c:v>1981.0</c:v>
                </c:pt>
                <c:pt idx="62">
                  <c:v>1982.0</c:v>
                </c:pt>
                <c:pt idx="63">
                  <c:v>1983.0</c:v>
                </c:pt>
                <c:pt idx="64">
                  <c:v>1984.0</c:v>
                </c:pt>
                <c:pt idx="65">
                  <c:v>1985.0</c:v>
                </c:pt>
                <c:pt idx="66">
                  <c:v>1986.0</c:v>
                </c:pt>
                <c:pt idx="67">
                  <c:v>1987.0</c:v>
                </c:pt>
                <c:pt idx="69">
                  <c:v>1990.0</c:v>
                </c:pt>
                <c:pt idx="70">
                  <c:v>1991.0</c:v>
                </c:pt>
                <c:pt idx="71">
                  <c:v>1993.0</c:v>
                </c:pt>
                <c:pt idx="72">
                  <c:v>1994.0</c:v>
                </c:pt>
                <c:pt idx="73">
                  <c:v>1995.0</c:v>
                </c:pt>
                <c:pt idx="74">
                  <c:v>1996.0</c:v>
                </c:pt>
                <c:pt idx="75">
                  <c:v>1996.0</c:v>
                </c:pt>
                <c:pt idx="76">
                  <c:v>1997.0</c:v>
                </c:pt>
                <c:pt idx="77">
                  <c:v>1998.0</c:v>
                </c:pt>
                <c:pt idx="78">
                  <c:v>1999.0</c:v>
                </c:pt>
                <c:pt idx="79">
                  <c:v>2000.0</c:v>
                </c:pt>
                <c:pt idx="80">
                  <c:v>2001.0</c:v>
                </c:pt>
                <c:pt idx="81">
                  <c:v>2002.0</c:v>
                </c:pt>
              </c:numCache>
            </c:numRef>
          </c:xVal>
          <c:yVal>
            <c:numRef>
              <c:f>sourcedata!$F$7:$F$88</c:f>
              <c:numCache>
                <c:formatCode>General</c:formatCode>
                <c:ptCount val="82"/>
                <c:pt idx="0">
                  <c:v>249.0</c:v>
                </c:pt>
                <c:pt idx="1">
                  <c:v>624.0</c:v>
                </c:pt>
                <c:pt idx="3">
                  <c:v>304.0</c:v>
                </c:pt>
                <c:pt idx="4">
                  <c:v>354.0</c:v>
                </c:pt>
                <c:pt idx="5">
                  <c:v>390.0</c:v>
                </c:pt>
                <c:pt idx="6">
                  <c:v>1040.0</c:v>
                </c:pt>
                <c:pt idx="7">
                  <c:v>549.0</c:v>
                </c:pt>
                <c:pt idx="8">
                  <c:v>0.0</c:v>
                </c:pt>
                <c:pt idx="9">
                  <c:v>638.0</c:v>
                </c:pt>
                <c:pt idx="10">
                  <c:v>962.0</c:v>
                </c:pt>
                <c:pt idx="11">
                  <c:v>0.0</c:v>
                </c:pt>
                <c:pt idx="12">
                  <c:v>1143.0</c:v>
                </c:pt>
                <c:pt idx="13">
                  <c:v>1350.0</c:v>
                </c:pt>
                <c:pt idx="14">
                  <c:v>1122.0</c:v>
                </c:pt>
                <c:pt idx="15">
                  <c:v>1320.0</c:v>
                </c:pt>
                <c:pt idx="16">
                  <c:v>1535.0</c:v>
                </c:pt>
                <c:pt idx="17">
                  <c:v>1097.0</c:v>
                </c:pt>
                <c:pt idx="18">
                  <c:v>1527.0</c:v>
                </c:pt>
                <c:pt idx="19">
                  <c:v>1418.0</c:v>
                </c:pt>
                <c:pt idx="20">
                  <c:v>1633.0</c:v>
                </c:pt>
                <c:pt idx="21">
                  <c:v>1562.0</c:v>
                </c:pt>
                <c:pt idx="22">
                  <c:v>1596.0</c:v>
                </c:pt>
                <c:pt idx="23">
                  <c:v>1598.0</c:v>
                </c:pt>
                <c:pt idx="24">
                  <c:v>1717.0</c:v>
                </c:pt>
                <c:pt idx="42">
                  <c:v>3616.71</c:v>
                </c:pt>
                <c:pt idx="44">
                  <c:v>3534.51</c:v>
                </c:pt>
                <c:pt idx="46">
                  <c:v>3863.3</c:v>
                </c:pt>
                <c:pt idx="50">
                  <c:v>4356.49</c:v>
                </c:pt>
                <c:pt idx="52">
                  <c:v>4520.89</c:v>
                </c:pt>
                <c:pt idx="53">
                  <c:v>4931.88</c:v>
                </c:pt>
                <c:pt idx="55">
                  <c:v>4438.69</c:v>
                </c:pt>
                <c:pt idx="58">
                  <c:v>4520.89</c:v>
                </c:pt>
                <c:pt idx="59">
                  <c:v>4603.09</c:v>
                </c:pt>
                <c:pt idx="60">
                  <c:v>4767.48</c:v>
                </c:pt>
                <c:pt idx="62">
                  <c:v>5425.07</c:v>
                </c:pt>
                <c:pt idx="63">
                  <c:v>5507.26</c:v>
                </c:pt>
                <c:pt idx="64">
                  <c:v>4438.69</c:v>
                </c:pt>
                <c:pt idx="66">
                  <c:v>5589.46</c:v>
                </c:pt>
                <c:pt idx="67">
                  <c:v>5836.06</c:v>
                </c:pt>
                <c:pt idx="68">
                  <c:v>5918.25</c:v>
                </c:pt>
                <c:pt idx="69">
                  <c:v>5425.07</c:v>
                </c:pt>
                <c:pt idx="74">
                  <c:v>3170.49</c:v>
                </c:pt>
                <c:pt idx="75">
                  <c:v>4266.47</c:v>
                </c:pt>
                <c:pt idx="77">
                  <c:v>4870.08</c:v>
                </c:pt>
                <c:pt idx="78">
                  <c:v>4334.86</c:v>
                </c:pt>
                <c:pt idx="81">
                  <c:v>7629.86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652040"/>
        <c:axId val="2137654856"/>
      </c:scatterChart>
      <c:valAx>
        <c:axId val="2137652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7654856"/>
        <c:crosses val="autoZero"/>
        <c:crossBetween val="midCat"/>
      </c:valAx>
      <c:valAx>
        <c:axId val="2137654856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76520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comb_eng</c:v>
          </c:tx>
          <c:spPr>
            <a:ln w="28575">
              <a:noFill/>
            </a:ln>
          </c:spPr>
          <c:marker>
            <c:symbol val="x"/>
            <c:size val="4"/>
            <c:spPr>
              <a:ln w="15875">
                <a:solidFill>
                  <a:srgbClr val="C00000"/>
                </a:solidFill>
              </a:ln>
            </c:spPr>
          </c:marker>
          <c:trendline>
            <c:trendlineType val="exp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sourcedata!$E$7:$E$88</c:f>
              <c:numCache>
                <c:formatCode>General</c:formatCode>
                <c:ptCount val="82"/>
                <c:pt idx="0">
                  <c:v>1919.0</c:v>
                </c:pt>
                <c:pt idx="1">
                  <c:v>1922.0</c:v>
                </c:pt>
                <c:pt idx="2">
                  <c:v>1923.0</c:v>
                </c:pt>
                <c:pt idx="4">
                  <c:v>1925.0</c:v>
                </c:pt>
                <c:pt idx="5">
                  <c:v>1926.0</c:v>
                </c:pt>
                <c:pt idx="6">
                  <c:v>1927.0</c:v>
                </c:pt>
                <c:pt idx="7">
                  <c:v>1928.0</c:v>
                </c:pt>
                <c:pt idx="8">
                  <c:v>1929.0</c:v>
                </c:pt>
                <c:pt idx="9">
                  <c:v>1930.0</c:v>
                </c:pt>
                <c:pt idx="10">
                  <c:v>1931.0</c:v>
                </c:pt>
                <c:pt idx="11">
                  <c:v>1932.0</c:v>
                </c:pt>
                <c:pt idx="12">
                  <c:v>1933.0</c:v>
                </c:pt>
                <c:pt idx="13">
                  <c:v>1934.0</c:v>
                </c:pt>
                <c:pt idx="14">
                  <c:v>1935.0</c:v>
                </c:pt>
                <c:pt idx="15">
                  <c:v>1936.0</c:v>
                </c:pt>
                <c:pt idx="16">
                  <c:v>1937.0</c:v>
                </c:pt>
                <c:pt idx="17">
                  <c:v>1938.0</c:v>
                </c:pt>
                <c:pt idx="18">
                  <c:v>1939.0</c:v>
                </c:pt>
                <c:pt idx="19">
                  <c:v>1940.0</c:v>
                </c:pt>
                <c:pt idx="20">
                  <c:v>1941.0</c:v>
                </c:pt>
                <c:pt idx="21">
                  <c:v>1942.0</c:v>
                </c:pt>
                <c:pt idx="22">
                  <c:v>1943.0</c:v>
                </c:pt>
                <c:pt idx="23">
                  <c:v>1944.0</c:v>
                </c:pt>
                <c:pt idx="24">
                  <c:v>1945.0</c:v>
                </c:pt>
                <c:pt idx="25">
                  <c:v>1946.0</c:v>
                </c:pt>
                <c:pt idx="26">
                  <c:v>1947.0</c:v>
                </c:pt>
                <c:pt idx="27">
                  <c:v>1948.0</c:v>
                </c:pt>
                <c:pt idx="28">
                  <c:v>1949.0</c:v>
                </c:pt>
                <c:pt idx="29">
                  <c:v>1950.0</c:v>
                </c:pt>
                <c:pt idx="30">
                  <c:v>1951.0</c:v>
                </c:pt>
                <c:pt idx="31">
                  <c:v>1952.0</c:v>
                </c:pt>
                <c:pt idx="32">
                  <c:v>1953.0</c:v>
                </c:pt>
                <c:pt idx="33">
                  <c:v>1954.0</c:v>
                </c:pt>
                <c:pt idx="34">
                  <c:v>1955.0</c:v>
                </c:pt>
                <c:pt idx="35">
                  <c:v>1956.0</c:v>
                </c:pt>
                <c:pt idx="36">
                  <c:v>1957.0</c:v>
                </c:pt>
                <c:pt idx="37">
                  <c:v>1958.0</c:v>
                </c:pt>
                <c:pt idx="38">
                  <c:v>1959.0</c:v>
                </c:pt>
                <c:pt idx="39">
                  <c:v>1960.0</c:v>
                </c:pt>
                <c:pt idx="40">
                  <c:v>1961.0</c:v>
                </c:pt>
                <c:pt idx="41">
                  <c:v>1962.0</c:v>
                </c:pt>
                <c:pt idx="42">
                  <c:v>1963.0</c:v>
                </c:pt>
                <c:pt idx="43">
                  <c:v>1964.0</c:v>
                </c:pt>
                <c:pt idx="44">
                  <c:v>1965.0</c:v>
                </c:pt>
                <c:pt idx="45">
                  <c:v>1966.0</c:v>
                </c:pt>
                <c:pt idx="46">
                  <c:v>1967.0</c:v>
                </c:pt>
                <c:pt idx="47">
                  <c:v>1968.0</c:v>
                </c:pt>
                <c:pt idx="48">
                  <c:v>1969.0</c:v>
                </c:pt>
                <c:pt idx="49">
                  <c:v>1970.0</c:v>
                </c:pt>
                <c:pt idx="50">
                  <c:v>1971.0</c:v>
                </c:pt>
                <c:pt idx="51">
                  <c:v>1972.0</c:v>
                </c:pt>
                <c:pt idx="52">
                  <c:v>1973.0</c:v>
                </c:pt>
                <c:pt idx="53">
                  <c:v>1974.0</c:v>
                </c:pt>
                <c:pt idx="54">
                  <c:v>1975.0</c:v>
                </c:pt>
                <c:pt idx="55">
                  <c:v>1976.0</c:v>
                </c:pt>
                <c:pt idx="56">
                  <c:v>1976.0</c:v>
                </c:pt>
                <c:pt idx="57">
                  <c:v>1977.0</c:v>
                </c:pt>
                <c:pt idx="58">
                  <c:v>1978.0</c:v>
                </c:pt>
                <c:pt idx="59">
                  <c:v>1979.0</c:v>
                </c:pt>
                <c:pt idx="60">
                  <c:v>1980.0</c:v>
                </c:pt>
                <c:pt idx="61">
                  <c:v>1981.0</c:v>
                </c:pt>
                <c:pt idx="62">
                  <c:v>1982.0</c:v>
                </c:pt>
                <c:pt idx="63">
                  <c:v>1983.0</c:v>
                </c:pt>
                <c:pt idx="64">
                  <c:v>1984.0</c:v>
                </c:pt>
                <c:pt idx="65">
                  <c:v>1985.0</c:v>
                </c:pt>
                <c:pt idx="66">
                  <c:v>1986.0</c:v>
                </c:pt>
                <c:pt idx="67">
                  <c:v>1987.0</c:v>
                </c:pt>
                <c:pt idx="69">
                  <c:v>1990.0</c:v>
                </c:pt>
                <c:pt idx="70">
                  <c:v>1991.0</c:v>
                </c:pt>
                <c:pt idx="71">
                  <c:v>1993.0</c:v>
                </c:pt>
                <c:pt idx="72">
                  <c:v>1994.0</c:v>
                </c:pt>
                <c:pt idx="73">
                  <c:v>1995.0</c:v>
                </c:pt>
                <c:pt idx="74">
                  <c:v>1996.0</c:v>
                </c:pt>
                <c:pt idx="75">
                  <c:v>1996.0</c:v>
                </c:pt>
                <c:pt idx="76">
                  <c:v>1997.0</c:v>
                </c:pt>
                <c:pt idx="77">
                  <c:v>1998.0</c:v>
                </c:pt>
                <c:pt idx="78">
                  <c:v>1999.0</c:v>
                </c:pt>
                <c:pt idx="79">
                  <c:v>2000.0</c:v>
                </c:pt>
                <c:pt idx="80">
                  <c:v>2001.0</c:v>
                </c:pt>
                <c:pt idx="81">
                  <c:v>2002.0</c:v>
                </c:pt>
              </c:numCache>
            </c:numRef>
          </c:xVal>
          <c:yVal>
            <c:numRef>
              <c:f>sourcedata!$F$7:$F$88</c:f>
              <c:numCache>
                <c:formatCode>General</c:formatCode>
                <c:ptCount val="82"/>
                <c:pt idx="0">
                  <c:v>249.0</c:v>
                </c:pt>
                <c:pt idx="1">
                  <c:v>624.0</c:v>
                </c:pt>
                <c:pt idx="3">
                  <c:v>304.0</c:v>
                </c:pt>
                <c:pt idx="4">
                  <c:v>354.0</c:v>
                </c:pt>
                <c:pt idx="5">
                  <c:v>390.0</c:v>
                </c:pt>
                <c:pt idx="6">
                  <c:v>1040.0</c:v>
                </c:pt>
                <c:pt idx="7">
                  <c:v>549.0</c:v>
                </c:pt>
                <c:pt idx="8">
                  <c:v>0.0</c:v>
                </c:pt>
                <c:pt idx="9">
                  <c:v>638.0</c:v>
                </c:pt>
                <c:pt idx="10">
                  <c:v>962.0</c:v>
                </c:pt>
                <c:pt idx="11">
                  <c:v>0.0</c:v>
                </c:pt>
                <c:pt idx="12">
                  <c:v>1143.0</c:v>
                </c:pt>
                <c:pt idx="13">
                  <c:v>1350.0</c:v>
                </c:pt>
                <c:pt idx="14">
                  <c:v>1122.0</c:v>
                </c:pt>
                <c:pt idx="15">
                  <c:v>1320.0</c:v>
                </c:pt>
                <c:pt idx="16">
                  <c:v>1535.0</c:v>
                </c:pt>
                <c:pt idx="17">
                  <c:v>1097.0</c:v>
                </c:pt>
                <c:pt idx="18">
                  <c:v>1527.0</c:v>
                </c:pt>
                <c:pt idx="19">
                  <c:v>1418.0</c:v>
                </c:pt>
                <c:pt idx="20">
                  <c:v>1633.0</c:v>
                </c:pt>
                <c:pt idx="21">
                  <c:v>1562.0</c:v>
                </c:pt>
                <c:pt idx="22">
                  <c:v>1596.0</c:v>
                </c:pt>
                <c:pt idx="23">
                  <c:v>1598.0</c:v>
                </c:pt>
                <c:pt idx="24">
                  <c:v>1717.0</c:v>
                </c:pt>
                <c:pt idx="42">
                  <c:v>3616.71</c:v>
                </c:pt>
                <c:pt idx="44">
                  <c:v>3534.51</c:v>
                </c:pt>
                <c:pt idx="46">
                  <c:v>3863.3</c:v>
                </c:pt>
                <c:pt idx="50">
                  <c:v>4356.49</c:v>
                </c:pt>
                <c:pt idx="52">
                  <c:v>4520.89</c:v>
                </c:pt>
                <c:pt idx="53">
                  <c:v>4931.88</c:v>
                </c:pt>
                <c:pt idx="55">
                  <c:v>4438.69</c:v>
                </c:pt>
                <c:pt idx="58">
                  <c:v>4520.89</c:v>
                </c:pt>
                <c:pt idx="59">
                  <c:v>4603.09</c:v>
                </c:pt>
                <c:pt idx="60">
                  <c:v>4767.48</c:v>
                </c:pt>
                <c:pt idx="62">
                  <c:v>5425.07</c:v>
                </c:pt>
                <c:pt idx="63">
                  <c:v>5507.26</c:v>
                </c:pt>
                <c:pt idx="64">
                  <c:v>4438.69</c:v>
                </c:pt>
                <c:pt idx="66">
                  <c:v>5589.46</c:v>
                </c:pt>
                <c:pt idx="67">
                  <c:v>5836.06</c:v>
                </c:pt>
                <c:pt idx="68">
                  <c:v>5918.25</c:v>
                </c:pt>
                <c:pt idx="69">
                  <c:v>5425.07</c:v>
                </c:pt>
                <c:pt idx="74">
                  <c:v>3170.49</c:v>
                </c:pt>
                <c:pt idx="75">
                  <c:v>4266.47</c:v>
                </c:pt>
                <c:pt idx="77">
                  <c:v>4870.08</c:v>
                </c:pt>
                <c:pt idx="78">
                  <c:v>4334.86</c:v>
                </c:pt>
                <c:pt idx="81">
                  <c:v>7629.86</c:v>
                </c:pt>
              </c:numCache>
            </c:numRef>
          </c:yVal>
          <c:smooth val="0"/>
        </c:ser>
        <c:ser>
          <c:idx val="1"/>
          <c:order val="1"/>
          <c:tx>
            <c:v>piston_eng_car</c:v>
          </c:tx>
          <c:spPr>
            <a:ln w="28575">
              <a:noFill/>
            </a:ln>
          </c:spPr>
          <c:xVal>
            <c:numRef>
              <c:f>sourcedata!$A$7:$A$88</c:f>
              <c:numCache>
                <c:formatCode>General</c:formatCode>
                <c:ptCount val="82"/>
                <c:pt idx="0">
                  <c:v>1919.0</c:v>
                </c:pt>
                <c:pt idx="1">
                  <c:v>1922.0</c:v>
                </c:pt>
                <c:pt idx="2">
                  <c:v>1923.0</c:v>
                </c:pt>
                <c:pt idx="4">
                  <c:v>1925.0</c:v>
                </c:pt>
                <c:pt idx="5">
                  <c:v>1926.0</c:v>
                </c:pt>
                <c:pt idx="6">
                  <c:v>1927.0</c:v>
                </c:pt>
                <c:pt idx="7">
                  <c:v>1928.0</c:v>
                </c:pt>
                <c:pt idx="8">
                  <c:v>1929.0</c:v>
                </c:pt>
                <c:pt idx="9">
                  <c:v>1930.0</c:v>
                </c:pt>
                <c:pt idx="10">
                  <c:v>1931.0</c:v>
                </c:pt>
                <c:pt idx="11">
                  <c:v>1932.0</c:v>
                </c:pt>
                <c:pt idx="12">
                  <c:v>1933.0</c:v>
                </c:pt>
                <c:pt idx="13">
                  <c:v>1934.0</c:v>
                </c:pt>
                <c:pt idx="14">
                  <c:v>1935.0</c:v>
                </c:pt>
                <c:pt idx="15">
                  <c:v>1936.0</c:v>
                </c:pt>
                <c:pt idx="16">
                  <c:v>1937.0</c:v>
                </c:pt>
                <c:pt idx="17">
                  <c:v>1938.0</c:v>
                </c:pt>
                <c:pt idx="18">
                  <c:v>1939.0</c:v>
                </c:pt>
                <c:pt idx="19">
                  <c:v>1940.0</c:v>
                </c:pt>
                <c:pt idx="20">
                  <c:v>1941.0</c:v>
                </c:pt>
                <c:pt idx="21">
                  <c:v>1942.0</c:v>
                </c:pt>
                <c:pt idx="22">
                  <c:v>1943.0</c:v>
                </c:pt>
                <c:pt idx="23">
                  <c:v>1944.0</c:v>
                </c:pt>
                <c:pt idx="24">
                  <c:v>1945.0</c:v>
                </c:pt>
                <c:pt idx="25">
                  <c:v>1946.0</c:v>
                </c:pt>
                <c:pt idx="26">
                  <c:v>1947.0</c:v>
                </c:pt>
                <c:pt idx="27">
                  <c:v>1948.0</c:v>
                </c:pt>
                <c:pt idx="28">
                  <c:v>1949.0</c:v>
                </c:pt>
                <c:pt idx="29">
                  <c:v>1950.0</c:v>
                </c:pt>
                <c:pt idx="30">
                  <c:v>1951.0</c:v>
                </c:pt>
                <c:pt idx="31">
                  <c:v>1952.0</c:v>
                </c:pt>
                <c:pt idx="32">
                  <c:v>1953.0</c:v>
                </c:pt>
                <c:pt idx="33">
                  <c:v>1954.0</c:v>
                </c:pt>
                <c:pt idx="34">
                  <c:v>1955.0</c:v>
                </c:pt>
                <c:pt idx="35">
                  <c:v>1956.0</c:v>
                </c:pt>
                <c:pt idx="36">
                  <c:v>1957.0</c:v>
                </c:pt>
                <c:pt idx="37">
                  <c:v>1958.0</c:v>
                </c:pt>
                <c:pt idx="38">
                  <c:v>1959.0</c:v>
                </c:pt>
                <c:pt idx="39">
                  <c:v>1960.0</c:v>
                </c:pt>
                <c:pt idx="40">
                  <c:v>1961.0</c:v>
                </c:pt>
                <c:pt idx="41">
                  <c:v>1962.0</c:v>
                </c:pt>
                <c:pt idx="42">
                  <c:v>1963.0</c:v>
                </c:pt>
                <c:pt idx="43">
                  <c:v>1964.0</c:v>
                </c:pt>
                <c:pt idx="44">
                  <c:v>1965.0</c:v>
                </c:pt>
                <c:pt idx="45">
                  <c:v>1966.0</c:v>
                </c:pt>
                <c:pt idx="46">
                  <c:v>1967.0</c:v>
                </c:pt>
                <c:pt idx="47">
                  <c:v>1968.0</c:v>
                </c:pt>
                <c:pt idx="48">
                  <c:v>1969.0</c:v>
                </c:pt>
                <c:pt idx="49">
                  <c:v>1970.0</c:v>
                </c:pt>
                <c:pt idx="50">
                  <c:v>1971.0</c:v>
                </c:pt>
                <c:pt idx="51">
                  <c:v>1972.0</c:v>
                </c:pt>
                <c:pt idx="52">
                  <c:v>1973.0</c:v>
                </c:pt>
                <c:pt idx="53">
                  <c:v>1974.0</c:v>
                </c:pt>
                <c:pt idx="54">
                  <c:v>1975.0</c:v>
                </c:pt>
                <c:pt idx="55">
                  <c:v>1976.0</c:v>
                </c:pt>
                <c:pt idx="56">
                  <c:v>1976.0</c:v>
                </c:pt>
                <c:pt idx="57">
                  <c:v>1977.0</c:v>
                </c:pt>
                <c:pt idx="58">
                  <c:v>1978.0</c:v>
                </c:pt>
                <c:pt idx="59">
                  <c:v>1979.0</c:v>
                </c:pt>
                <c:pt idx="60">
                  <c:v>1980.0</c:v>
                </c:pt>
                <c:pt idx="61">
                  <c:v>1981.0</c:v>
                </c:pt>
                <c:pt idx="62">
                  <c:v>1982.0</c:v>
                </c:pt>
                <c:pt idx="63">
                  <c:v>1983.0</c:v>
                </c:pt>
                <c:pt idx="64">
                  <c:v>1984.0</c:v>
                </c:pt>
                <c:pt idx="65">
                  <c:v>1985.0</c:v>
                </c:pt>
                <c:pt idx="66">
                  <c:v>1986.0</c:v>
                </c:pt>
                <c:pt idx="67">
                  <c:v>1987.0</c:v>
                </c:pt>
                <c:pt idx="69">
                  <c:v>1990.0</c:v>
                </c:pt>
                <c:pt idx="70">
                  <c:v>1991.0</c:v>
                </c:pt>
                <c:pt idx="71">
                  <c:v>1993.0</c:v>
                </c:pt>
                <c:pt idx="72">
                  <c:v>1994.0</c:v>
                </c:pt>
                <c:pt idx="73">
                  <c:v>1995.0</c:v>
                </c:pt>
                <c:pt idx="74">
                  <c:v>1996.0</c:v>
                </c:pt>
                <c:pt idx="75">
                  <c:v>1996.0</c:v>
                </c:pt>
                <c:pt idx="76">
                  <c:v>1997.0</c:v>
                </c:pt>
                <c:pt idx="77">
                  <c:v>1998.0</c:v>
                </c:pt>
                <c:pt idx="78">
                  <c:v>1999.0</c:v>
                </c:pt>
                <c:pt idx="79">
                  <c:v>2000.0</c:v>
                </c:pt>
                <c:pt idx="80">
                  <c:v>2001.0</c:v>
                </c:pt>
                <c:pt idx="81">
                  <c:v>2002.0</c:v>
                </c:pt>
              </c:numCache>
            </c:numRef>
          </c:xVal>
          <c:yVal>
            <c:numRef>
              <c:f>sourcedata!#REF!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695480"/>
        <c:axId val="2137698616"/>
      </c:scatterChart>
      <c:valAx>
        <c:axId val="2137695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7698616"/>
        <c:crosses val="autoZero"/>
        <c:crossBetween val="midCat"/>
      </c:valAx>
      <c:valAx>
        <c:axId val="2137698616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76954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comb_eng</c:v>
          </c:tx>
          <c:spPr>
            <a:ln w="28575">
              <a:noFill/>
            </a:ln>
          </c:spPr>
          <c:marker>
            <c:symbol val="x"/>
            <c:size val="4"/>
            <c:spPr>
              <a:ln w="15875">
                <a:solidFill>
                  <a:srgbClr val="C00000"/>
                </a:solidFill>
              </a:ln>
            </c:spPr>
          </c:marker>
          <c:trendline>
            <c:trendlineType val="exp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'w_kg comb_eng_orig'!$F$8:$F$101</c:f>
              <c:numCache>
                <c:formatCode>General</c:formatCode>
                <c:ptCount val="94"/>
                <c:pt idx="0">
                  <c:v>1881.0</c:v>
                </c:pt>
                <c:pt idx="1">
                  <c:v>1890.0</c:v>
                </c:pt>
                <c:pt idx="2">
                  <c:v>1896.0</c:v>
                </c:pt>
                <c:pt idx="3">
                  <c:v>1902.0</c:v>
                </c:pt>
                <c:pt idx="4">
                  <c:v>1903.0</c:v>
                </c:pt>
                <c:pt idx="5">
                  <c:v>1904.0</c:v>
                </c:pt>
                <c:pt idx="6">
                  <c:v>1906.0</c:v>
                </c:pt>
                <c:pt idx="7">
                  <c:v>1914.0</c:v>
                </c:pt>
                <c:pt idx="8">
                  <c:v>1915.0</c:v>
                </c:pt>
                <c:pt idx="9">
                  <c:v>1916.0</c:v>
                </c:pt>
                <c:pt idx="10">
                  <c:v>1917.0</c:v>
                </c:pt>
                <c:pt idx="11">
                  <c:v>1918.0</c:v>
                </c:pt>
                <c:pt idx="12">
                  <c:v>1919.0</c:v>
                </c:pt>
                <c:pt idx="13">
                  <c:v>1922.0</c:v>
                </c:pt>
                <c:pt idx="14">
                  <c:v>1923.0</c:v>
                </c:pt>
                <c:pt idx="16">
                  <c:v>1925.0</c:v>
                </c:pt>
                <c:pt idx="17">
                  <c:v>1926.0</c:v>
                </c:pt>
                <c:pt idx="18">
                  <c:v>1927.0</c:v>
                </c:pt>
                <c:pt idx="19">
                  <c:v>1928.0</c:v>
                </c:pt>
                <c:pt idx="20">
                  <c:v>1929.0</c:v>
                </c:pt>
                <c:pt idx="21">
                  <c:v>1930.0</c:v>
                </c:pt>
                <c:pt idx="22">
                  <c:v>1931.0</c:v>
                </c:pt>
                <c:pt idx="23">
                  <c:v>1932.0</c:v>
                </c:pt>
                <c:pt idx="24">
                  <c:v>1933.0</c:v>
                </c:pt>
                <c:pt idx="25">
                  <c:v>1934.0</c:v>
                </c:pt>
                <c:pt idx="26">
                  <c:v>1935.0</c:v>
                </c:pt>
                <c:pt idx="27">
                  <c:v>1936.0</c:v>
                </c:pt>
                <c:pt idx="28">
                  <c:v>1937.0</c:v>
                </c:pt>
                <c:pt idx="29">
                  <c:v>1938.0</c:v>
                </c:pt>
                <c:pt idx="30">
                  <c:v>1939.0</c:v>
                </c:pt>
                <c:pt idx="31">
                  <c:v>1940.0</c:v>
                </c:pt>
                <c:pt idx="32">
                  <c:v>1941.0</c:v>
                </c:pt>
                <c:pt idx="33">
                  <c:v>1942.0</c:v>
                </c:pt>
                <c:pt idx="34">
                  <c:v>1943.0</c:v>
                </c:pt>
                <c:pt idx="35">
                  <c:v>1944.0</c:v>
                </c:pt>
                <c:pt idx="36">
                  <c:v>1945.0</c:v>
                </c:pt>
                <c:pt idx="37">
                  <c:v>1946.0</c:v>
                </c:pt>
                <c:pt idx="38">
                  <c:v>1947.0</c:v>
                </c:pt>
                <c:pt idx="39">
                  <c:v>1948.0</c:v>
                </c:pt>
                <c:pt idx="40">
                  <c:v>1949.0</c:v>
                </c:pt>
                <c:pt idx="41">
                  <c:v>1950.0</c:v>
                </c:pt>
                <c:pt idx="42">
                  <c:v>1951.0</c:v>
                </c:pt>
                <c:pt idx="43">
                  <c:v>1952.0</c:v>
                </c:pt>
                <c:pt idx="44">
                  <c:v>1953.0</c:v>
                </c:pt>
                <c:pt idx="45">
                  <c:v>1954.0</c:v>
                </c:pt>
                <c:pt idx="46">
                  <c:v>1955.0</c:v>
                </c:pt>
                <c:pt idx="47">
                  <c:v>1956.0</c:v>
                </c:pt>
                <c:pt idx="48">
                  <c:v>1957.0</c:v>
                </c:pt>
                <c:pt idx="49">
                  <c:v>1958.0</c:v>
                </c:pt>
                <c:pt idx="50">
                  <c:v>1959.0</c:v>
                </c:pt>
                <c:pt idx="51">
                  <c:v>1960.0</c:v>
                </c:pt>
                <c:pt idx="52">
                  <c:v>1961.0</c:v>
                </c:pt>
                <c:pt idx="53">
                  <c:v>1962.0</c:v>
                </c:pt>
                <c:pt idx="54">
                  <c:v>1963.0</c:v>
                </c:pt>
                <c:pt idx="55">
                  <c:v>1964.0</c:v>
                </c:pt>
                <c:pt idx="56">
                  <c:v>1965.0</c:v>
                </c:pt>
                <c:pt idx="57">
                  <c:v>1966.0</c:v>
                </c:pt>
                <c:pt idx="58">
                  <c:v>1967.0</c:v>
                </c:pt>
                <c:pt idx="59">
                  <c:v>1968.0</c:v>
                </c:pt>
                <c:pt idx="60">
                  <c:v>1969.0</c:v>
                </c:pt>
                <c:pt idx="61">
                  <c:v>1970.0</c:v>
                </c:pt>
                <c:pt idx="62">
                  <c:v>1971.0</c:v>
                </c:pt>
                <c:pt idx="63">
                  <c:v>1972.0</c:v>
                </c:pt>
                <c:pt idx="64">
                  <c:v>1973.0</c:v>
                </c:pt>
                <c:pt idx="65">
                  <c:v>1974.0</c:v>
                </c:pt>
                <c:pt idx="66">
                  <c:v>1975.0</c:v>
                </c:pt>
                <c:pt idx="67">
                  <c:v>1976.0</c:v>
                </c:pt>
                <c:pt idx="68">
                  <c:v>1976.0</c:v>
                </c:pt>
                <c:pt idx="69">
                  <c:v>1977.0</c:v>
                </c:pt>
                <c:pt idx="70">
                  <c:v>1978.0</c:v>
                </c:pt>
                <c:pt idx="71">
                  <c:v>1979.0</c:v>
                </c:pt>
                <c:pt idx="72">
                  <c:v>1980.0</c:v>
                </c:pt>
                <c:pt idx="73">
                  <c:v>1981.0</c:v>
                </c:pt>
                <c:pt idx="74">
                  <c:v>1982.0</c:v>
                </c:pt>
                <c:pt idx="75">
                  <c:v>1983.0</c:v>
                </c:pt>
                <c:pt idx="76">
                  <c:v>1984.0</c:v>
                </c:pt>
                <c:pt idx="77">
                  <c:v>1985.0</c:v>
                </c:pt>
                <c:pt idx="78">
                  <c:v>1986.0</c:v>
                </c:pt>
                <c:pt idx="79">
                  <c:v>1987.0</c:v>
                </c:pt>
                <c:pt idx="81">
                  <c:v>1990.0</c:v>
                </c:pt>
                <c:pt idx="82">
                  <c:v>1991.0</c:v>
                </c:pt>
                <c:pt idx="83">
                  <c:v>1993.0</c:v>
                </c:pt>
                <c:pt idx="84">
                  <c:v>1994.0</c:v>
                </c:pt>
                <c:pt idx="85">
                  <c:v>1995.0</c:v>
                </c:pt>
                <c:pt idx="86">
                  <c:v>1996.0</c:v>
                </c:pt>
                <c:pt idx="87">
                  <c:v>1996.0</c:v>
                </c:pt>
                <c:pt idx="88">
                  <c:v>1997.0</c:v>
                </c:pt>
                <c:pt idx="89">
                  <c:v>1998.0</c:v>
                </c:pt>
                <c:pt idx="90">
                  <c:v>1999.0</c:v>
                </c:pt>
                <c:pt idx="91">
                  <c:v>2000.0</c:v>
                </c:pt>
                <c:pt idx="92">
                  <c:v>2001.0</c:v>
                </c:pt>
                <c:pt idx="93">
                  <c:v>2002.0</c:v>
                </c:pt>
              </c:numCache>
            </c:numRef>
          </c:xVal>
          <c:yVal>
            <c:numRef>
              <c:f>'w_kg comb_eng_orig'!$G$8:$G$101</c:f>
              <c:numCache>
                <c:formatCode>General</c:formatCode>
                <c:ptCount val="94"/>
                <c:pt idx="2">
                  <c:v>4.8</c:v>
                </c:pt>
                <c:pt idx="3">
                  <c:v>31.2</c:v>
                </c:pt>
                <c:pt idx="4">
                  <c:v>46.2</c:v>
                </c:pt>
                <c:pt idx="7">
                  <c:v>74.7</c:v>
                </c:pt>
                <c:pt idx="12">
                  <c:v>249.0</c:v>
                </c:pt>
                <c:pt idx="13">
                  <c:v>624.0</c:v>
                </c:pt>
                <c:pt idx="18">
                  <c:v>1040.0</c:v>
                </c:pt>
                <c:pt idx="24">
                  <c:v>1143.0</c:v>
                </c:pt>
                <c:pt idx="25">
                  <c:v>1350.0</c:v>
                </c:pt>
                <c:pt idx="28">
                  <c:v>1535.0</c:v>
                </c:pt>
                <c:pt idx="30">
                  <c:v>1527.0</c:v>
                </c:pt>
                <c:pt idx="32">
                  <c:v>1633.0</c:v>
                </c:pt>
                <c:pt idx="36">
                  <c:v>1717.0</c:v>
                </c:pt>
                <c:pt idx="54">
                  <c:v>3616.71</c:v>
                </c:pt>
                <c:pt idx="56">
                  <c:v>3534.51</c:v>
                </c:pt>
                <c:pt idx="58">
                  <c:v>3863.3</c:v>
                </c:pt>
                <c:pt idx="62">
                  <c:v>4356.49</c:v>
                </c:pt>
                <c:pt idx="64">
                  <c:v>4520.89</c:v>
                </c:pt>
                <c:pt idx="65">
                  <c:v>4931.88</c:v>
                </c:pt>
                <c:pt idx="74">
                  <c:v>5425.07</c:v>
                </c:pt>
                <c:pt idx="75">
                  <c:v>5507.26</c:v>
                </c:pt>
                <c:pt idx="78">
                  <c:v>5589.46</c:v>
                </c:pt>
                <c:pt idx="79">
                  <c:v>5836.06</c:v>
                </c:pt>
                <c:pt idx="80">
                  <c:v>5918.25</c:v>
                </c:pt>
                <c:pt idx="93">
                  <c:v>7629.86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738072"/>
        <c:axId val="2137740888"/>
      </c:scatterChart>
      <c:valAx>
        <c:axId val="213773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7740888"/>
        <c:crosses val="autoZero"/>
        <c:crossBetween val="midCat"/>
      </c:valAx>
      <c:valAx>
        <c:axId val="2137740888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77380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comb_eng</c:v>
          </c:tx>
          <c:spPr>
            <a:ln w="28575">
              <a:noFill/>
            </a:ln>
          </c:spPr>
          <c:marker>
            <c:symbol val="x"/>
            <c:size val="4"/>
            <c:spPr>
              <a:ln w="15875">
                <a:solidFill>
                  <a:srgbClr val="C00000"/>
                </a:solidFill>
              </a:ln>
            </c:spPr>
          </c:marker>
          <c:trendline>
            <c:trendlineType val="exp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'w_kg comb_eng_orig'!$F$8:$F$101</c:f>
              <c:numCache>
                <c:formatCode>General</c:formatCode>
                <c:ptCount val="94"/>
                <c:pt idx="0">
                  <c:v>1881.0</c:v>
                </c:pt>
                <c:pt idx="1">
                  <c:v>1890.0</c:v>
                </c:pt>
                <c:pt idx="2">
                  <c:v>1896.0</c:v>
                </c:pt>
                <c:pt idx="3">
                  <c:v>1902.0</c:v>
                </c:pt>
                <c:pt idx="4">
                  <c:v>1903.0</c:v>
                </c:pt>
                <c:pt idx="5">
                  <c:v>1904.0</c:v>
                </c:pt>
                <c:pt idx="6">
                  <c:v>1906.0</c:v>
                </c:pt>
                <c:pt idx="7">
                  <c:v>1914.0</c:v>
                </c:pt>
                <c:pt idx="8">
                  <c:v>1915.0</c:v>
                </c:pt>
                <c:pt idx="9">
                  <c:v>1916.0</c:v>
                </c:pt>
                <c:pt idx="10">
                  <c:v>1917.0</c:v>
                </c:pt>
                <c:pt idx="11">
                  <c:v>1918.0</c:v>
                </c:pt>
                <c:pt idx="12">
                  <c:v>1919.0</c:v>
                </c:pt>
                <c:pt idx="13">
                  <c:v>1922.0</c:v>
                </c:pt>
                <c:pt idx="14">
                  <c:v>1923.0</c:v>
                </c:pt>
                <c:pt idx="16">
                  <c:v>1925.0</c:v>
                </c:pt>
                <c:pt idx="17">
                  <c:v>1926.0</c:v>
                </c:pt>
                <c:pt idx="18">
                  <c:v>1927.0</c:v>
                </c:pt>
                <c:pt idx="19">
                  <c:v>1928.0</c:v>
                </c:pt>
                <c:pt idx="20">
                  <c:v>1929.0</c:v>
                </c:pt>
                <c:pt idx="21">
                  <c:v>1930.0</c:v>
                </c:pt>
                <c:pt idx="22">
                  <c:v>1931.0</c:v>
                </c:pt>
                <c:pt idx="23">
                  <c:v>1932.0</c:v>
                </c:pt>
                <c:pt idx="24">
                  <c:v>1933.0</c:v>
                </c:pt>
                <c:pt idx="25">
                  <c:v>1934.0</c:v>
                </c:pt>
                <c:pt idx="26">
                  <c:v>1935.0</c:v>
                </c:pt>
                <c:pt idx="27">
                  <c:v>1936.0</c:v>
                </c:pt>
                <c:pt idx="28">
                  <c:v>1937.0</c:v>
                </c:pt>
                <c:pt idx="29">
                  <c:v>1938.0</c:v>
                </c:pt>
                <c:pt idx="30">
                  <c:v>1939.0</c:v>
                </c:pt>
                <c:pt idx="31">
                  <c:v>1940.0</c:v>
                </c:pt>
                <c:pt idx="32">
                  <c:v>1941.0</c:v>
                </c:pt>
                <c:pt idx="33">
                  <c:v>1942.0</c:v>
                </c:pt>
                <c:pt idx="34">
                  <c:v>1943.0</c:v>
                </c:pt>
                <c:pt idx="35">
                  <c:v>1944.0</c:v>
                </c:pt>
                <c:pt idx="36">
                  <c:v>1945.0</c:v>
                </c:pt>
                <c:pt idx="37">
                  <c:v>1946.0</c:v>
                </c:pt>
                <c:pt idx="38">
                  <c:v>1947.0</c:v>
                </c:pt>
                <c:pt idx="39">
                  <c:v>1948.0</c:v>
                </c:pt>
                <c:pt idx="40">
                  <c:v>1949.0</c:v>
                </c:pt>
                <c:pt idx="41">
                  <c:v>1950.0</c:v>
                </c:pt>
                <c:pt idx="42">
                  <c:v>1951.0</c:v>
                </c:pt>
                <c:pt idx="43">
                  <c:v>1952.0</c:v>
                </c:pt>
                <c:pt idx="44">
                  <c:v>1953.0</c:v>
                </c:pt>
                <c:pt idx="45">
                  <c:v>1954.0</c:v>
                </c:pt>
                <c:pt idx="46">
                  <c:v>1955.0</c:v>
                </c:pt>
                <c:pt idx="47">
                  <c:v>1956.0</c:v>
                </c:pt>
                <c:pt idx="48">
                  <c:v>1957.0</c:v>
                </c:pt>
                <c:pt idx="49">
                  <c:v>1958.0</c:v>
                </c:pt>
                <c:pt idx="50">
                  <c:v>1959.0</c:v>
                </c:pt>
                <c:pt idx="51">
                  <c:v>1960.0</c:v>
                </c:pt>
                <c:pt idx="52">
                  <c:v>1961.0</c:v>
                </c:pt>
                <c:pt idx="53">
                  <c:v>1962.0</c:v>
                </c:pt>
                <c:pt idx="54">
                  <c:v>1963.0</c:v>
                </c:pt>
                <c:pt idx="55">
                  <c:v>1964.0</c:v>
                </c:pt>
                <c:pt idx="56">
                  <c:v>1965.0</c:v>
                </c:pt>
                <c:pt idx="57">
                  <c:v>1966.0</c:v>
                </c:pt>
                <c:pt idx="58">
                  <c:v>1967.0</c:v>
                </c:pt>
                <c:pt idx="59">
                  <c:v>1968.0</c:v>
                </c:pt>
                <c:pt idx="60">
                  <c:v>1969.0</c:v>
                </c:pt>
                <c:pt idx="61">
                  <c:v>1970.0</c:v>
                </c:pt>
                <c:pt idx="62">
                  <c:v>1971.0</c:v>
                </c:pt>
                <c:pt idx="63">
                  <c:v>1972.0</c:v>
                </c:pt>
                <c:pt idx="64">
                  <c:v>1973.0</c:v>
                </c:pt>
                <c:pt idx="65">
                  <c:v>1974.0</c:v>
                </c:pt>
                <c:pt idx="66">
                  <c:v>1975.0</c:v>
                </c:pt>
                <c:pt idx="67">
                  <c:v>1976.0</c:v>
                </c:pt>
                <c:pt idx="68">
                  <c:v>1976.0</c:v>
                </c:pt>
                <c:pt idx="69">
                  <c:v>1977.0</c:v>
                </c:pt>
                <c:pt idx="70">
                  <c:v>1978.0</c:v>
                </c:pt>
                <c:pt idx="71">
                  <c:v>1979.0</c:v>
                </c:pt>
                <c:pt idx="72">
                  <c:v>1980.0</c:v>
                </c:pt>
                <c:pt idx="73">
                  <c:v>1981.0</c:v>
                </c:pt>
                <c:pt idx="74">
                  <c:v>1982.0</c:v>
                </c:pt>
                <c:pt idx="75">
                  <c:v>1983.0</c:v>
                </c:pt>
                <c:pt idx="76">
                  <c:v>1984.0</c:v>
                </c:pt>
                <c:pt idx="77">
                  <c:v>1985.0</c:v>
                </c:pt>
                <c:pt idx="78">
                  <c:v>1986.0</c:v>
                </c:pt>
                <c:pt idx="79">
                  <c:v>1987.0</c:v>
                </c:pt>
                <c:pt idx="81">
                  <c:v>1990.0</c:v>
                </c:pt>
                <c:pt idx="82">
                  <c:v>1991.0</c:v>
                </c:pt>
                <c:pt idx="83">
                  <c:v>1993.0</c:v>
                </c:pt>
                <c:pt idx="84">
                  <c:v>1994.0</c:v>
                </c:pt>
                <c:pt idx="85">
                  <c:v>1995.0</c:v>
                </c:pt>
                <c:pt idx="86">
                  <c:v>1996.0</c:v>
                </c:pt>
                <c:pt idx="87">
                  <c:v>1996.0</c:v>
                </c:pt>
                <c:pt idx="88">
                  <c:v>1997.0</c:v>
                </c:pt>
                <c:pt idx="89">
                  <c:v>1998.0</c:v>
                </c:pt>
                <c:pt idx="90">
                  <c:v>1999.0</c:v>
                </c:pt>
                <c:pt idx="91">
                  <c:v>2000.0</c:v>
                </c:pt>
                <c:pt idx="92">
                  <c:v>2001.0</c:v>
                </c:pt>
                <c:pt idx="93">
                  <c:v>2002.0</c:v>
                </c:pt>
              </c:numCache>
            </c:numRef>
          </c:xVal>
          <c:yVal>
            <c:numRef>
              <c:f>'w_kg comb_eng_orig'!$G$8:$G$101</c:f>
              <c:numCache>
                <c:formatCode>General</c:formatCode>
                <c:ptCount val="94"/>
                <c:pt idx="2">
                  <c:v>4.8</c:v>
                </c:pt>
                <c:pt idx="3">
                  <c:v>31.2</c:v>
                </c:pt>
                <c:pt idx="4">
                  <c:v>46.2</c:v>
                </c:pt>
                <c:pt idx="7">
                  <c:v>74.7</c:v>
                </c:pt>
                <c:pt idx="12">
                  <c:v>249.0</c:v>
                </c:pt>
                <c:pt idx="13">
                  <c:v>624.0</c:v>
                </c:pt>
                <c:pt idx="18">
                  <c:v>1040.0</c:v>
                </c:pt>
                <c:pt idx="24">
                  <c:v>1143.0</c:v>
                </c:pt>
                <c:pt idx="25">
                  <c:v>1350.0</c:v>
                </c:pt>
                <c:pt idx="28">
                  <c:v>1535.0</c:v>
                </c:pt>
                <c:pt idx="30">
                  <c:v>1527.0</c:v>
                </c:pt>
                <c:pt idx="32">
                  <c:v>1633.0</c:v>
                </c:pt>
                <c:pt idx="36">
                  <c:v>1717.0</c:v>
                </c:pt>
                <c:pt idx="54">
                  <c:v>3616.71</c:v>
                </c:pt>
                <c:pt idx="56">
                  <c:v>3534.51</c:v>
                </c:pt>
                <c:pt idx="58">
                  <c:v>3863.3</c:v>
                </c:pt>
                <c:pt idx="62">
                  <c:v>4356.49</c:v>
                </c:pt>
                <c:pt idx="64">
                  <c:v>4520.89</c:v>
                </c:pt>
                <c:pt idx="65">
                  <c:v>4931.88</c:v>
                </c:pt>
                <c:pt idx="74">
                  <c:v>5425.07</c:v>
                </c:pt>
                <c:pt idx="75">
                  <c:v>5507.26</c:v>
                </c:pt>
                <c:pt idx="78">
                  <c:v>5589.46</c:v>
                </c:pt>
                <c:pt idx="79">
                  <c:v>5836.06</c:v>
                </c:pt>
                <c:pt idx="80">
                  <c:v>5918.25</c:v>
                </c:pt>
                <c:pt idx="93">
                  <c:v>7629.86</c:v>
                </c:pt>
              </c:numCache>
            </c:numRef>
          </c:yVal>
          <c:smooth val="0"/>
        </c:ser>
        <c:ser>
          <c:idx val="1"/>
          <c:order val="1"/>
          <c:tx>
            <c:v>piston_eng_car</c:v>
          </c:tx>
          <c:spPr>
            <a:ln w="28575">
              <a:noFill/>
            </a:ln>
          </c:spPr>
          <c:xVal>
            <c:numRef>
              <c:f>'w_kg comb_eng_orig'!$A$8:$A$101</c:f>
              <c:numCache>
                <c:formatCode>General</c:formatCode>
                <c:ptCount val="94"/>
                <c:pt idx="0">
                  <c:v>1881.0</c:v>
                </c:pt>
                <c:pt idx="1">
                  <c:v>1890.0</c:v>
                </c:pt>
                <c:pt idx="2">
                  <c:v>1896.0</c:v>
                </c:pt>
                <c:pt idx="3">
                  <c:v>1902.0</c:v>
                </c:pt>
                <c:pt idx="4">
                  <c:v>1903.0</c:v>
                </c:pt>
                <c:pt idx="5">
                  <c:v>1904.0</c:v>
                </c:pt>
                <c:pt idx="6">
                  <c:v>1906.0</c:v>
                </c:pt>
                <c:pt idx="7">
                  <c:v>1914.0</c:v>
                </c:pt>
                <c:pt idx="8">
                  <c:v>1915.0</c:v>
                </c:pt>
                <c:pt idx="9">
                  <c:v>1916.0</c:v>
                </c:pt>
                <c:pt idx="10">
                  <c:v>1917.0</c:v>
                </c:pt>
                <c:pt idx="11">
                  <c:v>1918.0</c:v>
                </c:pt>
                <c:pt idx="12">
                  <c:v>1919.0</c:v>
                </c:pt>
                <c:pt idx="13">
                  <c:v>1922.0</c:v>
                </c:pt>
                <c:pt idx="14">
                  <c:v>1923.0</c:v>
                </c:pt>
                <c:pt idx="16">
                  <c:v>1925.0</c:v>
                </c:pt>
                <c:pt idx="17">
                  <c:v>1926.0</c:v>
                </c:pt>
                <c:pt idx="18">
                  <c:v>1927.0</c:v>
                </c:pt>
                <c:pt idx="19">
                  <c:v>1928.0</c:v>
                </c:pt>
                <c:pt idx="20">
                  <c:v>1929.0</c:v>
                </c:pt>
                <c:pt idx="21">
                  <c:v>1930.0</c:v>
                </c:pt>
                <c:pt idx="22">
                  <c:v>1931.0</c:v>
                </c:pt>
                <c:pt idx="23">
                  <c:v>1932.0</c:v>
                </c:pt>
                <c:pt idx="24">
                  <c:v>1933.0</c:v>
                </c:pt>
                <c:pt idx="25">
                  <c:v>1934.0</c:v>
                </c:pt>
                <c:pt idx="26">
                  <c:v>1935.0</c:v>
                </c:pt>
                <c:pt idx="27">
                  <c:v>1936.0</c:v>
                </c:pt>
                <c:pt idx="28">
                  <c:v>1937.0</c:v>
                </c:pt>
                <c:pt idx="29">
                  <c:v>1938.0</c:v>
                </c:pt>
                <c:pt idx="30">
                  <c:v>1939.0</c:v>
                </c:pt>
                <c:pt idx="31">
                  <c:v>1940.0</c:v>
                </c:pt>
                <c:pt idx="32">
                  <c:v>1941.0</c:v>
                </c:pt>
                <c:pt idx="33">
                  <c:v>1942.0</c:v>
                </c:pt>
                <c:pt idx="34">
                  <c:v>1943.0</c:v>
                </c:pt>
                <c:pt idx="35">
                  <c:v>1944.0</c:v>
                </c:pt>
                <c:pt idx="36">
                  <c:v>1945.0</c:v>
                </c:pt>
                <c:pt idx="37">
                  <c:v>1946.0</c:v>
                </c:pt>
                <c:pt idx="38">
                  <c:v>1947.0</c:v>
                </c:pt>
                <c:pt idx="39">
                  <c:v>1948.0</c:v>
                </c:pt>
                <c:pt idx="40">
                  <c:v>1949.0</c:v>
                </c:pt>
                <c:pt idx="41">
                  <c:v>1950.0</c:v>
                </c:pt>
                <c:pt idx="42">
                  <c:v>1951.0</c:v>
                </c:pt>
                <c:pt idx="43">
                  <c:v>1952.0</c:v>
                </c:pt>
                <c:pt idx="44">
                  <c:v>1953.0</c:v>
                </c:pt>
                <c:pt idx="45">
                  <c:v>1954.0</c:v>
                </c:pt>
                <c:pt idx="46">
                  <c:v>1955.0</c:v>
                </c:pt>
                <c:pt idx="47">
                  <c:v>1956.0</c:v>
                </c:pt>
                <c:pt idx="48">
                  <c:v>1957.0</c:v>
                </c:pt>
                <c:pt idx="49">
                  <c:v>1958.0</c:v>
                </c:pt>
                <c:pt idx="50">
                  <c:v>1959.0</c:v>
                </c:pt>
                <c:pt idx="51">
                  <c:v>1960.0</c:v>
                </c:pt>
                <c:pt idx="52">
                  <c:v>1961.0</c:v>
                </c:pt>
                <c:pt idx="53">
                  <c:v>1962.0</c:v>
                </c:pt>
                <c:pt idx="54">
                  <c:v>1963.0</c:v>
                </c:pt>
                <c:pt idx="55">
                  <c:v>1964.0</c:v>
                </c:pt>
                <c:pt idx="56">
                  <c:v>1965.0</c:v>
                </c:pt>
                <c:pt idx="57">
                  <c:v>1966.0</c:v>
                </c:pt>
                <c:pt idx="58">
                  <c:v>1967.0</c:v>
                </c:pt>
                <c:pt idx="59">
                  <c:v>1968.0</c:v>
                </c:pt>
                <c:pt idx="60">
                  <c:v>1969.0</c:v>
                </c:pt>
                <c:pt idx="61">
                  <c:v>1970.0</c:v>
                </c:pt>
                <c:pt idx="62">
                  <c:v>1971.0</c:v>
                </c:pt>
                <c:pt idx="63">
                  <c:v>1972.0</c:v>
                </c:pt>
                <c:pt idx="64">
                  <c:v>1973.0</c:v>
                </c:pt>
                <c:pt idx="65">
                  <c:v>1974.0</c:v>
                </c:pt>
                <c:pt idx="66">
                  <c:v>1975.0</c:v>
                </c:pt>
                <c:pt idx="67">
                  <c:v>1976.0</c:v>
                </c:pt>
                <c:pt idx="68">
                  <c:v>1976.0</c:v>
                </c:pt>
                <c:pt idx="69">
                  <c:v>1977.0</c:v>
                </c:pt>
                <c:pt idx="70">
                  <c:v>1978.0</c:v>
                </c:pt>
                <c:pt idx="71">
                  <c:v>1979.0</c:v>
                </c:pt>
                <c:pt idx="72">
                  <c:v>1980.0</c:v>
                </c:pt>
                <c:pt idx="73">
                  <c:v>1981.0</c:v>
                </c:pt>
                <c:pt idx="74">
                  <c:v>1982.0</c:v>
                </c:pt>
                <c:pt idx="75">
                  <c:v>1983.0</c:v>
                </c:pt>
                <c:pt idx="76">
                  <c:v>1984.0</c:v>
                </c:pt>
                <c:pt idx="77">
                  <c:v>1985.0</c:v>
                </c:pt>
                <c:pt idx="78">
                  <c:v>1986.0</c:v>
                </c:pt>
                <c:pt idx="79">
                  <c:v>1987.0</c:v>
                </c:pt>
                <c:pt idx="81">
                  <c:v>1990.0</c:v>
                </c:pt>
                <c:pt idx="82">
                  <c:v>1991.0</c:v>
                </c:pt>
                <c:pt idx="83">
                  <c:v>1993.0</c:v>
                </c:pt>
                <c:pt idx="84">
                  <c:v>1994.0</c:v>
                </c:pt>
                <c:pt idx="85">
                  <c:v>1995.0</c:v>
                </c:pt>
                <c:pt idx="86">
                  <c:v>1996.0</c:v>
                </c:pt>
                <c:pt idx="87">
                  <c:v>1996.0</c:v>
                </c:pt>
                <c:pt idx="88">
                  <c:v>1997.0</c:v>
                </c:pt>
                <c:pt idx="89">
                  <c:v>1998.0</c:v>
                </c:pt>
                <c:pt idx="90">
                  <c:v>1999.0</c:v>
                </c:pt>
                <c:pt idx="91">
                  <c:v>2000.0</c:v>
                </c:pt>
                <c:pt idx="92">
                  <c:v>2001.0</c:v>
                </c:pt>
                <c:pt idx="93">
                  <c:v>2002.0</c:v>
                </c:pt>
              </c:numCache>
            </c:numRef>
          </c:xVal>
          <c:yVal>
            <c:numRef>
              <c:f>'w_kg comb_eng_orig'!$B$8:$B$101</c:f>
              <c:numCache>
                <c:formatCode>General</c:formatCode>
                <c:ptCount val="94"/>
                <c:pt idx="2">
                  <c:v>4.8</c:v>
                </c:pt>
                <c:pt idx="3">
                  <c:v>31.2</c:v>
                </c:pt>
                <c:pt idx="4">
                  <c:v>46.2</c:v>
                </c:pt>
                <c:pt idx="7">
                  <c:v>74.7</c:v>
                </c:pt>
                <c:pt idx="8">
                  <c:v>70.6</c:v>
                </c:pt>
                <c:pt idx="9">
                  <c:v>71.3</c:v>
                </c:pt>
                <c:pt idx="10">
                  <c:v>72.7</c:v>
                </c:pt>
                <c:pt idx="11">
                  <c:v>75.4</c:v>
                </c:pt>
                <c:pt idx="13">
                  <c:v>74.3</c:v>
                </c:pt>
                <c:pt idx="16">
                  <c:v>92.9</c:v>
                </c:pt>
                <c:pt idx="22">
                  <c:v>271.4</c:v>
                </c:pt>
                <c:pt idx="23">
                  <c:v>279.7</c:v>
                </c:pt>
                <c:pt idx="24">
                  <c:v>305.1</c:v>
                </c:pt>
                <c:pt idx="25">
                  <c:v>311.8</c:v>
                </c:pt>
                <c:pt idx="26">
                  <c:v>302.8</c:v>
                </c:pt>
                <c:pt idx="27">
                  <c:v>301.3</c:v>
                </c:pt>
                <c:pt idx="28">
                  <c:v>317.9</c:v>
                </c:pt>
                <c:pt idx="29">
                  <c:v>454.1</c:v>
                </c:pt>
                <c:pt idx="30">
                  <c:v>293.5</c:v>
                </c:pt>
                <c:pt idx="31">
                  <c:v>292.3</c:v>
                </c:pt>
                <c:pt idx="32">
                  <c:v>293.6</c:v>
                </c:pt>
                <c:pt idx="37">
                  <c:v>280.0</c:v>
                </c:pt>
                <c:pt idx="38">
                  <c:v>281.9</c:v>
                </c:pt>
                <c:pt idx="39">
                  <c:v>280.4</c:v>
                </c:pt>
                <c:pt idx="40">
                  <c:v>297.7</c:v>
                </c:pt>
                <c:pt idx="41">
                  <c:v>310.1</c:v>
                </c:pt>
                <c:pt idx="42">
                  <c:v>315.2</c:v>
                </c:pt>
                <c:pt idx="43">
                  <c:v>320.5</c:v>
                </c:pt>
                <c:pt idx="44">
                  <c:v>319.2</c:v>
                </c:pt>
                <c:pt idx="45">
                  <c:v>354.4</c:v>
                </c:pt>
                <c:pt idx="46">
                  <c:v>449.6</c:v>
                </c:pt>
                <c:pt idx="47">
                  <c:v>539.6</c:v>
                </c:pt>
                <c:pt idx="48">
                  <c:v>588.2</c:v>
                </c:pt>
                <c:pt idx="49">
                  <c:v>650.8</c:v>
                </c:pt>
                <c:pt idx="50">
                  <c:v>616.6</c:v>
                </c:pt>
                <c:pt idx="51">
                  <c:v>590.1</c:v>
                </c:pt>
                <c:pt idx="52">
                  <c:v>554.6</c:v>
                </c:pt>
                <c:pt idx="61">
                  <c:v>872.0</c:v>
                </c:pt>
                <c:pt idx="62">
                  <c:v>896.6</c:v>
                </c:pt>
                <c:pt idx="63">
                  <c:v>639.9</c:v>
                </c:pt>
                <c:pt idx="64">
                  <c:v>575.9</c:v>
                </c:pt>
                <c:pt idx="66">
                  <c:v>455.8</c:v>
                </c:pt>
                <c:pt idx="69">
                  <c:v>449.5</c:v>
                </c:pt>
                <c:pt idx="70">
                  <c:v>521.7</c:v>
                </c:pt>
                <c:pt idx="71">
                  <c:v>512.2</c:v>
                </c:pt>
                <c:pt idx="72">
                  <c:v>434.4</c:v>
                </c:pt>
                <c:pt idx="73">
                  <c:v>452.7</c:v>
                </c:pt>
                <c:pt idx="74">
                  <c:v>512.9</c:v>
                </c:pt>
                <c:pt idx="75">
                  <c:v>588.4</c:v>
                </c:pt>
                <c:pt idx="76">
                  <c:v>574.6</c:v>
                </c:pt>
                <c:pt idx="77">
                  <c:v>608.9</c:v>
                </c:pt>
                <c:pt idx="78">
                  <c:v>644.9</c:v>
                </c:pt>
                <c:pt idx="79">
                  <c:v>742.9</c:v>
                </c:pt>
                <c:pt idx="81">
                  <c:v>713.9</c:v>
                </c:pt>
                <c:pt idx="82">
                  <c:v>825.7</c:v>
                </c:pt>
                <c:pt idx="83">
                  <c:v>820.9</c:v>
                </c:pt>
                <c:pt idx="84">
                  <c:v>817.7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782120"/>
        <c:axId val="2137785256"/>
      </c:scatterChart>
      <c:valAx>
        <c:axId val="2137782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7785256"/>
        <c:crosses val="autoZero"/>
        <c:crossBetween val="midCat"/>
      </c:valAx>
      <c:valAx>
        <c:axId val="2137785256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77821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10</xdr:row>
      <xdr:rowOff>19049</xdr:rowOff>
    </xdr:from>
    <xdr:to>
      <xdr:col>15</xdr:col>
      <xdr:colOff>66675</xdr:colOff>
      <xdr:row>25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23</xdr:row>
      <xdr:rowOff>0</xdr:rowOff>
    </xdr:from>
    <xdr:to>
      <xdr:col>15</xdr:col>
      <xdr:colOff>314325</xdr:colOff>
      <xdr:row>36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8</xdr:row>
      <xdr:rowOff>0</xdr:rowOff>
    </xdr:from>
    <xdr:to>
      <xdr:col>16</xdr:col>
      <xdr:colOff>304800</xdr:colOff>
      <xdr:row>21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22</xdr:row>
      <xdr:rowOff>114300</xdr:rowOff>
    </xdr:from>
    <xdr:to>
      <xdr:col>16</xdr:col>
      <xdr:colOff>314325</xdr:colOff>
      <xdr:row>35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8" sqref="E8"/>
    </sheetView>
  </sheetViews>
  <sheetFormatPr baseColWidth="10" defaultRowHeight="14" x14ac:dyDescent="0"/>
  <sheetData>
    <row r="1" spans="1:5">
      <c r="B1" t="s">
        <v>56</v>
      </c>
      <c r="C1" t="s">
        <v>57</v>
      </c>
      <c r="D1" t="s">
        <v>58</v>
      </c>
      <c r="E1" t="s">
        <v>59</v>
      </c>
    </row>
    <row r="2" spans="1:5">
      <c r="A2" t="s">
        <v>60</v>
      </c>
      <c r="B2" s="41">
        <f>PRMallall!G1</f>
        <v>3.1306384834174944E-2</v>
      </c>
      <c r="C2" s="41">
        <f>PRMallND!G1</f>
        <v>3.4324240802830114E-2</v>
      </c>
      <c r="D2" s="41">
        <f>PRM70all!G1</f>
        <v>2.8412004467583663E-3</v>
      </c>
      <c r="E2" s="41">
        <f>PRM70ND!G1</f>
        <v>1.7167832460475211E-2</v>
      </c>
    </row>
    <row r="3" spans="1:5">
      <c r="A3" t="s">
        <v>55</v>
      </c>
      <c r="B3">
        <f>PRMallall!B49</f>
        <v>42</v>
      </c>
      <c r="C3">
        <f>PRMallND!B25</f>
        <v>18</v>
      </c>
      <c r="D3">
        <f>PRM70all!B25</f>
        <v>18</v>
      </c>
      <c r="E3">
        <f>PRM70ND!B15</f>
        <v>8</v>
      </c>
    </row>
    <row r="4" spans="1:5">
      <c r="A4" t="s">
        <v>29</v>
      </c>
      <c r="B4" s="40">
        <f>PRMallall!H1</f>
        <v>0.8468576855040153</v>
      </c>
      <c r="C4" s="40">
        <f>PRMallND!H1</f>
        <v>0.90438067660778521</v>
      </c>
      <c r="D4" s="40">
        <f>PRM70all!H1</f>
        <v>2.3306030034631577E-2</v>
      </c>
      <c r="E4" s="40">
        <f>PRM70ND!H1</f>
        <v>0.97888613825433923</v>
      </c>
    </row>
    <row r="5" spans="1:5">
      <c r="A5" t="s">
        <v>61</v>
      </c>
      <c r="B5" s="41">
        <f>PRMallall!H16</f>
        <v>4.2117114271045704E-3</v>
      </c>
      <c r="C5" s="41">
        <f>PRMallND!H16</f>
        <v>5.8476908486062452E-3</v>
      </c>
      <c r="D5" s="41">
        <f>PRM70all!H16</f>
        <v>9.9452458535422873E-3</v>
      </c>
      <c r="E5" s="41">
        <f>PRM70ND!H16</f>
        <v>2.5462700354301569E-3</v>
      </c>
    </row>
    <row r="6" spans="1:5">
      <c r="A6" t="s">
        <v>62</v>
      </c>
      <c r="B6" s="41">
        <f>PRMallall!H26</f>
        <v>2.0659592601009764E-3</v>
      </c>
      <c r="C6" s="41">
        <f>PRMallND!H26</f>
        <v>2.7830666429711562E-3</v>
      </c>
      <c r="D6" s="41">
        <f>PRM70all!H26</f>
        <v>4.7331196044245964E-3</v>
      </c>
      <c r="E6" s="41">
        <f>PRM70ND!H26</f>
        <v>1.1034822081243487E-3</v>
      </c>
    </row>
    <row r="7" spans="1:5">
      <c r="A7" t="s">
        <v>63</v>
      </c>
      <c r="B7" s="41">
        <f>SUM(B5:B6)/3</f>
        <v>2.0925568957351824E-3</v>
      </c>
      <c r="C7" s="41">
        <f>SUM(C5:C6)/3</f>
        <v>2.8769191638591336E-3</v>
      </c>
      <c r="D7" s="41">
        <f>SUM(D5:D6)/3</f>
        <v>4.8927884859889612E-3</v>
      </c>
      <c r="E7" s="41">
        <f>SUM(E5:E6)/3</f>
        <v>1.2165840811848353E-3</v>
      </c>
    </row>
    <row r="8" spans="1:5">
      <c r="A8" t="s">
        <v>64</v>
      </c>
      <c r="B8" s="42">
        <f>B7/B2</f>
        <v>6.6841218071621203E-2</v>
      </c>
      <c r="C8" s="42">
        <f>C7/C2</f>
        <v>8.3815959117205727E-2</v>
      </c>
      <c r="D8" s="42">
        <f>D7/D2</f>
        <v>1.7220849347575353</v>
      </c>
      <c r="E8" s="42">
        <f>E7/E2</f>
        <v>7.0864163195075811E-2</v>
      </c>
    </row>
    <row r="9" spans="1:5">
      <c r="A9" t="s">
        <v>65</v>
      </c>
      <c r="B9" s="41">
        <f>PRMallall!B44</f>
        <v>3.1307353112739855E-2</v>
      </c>
      <c r="C9" s="41">
        <f>PRMallND!B20</f>
        <v>3.4318093231882466E-2</v>
      </c>
      <c r="D9" s="41">
        <f>PRM70all!B20</f>
        <v>2.8091615981232615E-3</v>
      </c>
      <c r="E9" s="41">
        <f>PRM70ND!B10</f>
        <v>1.711513707865233E-2</v>
      </c>
    </row>
    <row r="10" spans="1:5">
      <c r="A10" t="s">
        <v>66</v>
      </c>
      <c r="B10" s="41">
        <f>PRMallall!B45</f>
        <v>4.3074449267922115E-4</v>
      </c>
      <c r="C10" s="41">
        <f>PRMallND!B21</f>
        <v>1.1217877534848784E-3</v>
      </c>
      <c r="D10" s="41">
        <f>PRM70all!B21</f>
        <v>1.6979777785708825E-3</v>
      </c>
      <c r="E10" s="41">
        <f>PRM70ND!B11</f>
        <v>4.2778061859429195E-4</v>
      </c>
    </row>
    <row r="11" spans="1:5">
      <c r="A11" t="s">
        <v>68</v>
      </c>
      <c r="B11" s="41">
        <f>PRMallall!B47</f>
        <v>3.2449131773946968E-2</v>
      </c>
      <c r="C11" s="41">
        <f>PRMallND!B23</f>
        <v>3.6183147251760042E-2</v>
      </c>
      <c r="D11" s="41">
        <f>PRM70all!B23</f>
        <v>6.3800670981037783E-3</v>
      </c>
      <c r="E11" s="41">
        <f>PRM70ND!B13</f>
        <v>1.7932636363217971E-2</v>
      </c>
    </row>
    <row r="12" spans="1:5">
      <c r="A12" t="s">
        <v>67</v>
      </c>
      <c r="B12" s="41">
        <f>PRMallall!B46</f>
        <v>2.9916106744245014E-2</v>
      </c>
      <c r="C12" s="41">
        <f>PRMallND!B22</f>
        <v>3.0309660834710882E-2</v>
      </c>
      <c r="D12" s="41">
        <f>PRM70all!B22</f>
        <v>-2.7347506727643757E-3</v>
      </c>
      <c r="E12" s="41">
        <f>PRM70ND!B12</f>
        <v>1.6587444311159126E-2</v>
      </c>
    </row>
    <row r="13" spans="1:5">
      <c r="A13" t="s">
        <v>69</v>
      </c>
      <c r="B13">
        <f>PRMallall!E48</f>
        <v>83</v>
      </c>
      <c r="C13">
        <f>PRMallND!E24</f>
        <v>83</v>
      </c>
      <c r="D13">
        <f>PRM70all!E24</f>
        <v>31</v>
      </c>
      <c r="E13">
        <f>PRM70ND!E14</f>
        <v>31</v>
      </c>
    </row>
    <row r="14" spans="1:5">
      <c r="A14" t="s">
        <v>70</v>
      </c>
    </row>
    <row r="15" spans="1:5">
      <c r="A15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"/>
  <sheetViews>
    <sheetView workbookViewId="0">
      <selection activeCell="F1" sqref="F1"/>
    </sheetView>
  </sheetViews>
  <sheetFormatPr baseColWidth="10" defaultRowHeight="14" x14ac:dyDescent="0"/>
  <sheetData>
    <row r="1" spans="1:40" ht="16" thickTop="1" thickBot="1">
      <c r="B1" s="30" t="s">
        <v>28</v>
      </c>
      <c r="C1" s="30" t="s">
        <v>29</v>
      </c>
      <c r="D1" s="30" t="s">
        <v>30</v>
      </c>
      <c r="E1" s="39" t="s">
        <v>1</v>
      </c>
      <c r="F1" s="39" t="s">
        <v>0</v>
      </c>
      <c r="G1" s="32">
        <f>LN(G2)</f>
        <v>1.7167832460475211E-2</v>
      </c>
      <c r="H1" s="33">
        <f>G4</f>
        <v>0.97888613825433923</v>
      </c>
      <c r="I1" s="29" t="s">
        <v>1</v>
      </c>
      <c r="J1" s="29" t="s">
        <v>0</v>
      </c>
      <c r="K1" s="34">
        <f>LN(K2)</f>
        <v>1.6677390958062855E-2</v>
      </c>
      <c r="L1" s="35">
        <f>K4</f>
        <v>0.97608578396460521</v>
      </c>
      <c r="M1" s="29" t="s">
        <v>1</v>
      </c>
      <c r="N1" s="29" t="s">
        <v>0</v>
      </c>
      <c r="O1" s="34">
        <f>LN(O2)</f>
        <v>1.6842497491158438E-2</v>
      </c>
      <c r="P1" s="35">
        <f>O4</f>
        <v>0.97722556352248335</v>
      </c>
      <c r="Q1" s="29" t="s">
        <v>1</v>
      </c>
      <c r="R1" s="29" t="s">
        <v>0</v>
      </c>
      <c r="S1" s="34">
        <f>LN(S2)</f>
        <v>1.7932636363217971E-2</v>
      </c>
      <c r="T1" s="35">
        <f>S4</f>
        <v>0.99436521556406221</v>
      </c>
      <c r="U1" s="29" t="s">
        <v>1</v>
      </c>
      <c r="V1" s="29" t="s">
        <v>0</v>
      </c>
      <c r="W1" s="34">
        <f>LN(W2)</f>
        <v>1.7171486547362263E-2</v>
      </c>
      <c r="X1" s="35">
        <f>W4</f>
        <v>0.97932283685023447</v>
      </c>
      <c r="Y1" s="29" t="s">
        <v>1</v>
      </c>
      <c r="Z1" s="29" t="s">
        <v>0</v>
      </c>
      <c r="AA1" s="34">
        <f>LN(AA2)</f>
        <v>1.7159445913296042E-2</v>
      </c>
      <c r="AB1" s="35">
        <f>AA4</f>
        <v>0.97909906643936673</v>
      </c>
      <c r="AC1" s="29" t="s">
        <v>1</v>
      </c>
      <c r="AD1" s="29" t="s">
        <v>0</v>
      </c>
      <c r="AE1" s="34">
        <f>LN(AE2)</f>
        <v>1.7352369228147969E-2</v>
      </c>
      <c r="AF1" s="35">
        <f>AE4</f>
        <v>0.98364692516764884</v>
      </c>
      <c r="AG1" s="29" t="s">
        <v>1</v>
      </c>
      <c r="AH1" s="29" t="s">
        <v>0</v>
      </c>
      <c r="AI1" s="34">
        <f>LN(AI2)</f>
        <v>1.7197825816813957E-2</v>
      </c>
      <c r="AJ1" s="35">
        <f>AI4</f>
        <v>0.97825949429799397</v>
      </c>
      <c r="AK1" s="29" t="s">
        <v>1</v>
      </c>
      <c r="AL1" s="29" t="s">
        <v>0</v>
      </c>
      <c r="AM1" s="34">
        <f>LN(AM2)</f>
        <v>1.6587444311159126E-2</v>
      </c>
      <c r="AN1" s="35">
        <f>AM4</f>
        <v>0.94293576857089467</v>
      </c>
    </row>
    <row r="2" spans="1:40" ht="15" thickTop="1">
      <c r="B2">
        <v>1.6677390958062855E-2</v>
      </c>
      <c r="C2" s="36">
        <v>0.97608578396460521</v>
      </c>
      <c r="D2">
        <v>204.08065698660724</v>
      </c>
      <c r="E2">
        <v>1971</v>
      </c>
      <c r="F2">
        <v>4356.49</v>
      </c>
      <c r="G2">
        <f t="array" ref="G2:H6">LOGEST(F2:F9,E2:E9,TRUE, TRUE)</f>
        <v>1.0173160466534887</v>
      </c>
      <c r="H2">
        <v>8.9720639259745681E-12</v>
      </c>
      <c r="I2">
        <v>1973</v>
      </c>
      <c r="J2">
        <v>4520.8900000000003</v>
      </c>
      <c r="K2">
        <f t="array" ref="K2:L6">LOGEST(J2:J8,I2:I8,TRUE, TRUE)</f>
        <v>1.0168172349721134</v>
      </c>
      <c r="L2">
        <v>2.3811027768637145E-11</v>
      </c>
      <c r="M2">
        <v>1971</v>
      </c>
      <c r="N2">
        <v>4356.49</v>
      </c>
      <c r="O2">
        <f t="array" ref="O2:P6">LOGEST(N2:N8,M2:M8,TRUE, TRUE)</f>
        <v>1.0169851320006382</v>
      </c>
      <c r="P2">
        <v>1.7152114332477372E-11</v>
      </c>
      <c r="Q2">
        <v>1971</v>
      </c>
      <c r="R2">
        <v>4356.49</v>
      </c>
      <c r="S2">
        <f t="array" ref="S2:T6">LOGEST(R2:R8,Q2:Q8,TRUE, TRUE)</f>
        <v>1.0180943915389558</v>
      </c>
      <c r="T2">
        <v>1.954012087040626E-12</v>
      </c>
      <c r="U2">
        <v>1971</v>
      </c>
      <c r="V2">
        <v>4356.49</v>
      </c>
      <c r="W2">
        <f t="array" ref="W2:X6">LOGEST(V2:V8,U2:U8,TRUE, TRUE)</f>
        <v>1.0173197640215066</v>
      </c>
      <c r="X2">
        <v>8.8958047990740873E-12</v>
      </c>
      <c r="Y2">
        <v>1971</v>
      </c>
      <c r="Z2">
        <v>4356.49</v>
      </c>
      <c r="AA2">
        <f t="array" ref="AA2:AB6">LOGEST(Z2:Z8,Y2:Y8,TRUE, TRUE)</f>
        <v>1.0173075149202433</v>
      </c>
      <c r="AB2">
        <v>9.1134474194514795E-12</v>
      </c>
      <c r="AC2">
        <v>1971</v>
      </c>
      <c r="AD2">
        <v>4356.49</v>
      </c>
      <c r="AE2">
        <f t="array" ref="AE2:AF6">LOGEST(AD2:AD8,AC2:AC8,TRUE, TRUE)</f>
        <v>1.0175037961912534</v>
      </c>
      <c r="AF2">
        <v>6.2505516638590941E-12</v>
      </c>
      <c r="AG2">
        <v>1971</v>
      </c>
      <c r="AH2">
        <v>4356.49</v>
      </c>
      <c r="AI2">
        <f t="array" ref="AI2:AJ6">LOGEST(AH2:AH8,AG2:AG8,TRUE, TRUE)</f>
        <v>1.0173465598337792</v>
      </c>
      <c r="AJ2">
        <v>8.4589059085131482E-12</v>
      </c>
      <c r="AK2">
        <v>1971</v>
      </c>
      <c r="AL2">
        <v>4356.49</v>
      </c>
      <c r="AM2">
        <f t="array" ref="AM2:AN6">LOGEST(AL2:AL8,AK2:AK8,TRUE, TRUE)</f>
        <v>1.0167257797844191</v>
      </c>
      <c r="AN2">
        <v>2.8275374326516483E-11</v>
      </c>
    </row>
    <row r="3" spans="1:40">
      <c r="B3">
        <v>1.6842497491158438E-2</v>
      </c>
      <c r="C3" s="36">
        <v>0.97722556352248335</v>
      </c>
      <c r="D3">
        <v>214.54440036029447</v>
      </c>
      <c r="E3">
        <v>1973</v>
      </c>
      <c r="F3">
        <v>4520.8900000000003</v>
      </c>
      <c r="G3">
        <v>1.0293370110092987E-3</v>
      </c>
      <c r="H3">
        <v>2.040426251727792</v>
      </c>
      <c r="I3">
        <v>1974</v>
      </c>
      <c r="J3">
        <v>4931.88</v>
      </c>
      <c r="K3">
        <v>1.1674201576488089E-3</v>
      </c>
      <c r="L3">
        <v>2.3160184768315983</v>
      </c>
      <c r="M3">
        <v>1974</v>
      </c>
      <c r="N3">
        <v>4931.88</v>
      </c>
      <c r="O3">
        <v>1.1498677653097764E-3</v>
      </c>
      <c r="P3">
        <v>2.2808700921019165</v>
      </c>
      <c r="Q3">
        <v>1973</v>
      </c>
      <c r="R3">
        <v>4520.8900000000003</v>
      </c>
      <c r="S3">
        <v>6.0370508118745591E-4</v>
      </c>
      <c r="T3">
        <v>1.1974195973063486</v>
      </c>
      <c r="U3">
        <v>1973</v>
      </c>
      <c r="V3">
        <v>4520.8900000000003</v>
      </c>
      <c r="W3">
        <v>1.1158489987313672E-3</v>
      </c>
      <c r="X3">
        <v>2.2119599735032116</v>
      </c>
      <c r="Y3">
        <v>1973</v>
      </c>
      <c r="Z3">
        <v>4520.8900000000003</v>
      </c>
      <c r="AA3">
        <v>1.1212121158821781E-3</v>
      </c>
      <c r="AB3">
        <v>2.2224311465388049</v>
      </c>
      <c r="AC3">
        <v>1973</v>
      </c>
      <c r="AD3">
        <v>4520.8900000000003</v>
      </c>
      <c r="AE3">
        <v>1.0005847296905462E-3</v>
      </c>
      <c r="AF3">
        <v>1.9828979890444036</v>
      </c>
      <c r="AG3">
        <v>1973</v>
      </c>
      <c r="AH3">
        <v>4520.8900000000003</v>
      </c>
      <c r="AI3">
        <v>1.1465587922764211E-3</v>
      </c>
      <c r="AJ3">
        <v>2.2720163185850684</v>
      </c>
      <c r="AK3">
        <v>1973</v>
      </c>
      <c r="AL3">
        <v>4520.8900000000003</v>
      </c>
      <c r="AM3">
        <v>1.8248846019909616E-3</v>
      </c>
      <c r="AN3">
        <v>3.6122459550521233</v>
      </c>
    </row>
    <row r="4" spans="1:40" ht="15" thickBot="1">
      <c r="B4">
        <v>1.7932636363217971E-2</v>
      </c>
      <c r="C4" s="36">
        <v>0.99436521556406221</v>
      </c>
      <c r="D4">
        <v>882.34539126478978</v>
      </c>
      <c r="E4">
        <v>1974</v>
      </c>
      <c r="F4">
        <v>4931.88</v>
      </c>
      <c r="G4">
        <v>0.97888613825433923</v>
      </c>
      <c r="H4">
        <v>2.7379203561832138E-2</v>
      </c>
      <c r="I4">
        <v>1982</v>
      </c>
      <c r="J4">
        <v>5425.07</v>
      </c>
      <c r="K4">
        <v>0.97608578396460521</v>
      </c>
      <c r="L4">
        <v>2.7696588517283374E-2</v>
      </c>
      <c r="M4">
        <v>1982</v>
      </c>
      <c r="N4">
        <v>5425.07</v>
      </c>
      <c r="O4">
        <v>0.97722556352248335</v>
      </c>
      <c r="P4">
        <v>2.8392987076834891E-2</v>
      </c>
      <c r="Q4">
        <v>1982</v>
      </c>
      <c r="R4">
        <v>5425.07</v>
      </c>
      <c r="S4">
        <v>0.99436521556406221</v>
      </c>
      <c r="T4">
        <v>1.5149440861097549E-2</v>
      </c>
      <c r="U4">
        <v>1974</v>
      </c>
      <c r="V4">
        <v>4931.88</v>
      </c>
      <c r="W4">
        <v>0.97932283685023447</v>
      </c>
      <c r="X4">
        <v>2.9678826575827769E-2</v>
      </c>
      <c r="Y4">
        <v>1974</v>
      </c>
      <c r="Z4">
        <v>4931.88</v>
      </c>
      <c r="AA4">
        <v>0.97909906643936673</v>
      </c>
      <c r="AB4">
        <v>2.9809425595528152E-2</v>
      </c>
      <c r="AC4">
        <v>1974</v>
      </c>
      <c r="AD4">
        <v>4931.88</v>
      </c>
      <c r="AE4">
        <v>0.98364692516764884</v>
      </c>
      <c r="AF4">
        <v>2.6310404889763758E-2</v>
      </c>
      <c r="AG4">
        <v>1974</v>
      </c>
      <c r="AH4">
        <v>4931.88</v>
      </c>
      <c r="AI4">
        <v>0.97825949429799397</v>
      </c>
      <c r="AJ4">
        <v>2.9936258927705659E-2</v>
      </c>
      <c r="AK4">
        <v>1974</v>
      </c>
      <c r="AL4">
        <v>4931.88</v>
      </c>
      <c r="AM4">
        <v>0.94293576857089467</v>
      </c>
      <c r="AN4">
        <v>2.9522227415456098E-2</v>
      </c>
    </row>
    <row r="5" spans="1:40" ht="16" thickTop="1" thickBot="1">
      <c r="B5">
        <v>1.7171486547362263E-2</v>
      </c>
      <c r="C5" s="36">
        <v>0.97932283685023447</v>
      </c>
      <c r="D5">
        <v>236.81266858440813</v>
      </c>
      <c r="E5">
        <v>1982</v>
      </c>
      <c r="F5">
        <v>5425.07</v>
      </c>
      <c r="G5">
        <v>278.17350043665579</v>
      </c>
      <c r="H5">
        <v>6</v>
      </c>
      <c r="I5">
        <v>1983</v>
      </c>
      <c r="J5">
        <v>5507.26</v>
      </c>
      <c r="K5" s="33">
        <v>204.08065698660724</v>
      </c>
      <c r="L5">
        <v>5</v>
      </c>
      <c r="M5">
        <v>1983</v>
      </c>
      <c r="N5">
        <v>5507.26</v>
      </c>
      <c r="O5" s="33">
        <v>214.54440036029447</v>
      </c>
      <c r="P5">
        <v>5</v>
      </c>
      <c r="Q5">
        <v>1983</v>
      </c>
      <c r="R5">
        <v>5507.26</v>
      </c>
      <c r="S5" s="33">
        <v>882.34539126478978</v>
      </c>
      <c r="T5">
        <v>5</v>
      </c>
      <c r="U5">
        <v>1983</v>
      </c>
      <c r="V5">
        <v>5507.26</v>
      </c>
      <c r="W5" s="33">
        <v>236.81266858440813</v>
      </c>
      <c r="X5">
        <v>5</v>
      </c>
      <c r="Y5">
        <v>1982</v>
      </c>
      <c r="Z5">
        <v>5425.07</v>
      </c>
      <c r="AA5" s="33">
        <v>234.22376412015694</v>
      </c>
      <c r="AB5">
        <v>5</v>
      </c>
      <c r="AC5">
        <v>1982</v>
      </c>
      <c r="AD5">
        <v>5425.07</v>
      </c>
      <c r="AE5" s="33">
        <v>300.75289670347104</v>
      </c>
      <c r="AF5">
        <v>5</v>
      </c>
      <c r="AG5">
        <v>1982</v>
      </c>
      <c r="AH5">
        <v>5425.07</v>
      </c>
      <c r="AI5" s="33">
        <v>224.98545059320568</v>
      </c>
      <c r="AJ5">
        <v>5</v>
      </c>
      <c r="AK5">
        <v>1982</v>
      </c>
      <c r="AL5">
        <v>5425.07</v>
      </c>
      <c r="AM5" s="33">
        <v>82.620561510792001</v>
      </c>
      <c r="AN5">
        <v>5</v>
      </c>
    </row>
    <row r="6" spans="1:40" ht="15" thickTop="1">
      <c r="B6">
        <v>1.7159445913296042E-2</v>
      </c>
      <c r="C6" s="36">
        <v>0.97909906643936673</v>
      </c>
      <c r="D6">
        <v>234.22376412015694</v>
      </c>
      <c r="E6">
        <v>1983</v>
      </c>
      <c r="F6">
        <v>5507.26</v>
      </c>
      <c r="G6">
        <v>0.20852463850909594</v>
      </c>
      <c r="H6">
        <v>4.49772472608145E-3</v>
      </c>
      <c r="I6">
        <v>1986</v>
      </c>
      <c r="J6">
        <v>5589.46</v>
      </c>
      <c r="K6">
        <v>0.15655047921745874</v>
      </c>
      <c r="L6">
        <v>3.8355050774785664E-3</v>
      </c>
      <c r="M6">
        <v>1986</v>
      </c>
      <c r="N6">
        <v>5589.46</v>
      </c>
      <c r="O6">
        <v>0.17295748176927772</v>
      </c>
      <c r="P6">
        <v>4.0308085757265657E-3</v>
      </c>
      <c r="Q6">
        <v>1986</v>
      </c>
      <c r="R6">
        <v>5589.46</v>
      </c>
      <c r="S6">
        <v>0.20250317172732621</v>
      </c>
      <c r="T6">
        <v>1.1475277920194604E-3</v>
      </c>
      <c r="U6">
        <v>1986</v>
      </c>
      <c r="V6">
        <v>5589.46</v>
      </c>
      <c r="W6">
        <v>0.20859235337420057</v>
      </c>
      <c r="X6">
        <v>4.4041637345903035E-3</v>
      </c>
      <c r="Y6">
        <v>1986</v>
      </c>
      <c r="Z6">
        <v>5589.46</v>
      </c>
      <c r="AA6">
        <v>0.20813167112657216</v>
      </c>
      <c r="AB6">
        <v>4.4430092716766451E-3</v>
      </c>
      <c r="AC6">
        <v>1983</v>
      </c>
      <c r="AD6">
        <v>5507.26</v>
      </c>
      <c r="AE6">
        <v>0.20819240489958407</v>
      </c>
      <c r="AF6">
        <v>3.4611870273165233E-3</v>
      </c>
      <c r="AG6">
        <v>1983</v>
      </c>
      <c r="AH6">
        <v>5507.26</v>
      </c>
      <c r="AI6">
        <v>0.20162737080045265</v>
      </c>
      <c r="AJ6">
        <v>4.4808979929331838E-3</v>
      </c>
      <c r="AK6">
        <v>1983</v>
      </c>
      <c r="AL6">
        <v>5507.26</v>
      </c>
      <c r="AM6">
        <v>7.2008934525325016E-2</v>
      </c>
      <c r="AN6">
        <v>4.3578095578495389E-3</v>
      </c>
    </row>
    <row r="7" spans="1:40">
      <c r="B7">
        <v>1.7352369228147969E-2</v>
      </c>
      <c r="C7" s="36">
        <v>0.98364692516764884</v>
      </c>
      <c r="D7">
        <v>300.75289670347104</v>
      </c>
      <c r="E7">
        <v>1986</v>
      </c>
      <c r="F7">
        <v>5589.46</v>
      </c>
      <c r="G7" t="s">
        <v>31</v>
      </c>
      <c r="H7">
        <f>TINV(0.0455,H5)</f>
        <v>2.5165283481216276</v>
      </c>
      <c r="I7">
        <v>1987</v>
      </c>
      <c r="J7">
        <v>5836.06</v>
      </c>
      <c r="K7" t="s">
        <v>31</v>
      </c>
      <c r="L7">
        <f>TINV(0.0455,L5)</f>
        <v>2.6486542542831191</v>
      </c>
      <c r="M7">
        <v>1987</v>
      </c>
      <c r="N7">
        <v>5836.06</v>
      </c>
      <c r="O7" t="s">
        <v>31</v>
      </c>
      <c r="P7">
        <f>TINV(0.0455,P5)</f>
        <v>2.6486542542831191</v>
      </c>
      <c r="Q7">
        <v>1987</v>
      </c>
      <c r="R7">
        <v>5836.06</v>
      </c>
      <c r="S7" t="s">
        <v>31</v>
      </c>
      <c r="T7">
        <f>TINV(0.0455,T5)</f>
        <v>2.6486542542831191</v>
      </c>
      <c r="U7">
        <v>1987</v>
      </c>
      <c r="V7">
        <v>5836.06</v>
      </c>
      <c r="W7" t="s">
        <v>31</v>
      </c>
      <c r="X7">
        <f>TINV(0.0455,X5)</f>
        <v>2.6486542542831191</v>
      </c>
      <c r="Y7">
        <v>1987</v>
      </c>
      <c r="Z7">
        <v>5836.06</v>
      </c>
      <c r="AA7" t="s">
        <v>31</v>
      </c>
      <c r="AB7">
        <f>TINV(0.0455,AB5)</f>
        <v>2.6486542542831191</v>
      </c>
      <c r="AC7">
        <v>1987</v>
      </c>
      <c r="AD7">
        <v>5836.06</v>
      </c>
      <c r="AE7" t="s">
        <v>31</v>
      </c>
      <c r="AF7">
        <f>TINV(0.0455,AF5)</f>
        <v>2.6486542542831191</v>
      </c>
      <c r="AG7">
        <v>1986</v>
      </c>
      <c r="AH7">
        <v>5589.46</v>
      </c>
      <c r="AI7" t="s">
        <v>31</v>
      </c>
      <c r="AJ7">
        <f>TINV(0.0455,AJ5)</f>
        <v>2.6486542542831191</v>
      </c>
      <c r="AK7">
        <v>1986</v>
      </c>
      <c r="AL7">
        <v>5589.46</v>
      </c>
    </row>
    <row r="8" spans="1:40">
      <c r="B8">
        <v>1.7197825816813957E-2</v>
      </c>
      <c r="C8" s="36">
        <v>0.97825949429799397</v>
      </c>
      <c r="D8">
        <v>224.98545059320568</v>
      </c>
      <c r="E8">
        <v>1987</v>
      </c>
      <c r="F8">
        <v>5836.06</v>
      </c>
      <c r="G8" t="s">
        <v>32</v>
      </c>
      <c r="H8">
        <f>H7*G3</f>
        <v>2.5903557679756838E-3</v>
      </c>
      <c r="I8">
        <v>2002</v>
      </c>
      <c r="J8">
        <v>7629.86</v>
      </c>
      <c r="K8" t="s">
        <v>32</v>
      </c>
      <c r="L8">
        <f>L7*K3</f>
        <v>3.0920923670923871E-3</v>
      </c>
      <c r="M8">
        <v>2002</v>
      </c>
      <c r="N8">
        <v>7629.86</v>
      </c>
      <c r="O8" t="s">
        <v>32</v>
      </c>
      <c r="P8">
        <f>P7*O3</f>
        <v>3.0456021484507627E-3</v>
      </c>
      <c r="Q8">
        <v>2002</v>
      </c>
      <c r="R8">
        <v>7629.86</v>
      </c>
      <c r="S8" t="s">
        <v>32</v>
      </c>
      <c r="T8">
        <f>T7*S3</f>
        <v>1.5990060316194909E-3</v>
      </c>
      <c r="U8">
        <v>2002</v>
      </c>
      <c r="V8">
        <v>7629.86</v>
      </c>
      <c r="W8" t="s">
        <v>32</v>
      </c>
      <c r="X8">
        <f>X7*W3</f>
        <v>2.9554981976273945E-3</v>
      </c>
      <c r="Y8">
        <v>2002</v>
      </c>
      <c r="Z8">
        <v>7629.86</v>
      </c>
      <c r="AA8" t="s">
        <v>32</v>
      </c>
      <c r="AB8">
        <f>AB7*AA3</f>
        <v>2.9697032406851087E-3</v>
      </c>
      <c r="AC8">
        <v>2002</v>
      </c>
      <c r="AD8">
        <v>7629.86</v>
      </c>
      <c r="AE8" t="s">
        <v>32</v>
      </c>
      <c r="AF8">
        <f>AF7*AE3</f>
        <v>2.6502030010655897E-3</v>
      </c>
      <c r="AG8">
        <v>2002</v>
      </c>
      <c r="AH8">
        <v>7629.86</v>
      </c>
      <c r="AI8" t="s">
        <v>32</v>
      </c>
      <c r="AJ8">
        <f>AJ7*AI3</f>
        <v>3.0368378229486577E-3</v>
      </c>
      <c r="AK8">
        <v>1987</v>
      </c>
      <c r="AL8">
        <v>5836.06</v>
      </c>
    </row>
    <row r="9" spans="1:40">
      <c r="B9">
        <v>1.6587444311159126E-2</v>
      </c>
      <c r="C9" s="36">
        <v>0.94293576857089467</v>
      </c>
      <c r="D9">
        <v>82.620561510792001</v>
      </c>
      <c r="E9">
        <v>2002</v>
      </c>
      <c r="F9">
        <v>7629.86</v>
      </c>
      <c r="G9" t="s">
        <v>33</v>
      </c>
      <c r="H9">
        <f>G2+H8</f>
        <v>1.0199064024214644</v>
      </c>
      <c r="K9" t="s">
        <v>33</v>
      </c>
      <c r="L9">
        <f>K2+L8</f>
        <v>1.0199093273392057</v>
      </c>
      <c r="O9" t="s">
        <v>33</v>
      </c>
      <c r="P9">
        <f>O2+P8</f>
        <v>1.0200307341490891</v>
      </c>
      <c r="S9" t="s">
        <v>33</v>
      </c>
      <c r="T9">
        <f>S2+T8</f>
        <v>1.0196933975705753</v>
      </c>
      <c r="W9" t="s">
        <v>33</v>
      </c>
      <c r="X9">
        <f>W2+X8</f>
        <v>1.020275262219134</v>
      </c>
      <c r="AA9" t="s">
        <v>33</v>
      </c>
      <c r="AB9">
        <f>AA2+AB8</f>
        <v>1.0202772181609283</v>
      </c>
      <c r="AE9" t="s">
        <v>33</v>
      </c>
      <c r="AF9">
        <f>AE2+AF8</f>
        <v>1.020153999192319</v>
      </c>
      <c r="AI9" t="s">
        <v>33</v>
      </c>
      <c r="AJ9">
        <f>AI2+AJ8</f>
        <v>1.0203833976567278</v>
      </c>
    </row>
    <row r="10" spans="1:40">
      <c r="A10" t="s">
        <v>50</v>
      </c>
      <c r="B10" s="30">
        <f>AVERAGE(B2:B9)</f>
        <v>1.711513707865233E-2</v>
      </c>
      <c r="C10" s="30">
        <f>AVERAGE(C2:C9)</f>
        <v>0.9763675817971611</v>
      </c>
      <c r="D10" s="30">
        <f>AVERAGE(D2:D9)</f>
        <v>297.54572376546565</v>
      </c>
      <c r="E10" s="30">
        <f>AVERAGE(E2:E9)</f>
        <v>1982.25</v>
      </c>
      <c r="F10" s="30">
        <f>AVERAGE(F2:F9)</f>
        <v>5474.6212500000001</v>
      </c>
      <c r="G10" t="s">
        <v>34</v>
      </c>
      <c r="H10">
        <f>G2-H8</f>
        <v>1.0147256908855131</v>
      </c>
      <c r="K10" t="s">
        <v>34</v>
      </c>
      <c r="L10">
        <f>K2-L8</f>
        <v>1.0137251426050211</v>
      </c>
      <c r="O10" t="s">
        <v>34</v>
      </c>
      <c r="P10">
        <f>O2-P8</f>
        <v>1.0139395298521874</v>
      </c>
      <c r="S10" t="s">
        <v>34</v>
      </c>
      <c r="T10">
        <f>S2-T8</f>
        <v>1.0164953855073362</v>
      </c>
      <c r="W10" t="s">
        <v>34</v>
      </c>
      <c r="X10">
        <f>W2-X8</f>
        <v>1.0143642658238792</v>
      </c>
      <c r="AA10" t="s">
        <v>34</v>
      </c>
      <c r="AB10">
        <f>AA2-AB8</f>
        <v>1.0143378116795583</v>
      </c>
      <c r="AE10" t="s">
        <v>34</v>
      </c>
      <c r="AF10">
        <f>AE2-AF8</f>
        <v>1.0148535931901879</v>
      </c>
      <c r="AI10" t="s">
        <v>34</v>
      </c>
      <c r="AJ10">
        <f>AI2-AJ8</f>
        <v>1.0143097220108306</v>
      </c>
    </row>
    <row r="11" spans="1:40">
      <c r="A11" t="s">
        <v>51</v>
      </c>
      <c r="B11" s="30">
        <f>STDEV(B2:B9)</f>
        <v>4.2778061859429195E-4</v>
      </c>
      <c r="C11" s="30">
        <f>STDEV(C2:C9)</f>
        <v>1.4712381632287403E-2</v>
      </c>
      <c r="D11" s="30">
        <f>STDEV(D2:D9)</f>
        <v>244.00874358998425</v>
      </c>
      <c r="E11" s="30">
        <f>STDEV(E2:E9)</f>
        <v>10.053428697286741</v>
      </c>
      <c r="F11" s="30">
        <f>STDEV(F2:F9)</f>
        <v>1017.4751275505076</v>
      </c>
      <c r="G11" t="s">
        <v>35</v>
      </c>
      <c r="H11" s="37">
        <f>LN(G2)</f>
        <v>1.7167832460475211E-2</v>
      </c>
      <c r="K11" t="s">
        <v>35</v>
      </c>
      <c r="L11" s="37">
        <f>LN(K2)</f>
        <v>1.6677390958062855E-2</v>
      </c>
      <c r="O11" t="s">
        <v>35</v>
      </c>
      <c r="P11" s="37">
        <f>LN(O2)</f>
        <v>1.6842497491158438E-2</v>
      </c>
      <c r="S11" t="s">
        <v>35</v>
      </c>
      <c r="T11" s="37">
        <f>LN(S2)</f>
        <v>1.7932636363217971E-2</v>
      </c>
      <c r="W11" t="s">
        <v>35</v>
      </c>
      <c r="X11" s="37">
        <f>LN(W2)</f>
        <v>1.7171486547362263E-2</v>
      </c>
      <c r="AA11" t="s">
        <v>35</v>
      </c>
      <c r="AB11" s="37">
        <f>LN(AA2)</f>
        <v>1.7159445913296042E-2</v>
      </c>
      <c r="AE11" t="s">
        <v>35</v>
      </c>
      <c r="AF11" s="37">
        <f>LN(AE2)</f>
        <v>1.7352369228147969E-2</v>
      </c>
      <c r="AI11" t="s">
        <v>35</v>
      </c>
      <c r="AJ11" s="37">
        <f>LN(AI2)</f>
        <v>1.7197825816813957E-2</v>
      </c>
    </row>
    <row r="12" spans="1:40">
      <c r="A12" t="s">
        <v>52</v>
      </c>
      <c r="B12" s="30">
        <f>MIN(B2:B9)</f>
        <v>1.6587444311159126E-2</v>
      </c>
      <c r="C12" s="30">
        <f>MIN(C2:C9)</f>
        <v>0.94293576857089467</v>
      </c>
      <c r="D12" s="30">
        <f>MIN(D2:D9)</f>
        <v>82.620561510792001</v>
      </c>
      <c r="E12" s="30">
        <f>MIN(E2:E9)</f>
        <v>1971</v>
      </c>
      <c r="F12" s="30">
        <f>MIN(F2:F9)</f>
        <v>4356.49</v>
      </c>
      <c r="G12" t="s">
        <v>36</v>
      </c>
      <c r="H12" s="37">
        <f>LN(H9)</f>
        <v>1.9710860753861668E-2</v>
      </c>
      <c r="K12" t="s">
        <v>36</v>
      </c>
      <c r="L12" s="37">
        <f>LN(L9)</f>
        <v>1.9713728579321264E-2</v>
      </c>
      <c r="O12" t="s">
        <v>36</v>
      </c>
      <c r="P12" s="37">
        <f>LN(P9)</f>
        <v>1.9832758360949394E-2</v>
      </c>
      <c r="S12" t="s">
        <v>36</v>
      </c>
      <c r="T12" s="37">
        <f>LN(T9)</f>
        <v>1.9501991492681843E-2</v>
      </c>
      <c r="W12" t="s">
        <v>36</v>
      </c>
      <c r="X12" s="37">
        <f>LN(X9)</f>
        <v>2.0072455809911439E-2</v>
      </c>
      <c r="AA12" t="s">
        <v>36</v>
      </c>
      <c r="AB12" s="37">
        <f>LN(AB9)</f>
        <v>2.007437288071762E-2</v>
      </c>
      <c r="AE12" t="s">
        <v>36</v>
      </c>
      <c r="AF12" s="37">
        <f>LN(AF9)</f>
        <v>1.9953595500219631E-2</v>
      </c>
      <c r="AI12" t="s">
        <v>36</v>
      </c>
      <c r="AJ12" s="37">
        <f>LN(AJ9)</f>
        <v>2.017843672658429E-2</v>
      </c>
    </row>
    <row r="13" spans="1:40">
      <c r="A13" t="s">
        <v>53</v>
      </c>
      <c r="B13" s="30">
        <f>MAX(B2:B9)</f>
        <v>1.7932636363217971E-2</v>
      </c>
      <c r="C13" s="30">
        <f>MAX(C2:C9)</f>
        <v>0.99436521556406221</v>
      </c>
      <c r="D13" s="30">
        <f>MAX(D2:D9)</f>
        <v>882.34539126478978</v>
      </c>
      <c r="E13" s="30">
        <f>MAX(E2:E9)</f>
        <v>2002</v>
      </c>
      <c r="F13" s="30">
        <f>MAX(F2:F9)</f>
        <v>7629.86</v>
      </c>
      <c r="G13" t="s">
        <v>37</v>
      </c>
      <c r="H13" s="37">
        <f>LN(H10)</f>
        <v>1.4618320683001354E-2</v>
      </c>
      <c r="K13" t="s">
        <v>37</v>
      </c>
      <c r="L13" s="37">
        <f>LN(L10)</f>
        <v>1.363180590520347E-2</v>
      </c>
      <c r="O13" t="s">
        <v>37</v>
      </c>
      <c r="P13" s="37">
        <f>LN(P10)</f>
        <v>1.3843268136485874E-2</v>
      </c>
      <c r="S13" t="s">
        <v>37</v>
      </c>
      <c r="T13" s="37">
        <f>LN(T10)</f>
        <v>1.6360814486522234E-2</v>
      </c>
      <c r="W13" t="s">
        <v>37</v>
      </c>
      <c r="X13" s="37">
        <f>LN(X10)</f>
        <v>1.4262077171705847E-2</v>
      </c>
      <c r="AA13" t="s">
        <v>37</v>
      </c>
      <c r="AB13" s="37">
        <f>LN(AB10)</f>
        <v>1.4235997300623986E-2</v>
      </c>
      <c r="AE13" t="s">
        <v>37</v>
      </c>
      <c r="AF13" s="37">
        <f>LN(AF10)</f>
        <v>1.4744358927328732E-2</v>
      </c>
      <c r="AI13" t="s">
        <v>37</v>
      </c>
      <c r="AJ13" s="37">
        <f>LN(AJ10)</f>
        <v>1.4208304299978979E-2</v>
      </c>
    </row>
    <row r="14" spans="1:40">
      <c r="A14" t="s">
        <v>54</v>
      </c>
      <c r="B14" s="30">
        <f>ABS(B13-B12)</f>
        <v>1.3451920520588453E-3</v>
      </c>
      <c r="C14" s="30">
        <f>ABS(C13-C12)</f>
        <v>5.1429446993167538E-2</v>
      </c>
      <c r="D14" s="30">
        <f>ABS(D13-D12)</f>
        <v>799.72482975399782</v>
      </c>
      <c r="E14" s="30">
        <f>ABS(E13-E12)</f>
        <v>31</v>
      </c>
      <c r="F14" s="30">
        <f>ABS(F13-F12)</f>
        <v>3273.37</v>
      </c>
      <c r="G14" t="s">
        <v>38</v>
      </c>
      <c r="H14" s="37">
        <f>H12-H11</f>
        <v>2.5430282933864568E-3</v>
      </c>
      <c r="K14" t="s">
        <v>38</v>
      </c>
      <c r="L14" s="37">
        <f>L12-L11</f>
        <v>3.0363376212584094E-3</v>
      </c>
      <c r="O14" t="s">
        <v>38</v>
      </c>
      <c r="P14" s="37">
        <f>P12-P11</f>
        <v>2.9902608697909561E-3</v>
      </c>
      <c r="S14" t="s">
        <v>38</v>
      </c>
      <c r="T14" s="37">
        <f>T12-T11</f>
        <v>1.5693551294638716E-3</v>
      </c>
      <c r="W14" t="s">
        <v>38</v>
      </c>
      <c r="X14" s="37">
        <f>X12-X11</f>
        <v>2.9009692625491766E-3</v>
      </c>
      <c r="AA14" t="s">
        <v>38</v>
      </c>
      <c r="AB14" s="37">
        <f>AB12-AB11</f>
        <v>2.9149269674215786E-3</v>
      </c>
      <c r="AE14" t="s">
        <v>38</v>
      </c>
      <c r="AF14" s="37">
        <f>AF12-AF11</f>
        <v>2.601226272071662E-3</v>
      </c>
      <c r="AI14" t="s">
        <v>38</v>
      </c>
      <c r="AJ14" s="37">
        <f>AJ12-AJ11</f>
        <v>2.9806109097703336E-3</v>
      </c>
    </row>
    <row r="15" spans="1:40">
      <c r="A15" t="s">
        <v>55</v>
      </c>
      <c r="B15" s="30">
        <f>COUNT(B2:B9)</f>
        <v>8</v>
      </c>
      <c r="G15" t="s">
        <v>39</v>
      </c>
      <c r="H15" s="37">
        <f>H11-H13</f>
        <v>2.549511777473857E-3</v>
      </c>
      <c r="K15" t="s">
        <v>39</v>
      </c>
      <c r="L15" s="37">
        <f>L11-L13</f>
        <v>3.0455850528593852E-3</v>
      </c>
      <c r="O15" t="s">
        <v>39</v>
      </c>
      <c r="P15" s="37">
        <f>P11-P13</f>
        <v>2.9992293546725647E-3</v>
      </c>
      <c r="S15" t="s">
        <v>39</v>
      </c>
      <c r="T15" s="37">
        <f>T11-T13</f>
        <v>1.5718218766957379E-3</v>
      </c>
      <c r="W15" t="s">
        <v>39</v>
      </c>
      <c r="X15" s="37">
        <f>X11-X13</f>
        <v>2.9094093756564156E-3</v>
      </c>
      <c r="AA15" t="s">
        <v>39</v>
      </c>
      <c r="AB15" s="37">
        <f>AB11-AB13</f>
        <v>2.9234486126720558E-3</v>
      </c>
      <c r="AE15" t="s">
        <v>39</v>
      </c>
      <c r="AF15" s="37">
        <f>AF11-AF13</f>
        <v>2.6080103008192367E-3</v>
      </c>
      <c r="AI15" t="s">
        <v>39</v>
      </c>
      <c r="AJ15" s="37">
        <f>AJ11-AJ13</f>
        <v>2.9895215168349778E-3</v>
      </c>
    </row>
    <row r="16" spans="1:40">
      <c r="G16" t="s">
        <v>40</v>
      </c>
      <c r="H16" s="38">
        <f>AVERAGE(H14:H15)</f>
        <v>2.5462700354301569E-3</v>
      </c>
      <c r="K16" t="s">
        <v>40</v>
      </c>
      <c r="L16" s="38">
        <f>AVERAGE(L14:L15)</f>
        <v>3.0409613370588973E-3</v>
      </c>
      <c r="O16" t="s">
        <v>40</v>
      </c>
      <c r="P16" s="38">
        <f>AVERAGE(P14:P15)</f>
        <v>2.9947451122317604E-3</v>
      </c>
      <c r="S16" t="s">
        <v>40</v>
      </c>
      <c r="T16" s="38">
        <f>AVERAGE(T14:T15)</f>
        <v>1.5705885030798047E-3</v>
      </c>
      <c r="W16" t="s">
        <v>40</v>
      </c>
      <c r="X16" s="38">
        <f>AVERAGE(X14:X15)</f>
        <v>2.9051893191027961E-3</v>
      </c>
      <c r="AA16" t="s">
        <v>40</v>
      </c>
      <c r="AB16" s="38">
        <f>AVERAGE(AB14:AB15)</f>
        <v>2.9191877900468172E-3</v>
      </c>
      <c r="AE16" t="s">
        <v>40</v>
      </c>
      <c r="AF16" s="38">
        <f>AVERAGE(AF14:AF15)</f>
        <v>2.6046182864454493E-3</v>
      </c>
      <c r="AI16" t="s">
        <v>40</v>
      </c>
      <c r="AJ16" s="38">
        <f>AVERAGE(AJ14:AJ15)</f>
        <v>2.9850662133026557E-3</v>
      </c>
    </row>
    <row r="17" spans="7:36">
      <c r="G17" t="s">
        <v>41</v>
      </c>
      <c r="H17">
        <f>TINV(0.3173,H5)</f>
        <v>1.0905949070768337</v>
      </c>
      <c r="K17" t="s">
        <v>41</v>
      </c>
      <c r="L17">
        <f>TINV(0.3173,L5)</f>
        <v>1.1105333938140243</v>
      </c>
      <c r="O17" t="s">
        <v>41</v>
      </c>
      <c r="P17">
        <f>TINV(0.3173,P5)</f>
        <v>1.1105333938140243</v>
      </c>
      <c r="S17" t="s">
        <v>41</v>
      </c>
      <c r="T17">
        <f>TINV(0.3173,T5)</f>
        <v>1.1105333938140243</v>
      </c>
      <c r="W17" t="s">
        <v>41</v>
      </c>
      <c r="X17">
        <f>TINV(0.3173,X5)</f>
        <v>1.1105333938140243</v>
      </c>
      <c r="AA17" t="s">
        <v>41</v>
      </c>
      <c r="AB17">
        <f>TINV(0.3173,AB5)</f>
        <v>1.1105333938140243</v>
      </c>
      <c r="AE17" t="s">
        <v>41</v>
      </c>
      <c r="AF17">
        <f>TINV(0.3173,AF5)</f>
        <v>1.1105333938140243</v>
      </c>
      <c r="AI17" t="s">
        <v>41</v>
      </c>
      <c r="AJ17">
        <f>TINV(0.3173,AJ5)</f>
        <v>1.1105333938140243</v>
      </c>
    </row>
    <row r="18" spans="7:36">
      <c r="G18" t="s">
        <v>42</v>
      </c>
      <c r="H18">
        <f>H17*G3</f>
        <v>1.1225897018724319E-3</v>
      </c>
      <c r="K18" t="s">
        <v>42</v>
      </c>
      <c r="L18">
        <f>L17*K3</f>
        <v>1.296459069680635E-3</v>
      </c>
      <c r="O18" t="s">
        <v>42</v>
      </c>
      <c r="P18">
        <f>P17*O3</f>
        <v>1.2769665518468139E-3</v>
      </c>
      <c r="S18" t="s">
        <v>42</v>
      </c>
      <c r="T18">
        <f>T17*S3</f>
        <v>6.7043465267387645E-4</v>
      </c>
      <c r="W18" t="s">
        <v>42</v>
      </c>
      <c r="X18">
        <f>X17*W3</f>
        <v>1.239187575545126E-3</v>
      </c>
      <c r="AA18" t="s">
        <v>42</v>
      </c>
      <c r="AB18">
        <f>AB17*AA3</f>
        <v>1.2451434962360384E-3</v>
      </c>
      <c r="AE18" t="s">
        <v>42</v>
      </c>
      <c r="AF18">
        <f>AF17*AE3</f>
        <v>1.1111827556617303E-3</v>
      </c>
      <c r="AI18" t="s">
        <v>42</v>
      </c>
      <c r="AJ18">
        <f>AJ17*AI3</f>
        <v>1.2732918267940429E-3</v>
      </c>
    </row>
    <row r="19" spans="7:36">
      <c r="G19" t="s">
        <v>43</v>
      </c>
      <c r="H19">
        <f>G2+H18</f>
        <v>1.0184386363553612</v>
      </c>
      <c r="K19" t="s">
        <v>43</v>
      </c>
      <c r="L19">
        <f>K2+L18</f>
        <v>1.0181136940417941</v>
      </c>
      <c r="O19" t="s">
        <v>43</v>
      </c>
      <c r="P19">
        <f>O2+P18</f>
        <v>1.0182620985524851</v>
      </c>
      <c r="S19" t="s">
        <v>43</v>
      </c>
      <c r="T19">
        <f>S2+T18</f>
        <v>1.0187648261916296</v>
      </c>
      <c r="W19" t="s">
        <v>43</v>
      </c>
      <c r="X19">
        <f>W2+X18</f>
        <v>1.0185589515970517</v>
      </c>
      <c r="AA19" t="s">
        <v>43</v>
      </c>
      <c r="AB19">
        <f>AA2+AB18</f>
        <v>1.0185526584164792</v>
      </c>
      <c r="AE19" t="s">
        <v>43</v>
      </c>
      <c r="AF19">
        <f>AE2+AF18</f>
        <v>1.0186149789469152</v>
      </c>
      <c r="AI19" t="s">
        <v>43</v>
      </c>
      <c r="AJ19">
        <f>AI2+AJ18</f>
        <v>1.0186198516605733</v>
      </c>
    </row>
    <row r="20" spans="7:36">
      <c r="G20" t="s">
        <v>44</v>
      </c>
      <c r="H20">
        <f>G2-H18</f>
        <v>1.0161934569516162</v>
      </c>
      <c r="K20" t="s">
        <v>44</v>
      </c>
      <c r="L20">
        <f>K2-L18</f>
        <v>1.0155207759024327</v>
      </c>
      <c r="O20" t="s">
        <v>44</v>
      </c>
      <c r="P20">
        <f>O2-P18</f>
        <v>1.0157081654487914</v>
      </c>
      <c r="S20" t="s">
        <v>44</v>
      </c>
      <c r="T20">
        <f>S2-T18</f>
        <v>1.017423956886282</v>
      </c>
      <c r="W20" t="s">
        <v>44</v>
      </c>
      <c r="X20">
        <f>W2-X18</f>
        <v>1.0160805764459615</v>
      </c>
      <c r="AA20" t="s">
        <v>44</v>
      </c>
      <c r="AB20">
        <f>AA2-AB18</f>
        <v>1.0160623714240073</v>
      </c>
      <c r="AE20" t="s">
        <v>44</v>
      </c>
      <c r="AF20">
        <f>AE2-AF18</f>
        <v>1.0163926134355916</v>
      </c>
      <c r="AI20" t="s">
        <v>44</v>
      </c>
      <c r="AJ20">
        <f>AI2-AJ18</f>
        <v>1.0160732680069851</v>
      </c>
    </row>
    <row r="21" spans="7:36">
      <c r="G21" t="s">
        <v>35</v>
      </c>
      <c r="H21" s="37">
        <f>LN(G2)</f>
        <v>1.7167832460475211E-2</v>
      </c>
      <c r="K21" t="s">
        <v>35</v>
      </c>
      <c r="L21" s="37">
        <f>LN(K2)</f>
        <v>1.6677390958062855E-2</v>
      </c>
      <c r="O21" t="s">
        <v>35</v>
      </c>
      <c r="P21" s="37">
        <f>LN(O2)</f>
        <v>1.6842497491158438E-2</v>
      </c>
      <c r="S21" t="s">
        <v>35</v>
      </c>
      <c r="T21" s="37">
        <f>LN(S2)</f>
        <v>1.7932636363217971E-2</v>
      </c>
      <c r="W21" t="s">
        <v>35</v>
      </c>
      <c r="X21" s="37">
        <f>LN(W2)</f>
        <v>1.7171486547362263E-2</v>
      </c>
      <c r="AA21" t="s">
        <v>35</v>
      </c>
      <c r="AB21" s="37">
        <f>LN(AA2)</f>
        <v>1.7159445913296042E-2</v>
      </c>
      <c r="AE21" t="s">
        <v>35</v>
      </c>
      <c r="AF21" s="37">
        <f>LN(AE2)</f>
        <v>1.7352369228147969E-2</v>
      </c>
      <c r="AI21" t="s">
        <v>35</v>
      </c>
      <c r="AJ21" s="37">
        <f>LN(AI2)</f>
        <v>1.7197825816813957E-2</v>
      </c>
    </row>
    <row r="22" spans="7:36">
      <c r="G22" t="s">
        <v>45</v>
      </c>
      <c r="H22" s="37">
        <f>LN(H19)</f>
        <v>1.8270705832231296E-2</v>
      </c>
      <c r="K22" t="s">
        <v>45</v>
      </c>
      <c r="L22" s="37">
        <f>LN(L19)</f>
        <v>1.7951595626738821E-2</v>
      </c>
      <c r="O22" t="s">
        <v>45</v>
      </c>
      <c r="P22" s="37">
        <f>LN(P19)</f>
        <v>1.8097349187052601E-2</v>
      </c>
      <c r="S22" t="s">
        <v>45</v>
      </c>
      <c r="T22" s="37">
        <f>LN(T19)</f>
        <v>1.8590938783973911E-2</v>
      </c>
      <c r="W22" t="s">
        <v>45</v>
      </c>
      <c r="X22" s="37">
        <f>LN(X19)</f>
        <v>1.8388835811905237E-2</v>
      </c>
      <c r="AA22" t="s">
        <v>45</v>
      </c>
      <c r="AB22" s="37">
        <f>LN(AB19)</f>
        <v>1.8382657278984877E-2</v>
      </c>
      <c r="AE22" t="s">
        <v>45</v>
      </c>
      <c r="AF22" s="37">
        <f>LN(AF19)</f>
        <v>1.8443840786235247E-2</v>
      </c>
      <c r="AI22" t="s">
        <v>45</v>
      </c>
      <c r="AJ22" s="37">
        <f>LN(AJ19)</f>
        <v>1.8448624440613154E-2</v>
      </c>
    </row>
    <row r="23" spans="7:36">
      <c r="G23" t="s">
        <v>46</v>
      </c>
      <c r="H23" s="37">
        <f>LN(H20)</f>
        <v>1.6063741415982598E-2</v>
      </c>
      <c r="K23" t="s">
        <v>46</v>
      </c>
      <c r="L23" s="37">
        <f>LN(L20)</f>
        <v>1.5401560620193707E-2</v>
      </c>
      <c r="O23" t="s">
        <v>46</v>
      </c>
      <c r="P23" s="37">
        <f>LN(P20)</f>
        <v>1.5586069163839823E-2</v>
      </c>
      <c r="S23" t="s">
        <v>46</v>
      </c>
      <c r="T23" s="37">
        <f>LN(T20)</f>
        <v>1.7273900294897948E-2</v>
      </c>
      <c r="W23" t="s">
        <v>46</v>
      </c>
      <c r="X23" s="37">
        <f>LN(X20)</f>
        <v>1.595265353716727E-2</v>
      </c>
      <c r="AA23" t="s">
        <v>46</v>
      </c>
      <c r="AB23" s="37">
        <f>LN(AB20)</f>
        <v>1.5934736468908146E-2</v>
      </c>
      <c r="AE23" t="s">
        <v>46</v>
      </c>
      <c r="AF23" s="37">
        <f>LN(AF20)</f>
        <v>1.6259705058077993E-2</v>
      </c>
      <c r="AI23" t="s">
        <v>46</v>
      </c>
      <c r="AJ23" s="37">
        <f>LN(AJ20)</f>
        <v>1.5945460736291064E-2</v>
      </c>
    </row>
    <row r="24" spans="7:36">
      <c r="G24" t="s">
        <v>47</v>
      </c>
      <c r="H24" s="37">
        <f>H22-H21</f>
        <v>1.102873371756085E-3</v>
      </c>
      <c r="K24" t="s">
        <v>47</v>
      </c>
      <c r="L24" s="37">
        <f>L22-L21</f>
        <v>1.2742046686759663E-3</v>
      </c>
      <c r="O24" t="s">
        <v>47</v>
      </c>
      <c r="P24" s="37">
        <f>P22-P21</f>
        <v>1.254851695894163E-3</v>
      </c>
      <c r="S24" t="s">
        <v>47</v>
      </c>
      <c r="T24" s="37">
        <f>T22-T21</f>
        <v>6.5830242075594E-4</v>
      </c>
      <c r="W24" t="s">
        <v>47</v>
      </c>
      <c r="X24" s="37">
        <f>X22-X21</f>
        <v>1.2173492645429738E-3</v>
      </c>
      <c r="AA24" t="s">
        <v>47</v>
      </c>
      <c r="AB24" s="37">
        <f>AB22-AB21</f>
        <v>1.2232113656888352E-3</v>
      </c>
      <c r="AE24" t="s">
        <v>47</v>
      </c>
      <c r="AF24" s="37">
        <f>AF22-AF21</f>
        <v>1.0914715580872779E-3</v>
      </c>
      <c r="AI24" t="s">
        <v>47</v>
      </c>
      <c r="AJ24" s="37">
        <f>AJ22-AJ21</f>
        <v>1.2507986237991972E-3</v>
      </c>
    </row>
    <row r="25" spans="7:36">
      <c r="G25" t="s">
        <v>48</v>
      </c>
      <c r="H25" s="37">
        <f>H21-H23</f>
        <v>1.1040910444926125E-3</v>
      </c>
      <c r="K25" t="s">
        <v>48</v>
      </c>
      <c r="L25" s="37">
        <f>L21-L23</f>
        <v>1.275830337869148E-3</v>
      </c>
      <c r="O25" t="s">
        <v>48</v>
      </c>
      <c r="P25" s="37">
        <f>P21-P23</f>
        <v>1.2564283273186153E-3</v>
      </c>
      <c r="S25" t="s">
        <v>48</v>
      </c>
      <c r="T25" s="37">
        <f>T21-T23</f>
        <v>6.5873606832002329E-4</v>
      </c>
      <c r="W25" t="s">
        <v>48</v>
      </c>
      <c r="X25" s="37">
        <f>X21-X23</f>
        <v>1.2188330101949932E-3</v>
      </c>
      <c r="AA25" t="s">
        <v>48</v>
      </c>
      <c r="AB25" s="37">
        <f>AB21-AB23</f>
        <v>1.2247094443878954E-3</v>
      </c>
      <c r="AE25" t="s">
        <v>48</v>
      </c>
      <c r="AF25" s="37">
        <f>AF21-AF23</f>
        <v>1.0926641700699756E-3</v>
      </c>
      <c r="AI25" t="s">
        <v>48</v>
      </c>
      <c r="AJ25" s="37">
        <f>AJ21-AJ23</f>
        <v>1.2523650805228922E-3</v>
      </c>
    </row>
    <row r="26" spans="7:36">
      <c r="G26" t="s">
        <v>49</v>
      </c>
      <c r="H26" s="38">
        <f>AVERAGE(H24:H25)</f>
        <v>1.1034822081243487E-3</v>
      </c>
      <c r="K26" t="s">
        <v>49</v>
      </c>
      <c r="L26" s="38">
        <f>AVERAGE(L24:L25)</f>
        <v>1.2750175032725571E-3</v>
      </c>
      <c r="O26" t="s">
        <v>49</v>
      </c>
      <c r="P26" s="38">
        <f>AVERAGE(P24:P25)</f>
        <v>1.2556400116063892E-3</v>
      </c>
      <c r="S26" t="s">
        <v>49</v>
      </c>
      <c r="T26" s="38">
        <f>AVERAGE(T24:T25)</f>
        <v>6.5851924453798165E-4</v>
      </c>
      <c r="W26" t="s">
        <v>49</v>
      </c>
      <c r="X26" s="38">
        <f>AVERAGE(X24:X25)</f>
        <v>1.2180911373689835E-3</v>
      </c>
      <c r="AA26" t="s">
        <v>49</v>
      </c>
      <c r="AB26" s="38">
        <f>AVERAGE(AB24:AB25)</f>
        <v>1.2239604050383653E-3</v>
      </c>
      <c r="AE26" t="s">
        <v>49</v>
      </c>
      <c r="AF26" s="38">
        <f>AVERAGE(AF24:AF25)</f>
        <v>1.0920678640786267E-3</v>
      </c>
      <c r="AI26" t="s">
        <v>49</v>
      </c>
      <c r="AJ26" s="38">
        <f>AVERAGE(AJ24:AJ25)</f>
        <v>1.2515818521610447E-3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6"/>
  <sheetViews>
    <sheetView workbookViewId="0">
      <selection activeCell="F1" sqref="F1"/>
    </sheetView>
  </sheetViews>
  <sheetFormatPr baseColWidth="10" defaultRowHeight="14" x14ac:dyDescent="0"/>
  <sheetData>
    <row r="1" spans="2:80" ht="16" thickTop="1" thickBot="1">
      <c r="B1" s="30" t="s">
        <v>28</v>
      </c>
      <c r="C1" s="30" t="s">
        <v>29</v>
      </c>
      <c r="D1" s="30" t="s">
        <v>30</v>
      </c>
      <c r="E1" s="39" t="s">
        <v>1</v>
      </c>
      <c r="F1" s="39" t="s">
        <v>0</v>
      </c>
      <c r="G1" s="32">
        <f>LN(G2)</f>
        <v>3.4324240802830114E-2</v>
      </c>
      <c r="H1" s="33">
        <f>G4</f>
        <v>0.90438067660778521</v>
      </c>
      <c r="I1" s="29" t="s">
        <v>1</v>
      </c>
      <c r="J1" s="29" t="s">
        <v>0</v>
      </c>
      <c r="K1" s="34">
        <f>LN(K2)</f>
        <v>3.0309660834710882E-2</v>
      </c>
      <c r="L1" s="35">
        <f>K4</f>
        <v>0.9665372276754397</v>
      </c>
      <c r="M1" s="29" t="s">
        <v>1</v>
      </c>
      <c r="N1" s="29" t="s">
        <v>0</v>
      </c>
      <c r="O1" s="34">
        <f>LN(O2)</f>
        <v>3.3820289035440022E-2</v>
      </c>
      <c r="P1" s="35">
        <f>O4</f>
        <v>0.89119826341212882</v>
      </c>
      <c r="Q1" s="29" t="s">
        <v>1</v>
      </c>
      <c r="R1" s="29" t="s">
        <v>0</v>
      </c>
      <c r="S1" s="34">
        <f>LN(S2)</f>
        <v>3.4982379353974677E-2</v>
      </c>
      <c r="T1" s="35">
        <f>S4</f>
        <v>0.90259955800578751</v>
      </c>
      <c r="U1" s="29" t="s">
        <v>1</v>
      </c>
      <c r="V1" s="29" t="s">
        <v>0</v>
      </c>
      <c r="W1" s="34">
        <f>LN(W2)</f>
        <v>3.4561404361662093E-2</v>
      </c>
      <c r="X1" s="35">
        <f>W4</f>
        <v>0.90092582246642894</v>
      </c>
      <c r="Y1" s="29" t="s">
        <v>1</v>
      </c>
      <c r="Z1" s="29" t="s">
        <v>0</v>
      </c>
      <c r="AA1" s="34">
        <f>LN(AA2)</f>
        <v>3.4863750668321682E-2</v>
      </c>
      <c r="AB1" s="35">
        <f>AA4</f>
        <v>0.90587886238356219</v>
      </c>
      <c r="AC1" s="29" t="s">
        <v>1</v>
      </c>
      <c r="AD1" s="29" t="s">
        <v>0</v>
      </c>
      <c r="AE1" s="34">
        <f>LN(AE2)</f>
        <v>3.4842494189798283E-2</v>
      </c>
      <c r="AF1" s="35">
        <f>AE4</f>
        <v>0.90769064856407289</v>
      </c>
      <c r="AG1" s="29" t="s">
        <v>1</v>
      </c>
      <c r="AH1" s="29" t="s">
        <v>0</v>
      </c>
      <c r="AI1" s="34">
        <f>LN(AI2)</f>
        <v>3.4614923422747204E-2</v>
      </c>
      <c r="AJ1" s="35">
        <f>AI4</f>
        <v>0.90557087495474664</v>
      </c>
      <c r="AK1" s="29" t="s">
        <v>1</v>
      </c>
      <c r="AL1" s="29" t="s">
        <v>0</v>
      </c>
      <c r="AM1" s="34">
        <f>LN(AM2)</f>
        <v>3.4436555659051342E-2</v>
      </c>
      <c r="AN1" s="35">
        <f>AM4</f>
        <v>0.90409418499966598</v>
      </c>
      <c r="AO1" s="29" t="s">
        <v>1</v>
      </c>
      <c r="AP1" s="29" t="s">
        <v>0</v>
      </c>
      <c r="AQ1" s="34">
        <f>LN(AQ2)</f>
        <v>3.4225052185369788E-2</v>
      </c>
      <c r="AR1" s="35">
        <f>AQ4</f>
        <v>0.90678491306917308</v>
      </c>
      <c r="AS1" s="29" t="s">
        <v>1</v>
      </c>
      <c r="AT1" s="29" t="s">
        <v>0</v>
      </c>
      <c r="AU1" s="34">
        <f>LN(AU2)</f>
        <v>3.420232297136911E-2</v>
      </c>
      <c r="AV1" s="35">
        <f>AU4</f>
        <v>0.90453461777236555</v>
      </c>
      <c r="AW1" s="29" t="s">
        <v>1</v>
      </c>
      <c r="AX1" s="29" t="s">
        <v>0</v>
      </c>
      <c r="AY1" s="34">
        <f>LN(AY2)</f>
        <v>3.4166869165290908E-2</v>
      </c>
      <c r="AZ1" s="35">
        <f>AY4</f>
        <v>0.9033393883047327</v>
      </c>
      <c r="BA1" s="29" t="s">
        <v>1</v>
      </c>
      <c r="BB1" s="29" t="s">
        <v>0</v>
      </c>
      <c r="BC1" s="34">
        <f>LN(BC2)</f>
        <v>3.4186134377234896E-2</v>
      </c>
      <c r="BD1" s="35">
        <f>BC4</f>
        <v>0.90249922971338459</v>
      </c>
      <c r="BE1" s="29" t="s">
        <v>1</v>
      </c>
      <c r="BF1" s="29" t="s">
        <v>0</v>
      </c>
      <c r="BG1" s="34">
        <f>LN(BG2)</f>
        <v>3.4096776902278338E-2</v>
      </c>
      <c r="BH1" s="35">
        <f>BG4</f>
        <v>0.90267308772018529</v>
      </c>
      <c r="BI1" s="29" t="s">
        <v>1</v>
      </c>
      <c r="BJ1" s="29" t="s">
        <v>0</v>
      </c>
      <c r="BK1" s="34">
        <f>LN(BK2)</f>
        <v>3.4391791568605078E-2</v>
      </c>
      <c r="BL1" s="35">
        <f>BK4</f>
        <v>0.89997804528155312</v>
      </c>
      <c r="BM1" s="29" t="s">
        <v>1</v>
      </c>
      <c r="BN1" s="29" t="s">
        <v>0</v>
      </c>
      <c r="BO1" s="34">
        <f>LN(BO2)</f>
        <v>3.4442285129458863E-2</v>
      </c>
      <c r="BP1" s="35">
        <f>BO4</f>
        <v>0.89991643789281262</v>
      </c>
      <c r="BQ1" s="29" t="s">
        <v>1</v>
      </c>
      <c r="BR1" s="29" t="s">
        <v>0</v>
      </c>
      <c r="BS1" s="34">
        <f>LN(BS2)</f>
        <v>3.4704844072810152E-2</v>
      </c>
      <c r="BT1" s="35">
        <f>BS4</f>
        <v>0.90105125796970142</v>
      </c>
      <c r="BU1" s="29" t="s">
        <v>1</v>
      </c>
      <c r="BV1" s="29" t="s">
        <v>0</v>
      </c>
      <c r="BW1" s="34">
        <f>LN(BW2)</f>
        <v>3.4694997024000925E-2</v>
      </c>
      <c r="BX1" s="35">
        <f>BW4</f>
        <v>0.90032698628577479</v>
      </c>
      <c r="BY1" s="29" t="s">
        <v>1</v>
      </c>
      <c r="BZ1" s="29" t="s">
        <v>0</v>
      </c>
      <c r="CA1" s="34">
        <f>LN(CA2)</f>
        <v>3.6183147251760042E-2</v>
      </c>
      <c r="CB1" s="35">
        <f>CA4</f>
        <v>0.90815183822015322</v>
      </c>
    </row>
    <row r="2" spans="2:80" ht="15" thickTop="1">
      <c r="B2">
        <v>3.0309660834710882E-2</v>
      </c>
      <c r="C2" s="36">
        <v>0.9665372276754397</v>
      </c>
      <c r="D2">
        <v>433.25933292414732</v>
      </c>
      <c r="E2">
        <v>1919</v>
      </c>
      <c r="F2">
        <v>249</v>
      </c>
      <c r="G2">
        <f t="array" ref="G2:H6">LOGEST(F2:F19,E2:E19,TRUE, TRUE)</f>
        <v>1.0349201156615027</v>
      </c>
      <c r="H2">
        <v>1.5906984755552494E-26</v>
      </c>
      <c r="I2">
        <v>1922</v>
      </c>
      <c r="J2">
        <v>624</v>
      </c>
      <c r="K2">
        <f t="array" ref="K2:L6">LOGEST(J2:J18,I2:I18,TRUE, TRUE)</f>
        <v>1.0307736747747889</v>
      </c>
      <c r="L2">
        <v>4.4034852146192797E-23</v>
      </c>
      <c r="M2">
        <v>1919</v>
      </c>
      <c r="N2">
        <v>249</v>
      </c>
      <c r="O2">
        <f t="array" ref="O2:P6">LOGEST(N2:N18,M2:M18,TRUE, TRUE)</f>
        <v>1.0343986972360113</v>
      </c>
      <c r="P2">
        <v>4.3051071744848718E-26</v>
      </c>
      <c r="Q2">
        <v>1919</v>
      </c>
      <c r="R2">
        <v>249</v>
      </c>
      <c r="S2">
        <f t="array" ref="S2:T6">LOGEST(R2:R18,Q2:Q18,TRUE, TRUE)</f>
        <v>1.03560146067209</v>
      </c>
      <c r="T2">
        <v>4.3260593100392783E-27</v>
      </c>
      <c r="U2">
        <v>1919</v>
      </c>
      <c r="V2">
        <v>249</v>
      </c>
      <c r="W2">
        <f t="array" ref="W2:X6">LOGEST(V2:V18,U2:U18,TRUE, TRUE)</f>
        <v>1.0351655901068857</v>
      </c>
      <c r="X2">
        <v>9.9382044197562872E-27</v>
      </c>
      <c r="Y2">
        <v>1919</v>
      </c>
      <c r="Z2">
        <v>249</v>
      </c>
      <c r="AA2">
        <f t="array" ref="AA2:AB6">LOGEST(Z2:Z18,Y2:Y18,TRUE, TRUE)</f>
        <v>1.0354786159185501</v>
      </c>
      <c r="AB2">
        <v>5.4530322755399711E-27</v>
      </c>
      <c r="AC2">
        <v>1919</v>
      </c>
      <c r="AD2">
        <v>249</v>
      </c>
      <c r="AE2">
        <f t="array" ref="AE2:AF6">LOGEST(AD2:AD18,AC2:AC18,TRUE, TRUE)</f>
        <v>1.0354566055235219</v>
      </c>
      <c r="AF2">
        <v>5.6769762857866523E-27</v>
      </c>
      <c r="AG2">
        <v>1919</v>
      </c>
      <c r="AH2">
        <v>249</v>
      </c>
      <c r="AI2">
        <f t="array" ref="AI2:AJ6">LOGEST(AH2:AH18,AG2:AG18,TRUE, TRUE)</f>
        <v>1.0352209926798694</v>
      </c>
      <c r="AJ2">
        <v>8.9067943044888863E-27</v>
      </c>
      <c r="AK2">
        <v>1919</v>
      </c>
      <c r="AL2">
        <v>249</v>
      </c>
      <c r="AM2">
        <f t="array" ref="AM2:AN6">LOGEST(AL2:AL18,AK2:AK18,TRUE, TRUE)</f>
        <v>1.0350363590933036</v>
      </c>
      <c r="AN2">
        <v>1.2697561515926196E-26</v>
      </c>
      <c r="AO2">
        <v>1919</v>
      </c>
      <c r="AP2">
        <v>249</v>
      </c>
      <c r="AQ2">
        <f t="array" ref="AQ2:AR6">LOGEST(AP2:AP18,AO2:AO18,TRUE, TRUE)</f>
        <v>1.0348174684568496</v>
      </c>
      <c r="AR2">
        <v>1.9070372715639081E-26</v>
      </c>
      <c r="AS2">
        <v>1919</v>
      </c>
      <c r="AT2">
        <v>249</v>
      </c>
      <c r="AU2">
        <f t="array" ref="AU2:AV6">LOGEST(AT2:AT18,AS2:AS18,TRUE, TRUE)</f>
        <v>1.0347939481364576</v>
      </c>
      <c r="AV2">
        <v>2.0021436764656063E-26</v>
      </c>
      <c r="AW2">
        <v>1919</v>
      </c>
      <c r="AX2">
        <v>249</v>
      </c>
      <c r="AY2">
        <f t="array" ref="AY2:AZ6">LOGEST(AX2:AX18,AW2:AW18,TRUE, TRUE)</f>
        <v>1.0347572614028355</v>
      </c>
      <c r="AZ2">
        <v>2.1481227302093245E-26</v>
      </c>
      <c r="BA2">
        <v>1919</v>
      </c>
      <c r="BB2">
        <v>249</v>
      </c>
      <c r="BC2">
        <f t="array" ref="BC2:BD6">LOGEST(BB2:BB18,BA2:BA18,TRUE, TRUE)</f>
        <v>1.0347771964128125</v>
      </c>
      <c r="BD2">
        <v>2.0724436920037484E-26</v>
      </c>
      <c r="BE2">
        <v>1919</v>
      </c>
      <c r="BF2">
        <v>249</v>
      </c>
      <c r="BG2">
        <f t="array" ref="BG2:BH6">LOGEST(BF2:BF18,BE2:BE18,TRUE, TRUE)</f>
        <v>1.0346847354664983</v>
      </c>
      <c r="BH2">
        <v>2.4608563983800311E-26</v>
      </c>
      <c r="BI2">
        <v>1919</v>
      </c>
      <c r="BJ2">
        <v>249</v>
      </c>
      <c r="BK2">
        <f t="array" ref="BK2:BL6">LOGEST(BJ2:BJ18,BI2:BI18,TRUE, TRUE)</f>
        <v>1.0349900276691097</v>
      </c>
      <c r="BL2">
        <v>1.396112411399113E-26</v>
      </c>
      <c r="BM2">
        <v>1919</v>
      </c>
      <c r="BN2">
        <v>249</v>
      </c>
      <c r="BO2">
        <f t="array" ref="BO2:BP6">LOGEST(BN2:BN18,BM2:BM18,TRUE, TRUE)</f>
        <v>1.0350422893204823</v>
      </c>
      <c r="BP2">
        <v>1.2662148271301504E-26</v>
      </c>
      <c r="BQ2">
        <v>1919</v>
      </c>
      <c r="BR2">
        <v>249</v>
      </c>
      <c r="BS2">
        <f t="array" ref="BS2:BT6">LOGEST(BR2:BR18,BQ2:BQ18,TRUE, TRUE)</f>
        <v>1.0353140846098707</v>
      </c>
      <c r="BT2">
        <v>7.6151127637305824E-27</v>
      </c>
      <c r="BU2">
        <v>1919</v>
      </c>
      <c r="BV2">
        <v>249</v>
      </c>
      <c r="BW2">
        <f t="array" ref="BW2:BX6">LOGEST(BV2:BV18,BU2:BU18,TRUE, TRUE)</f>
        <v>1.0353038898717408</v>
      </c>
      <c r="BX2">
        <v>7.7593730322800371E-27</v>
      </c>
      <c r="BY2">
        <v>1919</v>
      </c>
      <c r="BZ2">
        <v>249</v>
      </c>
      <c r="CA2">
        <f t="array" ref="CA2:CB6">LOGEST(BZ2:BZ18,BY2:BY18,TRUE, TRUE)</f>
        <v>1.0368457245475209</v>
      </c>
      <c r="CB2">
        <v>4.2896829135542673E-28</v>
      </c>
    </row>
    <row r="3" spans="2:80">
      <c r="B3">
        <v>3.3820289035440022E-2</v>
      </c>
      <c r="C3" s="36">
        <v>0.89119826341212882</v>
      </c>
      <c r="D3">
        <v>122.86544654905934</v>
      </c>
      <c r="E3">
        <v>1922</v>
      </c>
      <c r="F3">
        <v>624</v>
      </c>
      <c r="G3">
        <v>2.7902180554857645E-3</v>
      </c>
      <c r="H3">
        <v>5.4640080265270772</v>
      </c>
      <c r="I3">
        <v>1927</v>
      </c>
      <c r="J3">
        <v>1040</v>
      </c>
      <c r="K3">
        <v>1.4561533486658843E-3</v>
      </c>
      <c r="L3">
        <v>2.854873721427428</v>
      </c>
      <c r="M3">
        <v>1927</v>
      </c>
      <c r="N3">
        <v>1040</v>
      </c>
      <c r="O3">
        <v>3.0511420912393999E-3</v>
      </c>
      <c r="P3">
        <v>5.9814148859330265</v>
      </c>
      <c r="Q3">
        <v>1922</v>
      </c>
      <c r="R3">
        <v>624</v>
      </c>
      <c r="S3">
        <v>2.967130317240749E-3</v>
      </c>
      <c r="T3">
        <v>5.8158626439559917</v>
      </c>
      <c r="U3">
        <v>1922</v>
      </c>
      <c r="V3">
        <v>624</v>
      </c>
      <c r="W3">
        <v>2.9592487448645431E-3</v>
      </c>
      <c r="X3">
        <v>5.7993855043641718</v>
      </c>
      <c r="Y3">
        <v>1922</v>
      </c>
      <c r="Z3">
        <v>624</v>
      </c>
      <c r="AA3">
        <v>2.9015963638757058E-3</v>
      </c>
      <c r="AB3">
        <v>5.6862328955534975</v>
      </c>
      <c r="AC3">
        <v>1922</v>
      </c>
      <c r="AD3">
        <v>624</v>
      </c>
      <c r="AE3">
        <v>2.8689139747763905E-3</v>
      </c>
      <c r="AF3">
        <v>5.6216854533778768</v>
      </c>
      <c r="AG3">
        <v>1922</v>
      </c>
      <c r="AH3">
        <v>624</v>
      </c>
      <c r="AI3">
        <v>2.88608757648149E-3</v>
      </c>
      <c r="AJ3">
        <v>5.6546654072355702</v>
      </c>
      <c r="AK3">
        <v>1922</v>
      </c>
      <c r="AL3">
        <v>624</v>
      </c>
      <c r="AM3">
        <v>2.8959409995095962E-3</v>
      </c>
      <c r="AN3">
        <v>5.6732952871212321</v>
      </c>
      <c r="AO3">
        <v>1922</v>
      </c>
      <c r="AP3">
        <v>624</v>
      </c>
      <c r="AQ3">
        <v>2.8332797069464742E-3</v>
      </c>
      <c r="AR3">
        <v>5.5475456211973784</v>
      </c>
      <c r="AS3">
        <v>1922</v>
      </c>
      <c r="AT3">
        <v>624</v>
      </c>
      <c r="AU3">
        <v>2.8689325359427041E-3</v>
      </c>
      <c r="AV3">
        <v>5.6166761593729895</v>
      </c>
      <c r="AW3">
        <v>1922</v>
      </c>
      <c r="AX3">
        <v>624</v>
      </c>
      <c r="AY3">
        <v>2.8857509751636186E-3</v>
      </c>
      <c r="AZ3">
        <v>5.6489196559919463</v>
      </c>
      <c r="BA3">
        <v>1922</v>
      </c>
      <c r="BB3">
        <v>624</v>
      </c>
      <c r="BC3">
        <v>2.9012487697514682E-3</v>
      </c>
      <c r="BD3">
        <v>5.6789130641872925</v>
      </c>
      <c r="BE3">
        <v>1922</v>
      </c>
      <c r="BF3">
        <v>624</v>
      </c>
      <c r="BG3">
        <v>2.8908058432228884E-3</v>
      </c>
      <c r="BH3">
        <v>5.6583005999948321</v>
      </c>
      <c r="BI3">
        <v>1922</v>
      </c>
      <c r="BJ3">
        <v>624</v>
      </c>
      <c r="BK3">
        <v>2.9603351499273007E-3</v>
      </c>
      <c r="BL3">
        <v>5.7929853786637606</v>
      </c>
      <c r="BM3">
        <v>1922</v>
      </c>
      <c r="BN3">
        <v>624</v>
      </c>
      <c r="BO3">
        <v>2.9656958732589187E-3</v>
      </c>
      <c r="BP3">
        <v>5.803298866621696</v>
      </c>
      <c r="BQ3">
        <v>1922</v>
      </c>
      <c r="BR3">
        <v>624</v>
      </c>
      <c r="BS3">
        <v>2.969442075053624E-3</v>
      </c>
      <c r="BT3">
        <v>5.8100980070222779</v>
      </c>
      <c r="BU3">
        <v>1922</v>
      </c>
      <c r="BV3">
        <v>624</v>
      </c>
      <c r="BW3">
        <v>2.9806424753346236E-3</v>
      </c>
      <c r="BX3">
        <v>5.83183502949562</v>
      </c>
      <c r="BY3">
        <v>1922</v>
      </c>
      <c r="BZ3">
        <v>624</v>
      </c>
      <c r="CA3">
        <v>2.971096182606658E-3</v>
      </c>
      <c r="CB3">
        <v>5.8104840498451829</v>
      </c>
    </row>
    <row r="4" spans="2:80" ht="15" thickBot="1">
      <c r="B4">
        <v>3.4982379353974677E-2</v>
      </c>
      <c r="C4" s="36">
        <v>0.90259955800578751</v>
      </c>
      <c r="D4">
        <v>139.0034079197639</v>
      </c>
      <c r="E4">
        <v>1927</v>
      </c>
      <c r="F4">
        <v>1040</v>
      </c>
      <c r="G4">
        <v>0.90438067660778521</v>
      </c>
      <c r="H4">
        <v>0.29785859086153937</v>
      </c>
      <c r="I4">
        <v>1933</v>
      </c>
      <c r="J4">
        <v>1143</v>
      </c>
      <c r="K4">
        <v>0.9665372276754397</v>
      </c>
      <c r="L4">
        <v>0.14397607269376422</v>
      </c>
      <c r="M4">
        <v>1933</v>
      </c>
      <c r="N4">
        <v>1143</v>
      </c>
      <c r="O4">
        <v>0.89119826341212882</v>
      </c>
      <c r="P4">
        <v>0.30534385575283762</v>
      </c>
      <c r="Q4">
        <v>1933</v>
      </c>
      <c r="R4">
        <v>1143</v>
      </c>
      <c r="S4">
        <v>0.90259955800578751</v>
      </c>
      <c r="T4">
        <v>0.30216607725085265</v>
      </c>
      <c r="U4">
        <v>1927</v>
      </c>
      <c r="V4">
        <v>1040</v>
      </c>
      <c r="W4">
        <v>0.90092582246642894</v>
      </c>
      <c r="X4">
        <v>0.30650900325222552</v>
      </c>
      <c r="Y4">
        <v>1927</v>
      </c>
      <c r="Z4">
        <v>1040</v>
      </c>
      <c r="AA4">
        <v>0.90587886238356219</v>
      </c>
      <c r="AB4">
        <v>0.30126669170217218</v>
      </c>
      <c r="AC4">
        <v>1927</v>
      </c>
      <c r="AD4">
        <v>1040</v>
      </c>
      <c r="AE4">
        <v>0.90769064856407289</v>
      </c>
      <c r="AF4">
        <v>0.29985136702295373</v>
      </c>
      <c r="AG4">
        <v>1927</v>
      </c>
      <c r="AH4">
        <v>1040</v>
      </c>
      <c r="AI4">
        <v>0.90557087495474664</v>
      </c>
      <c r="AJ4">
        <v>0.30387315402408865</v>
      </c>
      <c r="AK4">
        <v>1927</v>
      </c>
      <c r="AL4">
        <v>1040</v>
      </c>
      <c r="AM4">
        <v>0.90409418499966598</v>
      </c>
      <c r="AN4">
        <v>0.30666585921052242</v>
      </c>
      <c r="AO4">
        <v>1927</v>
      </c>
      <c r="AP4">
        <v>1040</v>
      </c>
      <c r="AQ4">
        <v>0.90678491306917308</v>
      </c>
      <c r="AR4">
        <v>0.30211943971333782</v>
      </c>
      <c r="AS4">
        <v>1927</v>
      </c>
      <c r="AT4">
        <v>1040</v>
      </c>
      <c r="AU4">
        <v>0.90453461777236555</v>
      </c>
      <c r="AV4">
        <v>0.30513518747519813</v>
      </c>
      <c r="AW4">
        <v>1927</v>
      </c>
      <c r="AX4">
        <v>1040</v>
      </c>
      <c r="AY4">
        <v>0.9033393883047327</v>
      </c>
      <c r="AZ4">
        <v>0.30567013069057486</v>
      </c>
      <c r="BA4">
        <v>1927</v>
      </c>
      <c r="BB4">
        <v>1040</v>
      </c>
      <c r="BC4">
        <v>0.90249922971338459</v>
      </c>
      <c r="BD4">
        <v>0.30650507360909202</v>
      </c>
      <c r="BE4">
        <v>1927</v>
      </c>
      <c r="BF4">
        <v>1040</v>
      </c>
      <c r="BG4">
        <v>0.90267308772018529</v>
      </c>
      <c r="BH4">
        <v>0.30495563665178876</v>
      </c>
      <c r="BI4">
        <v>1927</v>
      </c>
      <c r="BJ4">
        <v>1040</v>
      </c>
      <c r="BK4">
        <v>0.89997804528155312</v>
      </c>
      <c r="BL4">
        <v>0.3075263836578</v>
      </c>
      <c r="BM4">
        <v>1927</v>
      </c>
      <c r="BN4">
        <v>1040</v>
      </c>
      <c r="BO4">
        <v>0.89991643789281262</v>
      </c>
      <c r="BP4">
        <v>0.30734515754884811</v>
      </c>
      <c r="BQ4">
        <v>1927</v>
      </c>
      <c r="BR4">
        <v>1040</v>
      </c>
      <c r="BS4">
        <v>0.90105125796970142</v>
      </c>
      <c r="BT4">
        <v>0.30532211912139889</v>
      </c>
      <c r="BU4">
        <v>1927</v>
      </c>
      <c r="BV4">
        <v>1040</v>
      </c>
      <c r="BW4">
        <v>0.90032698628577479</v>
      </c>
      <c r="BX4">
        <v>0.30560115575508068</v>
      </c>
      <c r="BY4">
        <v>1927</v>
      </c>
      <c r="BZ4">
        <v>1040</v>
      </c>
      <c r="CA4">
        <v>0.90815183822015322</v>
      </c>
      <c r="CB4">
        <v>0.28738710589430233</v>
      </c>
    </row>
    <row r="5" spans="2:80" ht="16" thickTop="1" thickBot="1">
      <c r="B5">
        <v>3.4561404361662093E-2</v>
      </c>
      <c r="C5" s="36">
        <v>0.90092582246642894</v>
      </c>
      <c r="D5">
        <v>136.40171105550974</v>
      </c>
      <c r="E5">
        <v>1933</v>
      </c>
      <c r="F5">
        <v>1143</v>
      </c>
      <c r="G5">
        <v>151.33019469684618</v>
      </c>
      <c r="H5">
        <v>16</v>
      </c>
      <c r="I5">
        <v>1934</v>
      </c>
      <c r="J5">
        <v>1350</v>
      </c>
      <c r="K5" s="33">
        <v>433.25933292414732</v>
      </c>
      <c r="L5">
        <v>15</v>
      </c>
      <c r="M5">
        <v>1934</v>
      </c>
      <c r="N5">
        <v>1350</v>
      </c>
      <c r="O5" s="33">
        <v>122.86544654905934</v>
      </c>
      <c r="P5">
        <v>15</v>
      </c>
      <c r="Q5">
        <v>1934</v>
      </c>
      <c r="R5">
        <v>1350</v>
      </c>
      <c r="S5" s="33">
        <v>139.0034079197639</v>
      </c>
      <c r="T5">
        <v>15</v>
      </c>
      <c r="U5">
        <v>1934</v>
      </c>
      <c r="V5">
        <v>1350</v>
      </c>
      <c r="W5" s="33">
        <v>136.40171105550974</v>
      </c>
      <c r="X5">
        <v>15</v>
      </c>
      <c r="Y5">
        <v>1933</v>
      </c>
      <c r="Z5">
        <v>1143</v>
      </c>
      <c r="AA5" s="33">
        <v>144.36908945074549</v>
      </c>
      <c r="AB5">
        <v>15</v>
      </c>
      <c r="AC5">
        <v>1933</v>
      </c>
      <c r="AD5">
        <v>1143</v>
      </c>
      <c r="AE5" s="33">
        <v>147.49707929549967</v>
      </c>
      <c r="AF5">
        <v>15</v>
      </c>
      <c r="AG5">
        <v>1933</v>
      </c>
      <c r="AH5">
        <v>1143</v>
      </c>
      <c r="AI5" s="33">
        <v>143.84929562580973</v>
      </c>
      <c r="AJ5">
        <v>15</v>
      </c>
      <c r="AK5">
        <v>1933</v>
      </c>
      <c r="AL5">
        <v>1143</v>
      </c>
      <c r="AM5" s="33">
        <v>141.40344644323974</v>
      </c>
      <c r="AN5">
        <v>15</v>
      </c>
      <c r="AO5">
        <v>1933</v>
      </c>
      <c r="AP5">
        <v>1143</v>
      </c>
      <c r="AQ5" s="33">
        <v>145.91815706969416</v>
      </c>
      <c r="AR5">
        <v>15</v>
      </c>
      <c r="AS5">
        <v>1933</v>
      </c>
      <c r="AT5">
        <v>1143</v>
      </c>
      <c r="AU5" s="33">
        <v>142.12501903813597</v>
      </c>
      <c r="AV5">
        <v>15</v>
      </c>
      <c r="AW5">
        <v>1933</v>
      </c>
      <c r="AX5">
        <v>1143</v>
      </c>
      <c r="AY5" s="33">
        <v>140.18213403499954</v>
      </c>
      <c r="AZ5">
        <v>15</v>
      </c>
      <c r="BA5">
        <v>1933</v>
      </c>
      <c r="BB5">
        <v>1143</v>
      </c>
      <c r="BC5" s="33">
        <v>138.84493841336507</v>
      </c>
      <c r="BD5">
        <v>15</v>
      </c>
      <c r="BE5">
        <v>1933</v>
      </c>
      <c r="BF5">
        <v>1143</v>
      </c>
      <c r="BG5" s="33">
        <v>139.11975627948644</v>
      </c>
      <c r="BH5">
        <v>15</v>
      </c>
      <c r="BI5">
        <v>1933</v>
      </c>
      <c r="BJ5">
        <v>1143</v>
      </c>
      <c r="BK5" s="33">
        <v>134.96707515088758</v>
      </c>
      <c r="BL5">
        <v>15</v>
      </c>
      <c r="BM5">
        <v>1933</v>
      </c>
      <c r="BN5">
        <v>1143</v>
      </c>
      <c r="BO5" s="33">
        <v>134.87476149115591</v>
      </c>
      <c r="BP5">
        <v>15</v>
      </c>
      <c r="BQ5">
        <v>1933</v>
      </c>
      <c r="BR5">
        <v>1143</v>
      </c>
      <c r="BS5" s="33">
        <v>136.59364022441974</v>
      </c>
      <c r="BT5">
        <v>15</v>
      </c>
      <c r="BU5">
        <v>1933</v>
      </c>
      <c r="BV5">
        <v>1143</v>
      </c>
      <c r="BW5" s="33">
        <v>135.49208849054006</v>
      </c>
      <c r="BX5">
        <v>15</v>
      </c>
      <c r="BY5">
        <v>1933</v>
      </c>
      <c r="BZ5">
        <v>1143</v>
      </c>
      <c r="CA5" s="33">
        <v>148.31301257780081</v>
      </c>
      <c r="CB5">
        <v>15</v>
      </c>
    </row>
    <row r="6" spans="2:80" ht="15" thickTop="1">
      <c r="B6">
        <v>3.4863750668321682E-2</v>
      </c>
      <c r="C6" s="36">
        <v>0.90587886238356219</v>
      </c>
      <c r="D6">
        <v>144.36908945074549</v>
      </c>
      <c r="E6">
        <v>1934</v>
      </c>
      <c r="F6">
        <v>1350</v>
      </c>
      <c r="G6">
        <v>13.425975550356416</v>
      </c>
      <c r="H6">
        <v>1.4195158424003504</v>
      </c>
      <c r="I6">
        <v>1937</v>
      </c>
      <c r="J6">
        <v>1535</v>
      </c>
      <c r="K6">
        <v>8.981080157686355</v>
      </c>
      <c r="L6">
        <v>0.31093664262480114</v>
      </c>
      <c r="M6">
        <v>1937</v>
      </c>
      <c r="N6">
        <v>1535</v>
      </c>
      <c r="O6">
        <v>11.455343966719587</v>
      </c>
      <c r="P6">
        <v>1.3985230536901454</v>
      </c>
      <c r="Q6">
        <v>1937</v>
      </c>
      <c r="R6">
        <v>1535</v>
      </c>
      <c r="S6">
        <v>12.691614173381209</v>
      </c>
      <c r="T6">
        <v>1.3695650736175238</v>
      </c>
      <c r="U6">
        <v>1937</v>
      </c>
      <c r="V6">
        <v>1535</v>
      </c>
      <c r="W6">
        <v>12.81463645163327</v>
      </c>
      <c r="X6">
        <v>1.4092165361200917</v>
      </c>
      <c r="Y6">
        <v>1937</v>
      </c>
      <c r="Z6">
        <v>1535</v>
      </c>
      <c r="AA6">
        <v>13.103172368501514</v>
      </c>
      <c r="AB6">
        <v>1.3614242929375751</v>
      </c>
      <c r="AC6">
        <v>1934</v>
      </c>
      <c r="AD6">
        <v>1350</v>
      </c>
      <c r="AE6">
        <v>13.26158663706453</v>
      </c>
      <c r="AF6">
        <v>1.3486626345830115</v>
      </c>
      <c r="AG6">
        <v>1934</v>
      </c>
      <c r="AH6">
        <v>1350</v>
      </c>
      <c r="AI6">
        <v>13.282884822868855</v>
      </c>
      <c r="AJ6">
        <v>1.3850834060482129</v>
      </c>
      <c r="AK6">
        <v>1934</v>
      </c>
      <c r="AL6">
        <v>1350</v>
      </c>
      <c r="AM6">
        <v>13.298138534766352</v>
      </c>
      <c r="AN6">
        <v>1.4106592380799194</v>
      </c>
      <c r="AO6">
        <v>1934</v>
      </c>
      <c r="AP6">
        <v>1350</v>
      </c>
      <c r="AQ6">
        <v>13.318848446432332</v>
      </c>
      <c r="AR6">
        <v>1.3691423377905174</v>
      </c>
      <c r="AS6">
        <v>1934</v>
      </c>
      <c r="AT6">
        <v>1350</v>
      </c>
      <c r="AU6">
        <v>13.232902742166807</v>
      </c>
      <c r="AV6">
        <v>1.3966122395328648</v>
      </c>
      <c r="AW6">
        <v>1934</v>
      </c>
      <c r="AX6">
        <v>1350</v>
      </c>
      <c r="AY6">
        <v>13.097809584592794</v>
      </c>
      <c r="AZ6">
        <v>1.4015134319458968</v>
      </c>
      <c r="BA6">
        <v>1934</v>
      </c>
      <c r="BB6">
        <v>1350</v>
      </c>
      <c r="BC6">
        <v>13.043837743986417</v>
      </c>
      <c r="BD6">
        <v>1.4091804022217238</v>
      </c>
      <c r="BE6">
        <v>1934</v>
      </c>
      <c r="BF6">
        <v>1350</v>
      </c>
      <c r="BG6">
        <v>12.937850792605301</v>
      </c>
      <c r="BH6">
        <v>1.3949691048854671</v>
      </c>
      <c r="BI6">
        <v>1934</v>
      </c>
      <c r="BJ6">
        <v>1350</v>
      </c>
      <c r="BK6">
        <v>12.764170562638247</v>
      </c>
      <c r="BL6">
        <v>1.4185871496846658</v>
      </c>
      <c r="BM6">
        <v>1934</v>
      </c>
      <c r="BN6">
        <v>1350</v>
      </c>
      <c r="BO6">
        <v>12.740411031749593</v>
      </c>
      <c r="BP6">
        <v>1.416915688030894</v>
      </c>
      <c r="BQ6">
        <v>1934</v>
      </c>
      <c r="BR6">
        <v>1350</v>
      </c>
      <c r="BS6">
        <v>12.733477203192686</v>
      </c>
      <c r="BT6">
        <v>1.3983239463717254</v>
      </c>
      <c r="BU6">
        <v>1934</v>
      </c>
      <c r="BV6">
        <v>1350</v>
      </c>
      <c r="BW6">
        <v>12.653886124826169</v>
      </c>
      <c r="BX6">
        <v>1.4008809959826165</v>
      </c>
      <c r="BY6">
        <v>1934</v>
      </c>
      <c r="BZ6">
        <v>1350</v>
      </c>
      <c r="CA6">
        <v>12.249371728816902</v>
      </c>
      <c r="CB6">
        <v>1.2388702295145442</v>
      </c>
    </row>
    <row r="7" spans="2:80">
      <c r="B7">
        <v>3.4842494189798283E-2</v>
      </c>
      <c r="C7" s="36">
        <v>0.90769064856407289</v>
      </c>
      <c r="D7">
        <v>147.49707929549967</v>
      </c>
      <c r="E7">
        <v>1937</v>
      </c>
      <c r="F7">
        <v>1535</v>
      </c>
      <c r="G7" t="s">
        <v>31</v>
      </c>
      <c r="H7">
        <f>TINV(0.0455,H5)</f>
        <v>2.1689429956774156</v>
      </c>
      <c r="I7">
        <v>1941</v>
      </c>
      <c r="J7">
        <v>1633</v>
      </c>
      <c r="K7" t="s">
        <v>31</v>
      </c>
      <c r="L7">
        <f>TINV(0.0455,L5)</f>
        <v>2.1811656819040768</v>
      </c>
      <c r="M7">
        <v>1941</v>
      </c>
      <c r="N7">
        <v>1633</v>
      </c>
      <c r="O7" t="s">
        <v>31</v>
      </c>
      <c r="P7">
        <f>TINV(0.0455,P5)</f>
        <v>2.1811656819040768</v>
      </c>
      <c r="Q7">
        <v>1941</v>
      </c>
      <c r="R7">
        <v>1633</v>
      </c>
      <c r="S7" t="s">
        <v>31</v>
      </c>
      <c r="T7">
        <f>TINV(0.0455,T5)</f>
        <v>2.1811656819040768</v>
      </c>
      <c r="U7">
        <v>1941</v>
      </c>
      <c r="V7">
        <v>1633</v>
      </c>
      <c r="W7" t="s">
        <v>31</v>
      </c>
      <c r="X7">
        <f>TINV(0.0455,X5)</f>
        <v>2.1811656819040768</v>
      </c>
      <c r="Y7">
        <v>1941</v>
      </c>
      <c r="Z7">
        <v>1633</v>
      </c>
      <c r="AA7" t="s">
        <v>31</v>
      </c>
      <c r="AB7">
        <f>TINV(0.0455,AB5)</f>
        <v>2.1811656819040768</v>
      </c>
      <c r="AC7">
        <v>1941</v>
      </c>
      <c r="AD7">
        <v>1633</v>
      </c>
      <c r="AE7" t="s">
        <v>31</v>
      </c>
      <c r="AF7">
        <f>TINV(0.0455,AF5)</f>
        <v>2.1811656819040768</v>
      </c>
      <c r="AG7">
        <v>1937</v>
      </c>
      <c r="AH7">
        <v>1535</v>
      </c>
      <c r="AI7" t="s">
        <v>31</v>
      </c>
      <c r="AJ7">
        <f>TINV(0.0455,AJ5)</f>
        <v>2.1811656819040768</v>
      </c>
      <c r="AK7">
        <v>1937</v>
      </c>
      <c r="AL7">
        <v>1535</v>
      </c>
      <c r="AM7" t="s">
        <v>31</v>
      </c>
      <c r="AN7">
        <f>TINV(0.0455,AN5)</f>
        <v>2.1811656819040768</v>
      </c>
      <c r="AO7">
        <v>1937</v>
      </c>
      <c r="AP7">
        <v>1535</v>
      </c>
      <c r="AQ7" t="s">
        <v>31</v>
      </c>
      <c r="AR7">
        <f>TINV(0.0455,AR5)</f>
        <v>2.1811656819040768</v>
      </c>
      <c r="AS7">
        <v>1937</v>
      </c>
      <c r="AT7">
        <v>1535</v>
      </c>
      <c r="AU7" t="s">
        <v>31</v>
      </c>
      <c r="AV7">
        <f>TINV(0.0455,AV5)</f>
        <v>2.1811656819040768</v>
      </c>
      <c r="AW7">
        <v>1937</v>
      </c>
      <c r="AX7">
        <v>1535</v>
      </c>
      <c r="AY7" t="s">
        <v>31</v>
      </c>
      <c r="AZ7">
        <f>TINV(0.0455,AZ5)</f>
        <v>2.1811656819040768</v>
      </c>
      <c r="BA7">
        <v>1937</v>
      </c>
      <c r="BB7">
        <v>1535</v>
      </c>
      <c r="BC7" t="s">
        <v>31</v>
      </c>
      <c r="BD7">
        <f>TINV(0.0455,BD5)</f>
        <v>2.1811656819040768</v>
      </c>
      <c r="BE7">
        <v>1937</v>
      </c>
      <c r="BF7">
        <v>1535</v>
      </c>
      <c r="BG7" t="s">
        <v>31</v>
      </c>
      <c r="BH7">
        <f>TINV(0.0455,BH5)</f>
        <v>2.1811656819040768</v>
      </c>
      <c r="BI7">
        <v>1937</v>
      </c>
      <c r="BJ7">
        <v>1535</v>
      </c>
      <c r="BK7" t="s">
        <v>31</v>
      </c>
      <c r="BL7">
        <f>TINV(0.0455,BL5)</f>
        <v>2.1811656819040768</v>
      </c>
      <c r="BM7">
        <v>1937</v>
      </c>
      <c r="BN7">
        <v>1535</v>
      </c>
      <c r="BO7" t="s">
        <v>31</v>
      </c>
      <c r="BP7">
        <f>TINV(0.0455,BP5)</f>
        <v>2.1811656819040768</v>
      </c>
      <c r="BQ7">
        <v>1937</v>
      </c>
      <c r="BR7">
        <v>1535</v>
      </c>
      <c r="BS7" t="s">
        <v>31</v>
      </c>
      <c r="BT7">
        <f>TINV(0.0455,BT5)</f>
        <v>2.1811656819040768</v>
      </c>
      <c r="BU7">
        <v>1937</v>
      </c>
      <c r="BV7">
        <v>1535</v>
      </c>
      <c r="BW7" t="s">
        <v>31</v>
      </c>
      <c r="BX7">
        <f>TINV(0.0455,BX5)</f>
        <v>2.1811656819040768</v>
      </c>
      <c r="BY7">
        <v>1937</v>
      </c>
      <c r="BZ7">
        <v>1535</v>
      </c>
    </row>
    <row r="8" spans="2:80">
      <c r="B8">
        <v>3.4614923422747204E-2</v>
      </c>
      <c r="C8" s="36">
        <v>0.90557087495474664</v>
      </c>
      <c r="D8">
        <v>143.84929562580973</v>
      </c>
      <c r="E8">
        <v>1941</v>
      </c>
      <c r="F8">
        <v>1633</v>
      </c>
      <c r="G8" t="s">
        <v>32</v>
      </c>
      <c r="H8">
        <f>H7*G3</f>
        <v>6.0518239078585076E-3</v>
      </c>
      <c r="I8">
        <v>1945</v>
      </c>
      <c r="J8">
        <v>1717</v>
      </c>
      <c r="K8" t="s">
        <v>32</v>
      </c>
      <c r="L8">
        <f>L7*K3</f>
        <v>3.1761117116997284E-3</v>
      </c>
      <c r="M8">
        <v>1945</v>
      </c>
      <c r="N8">
        <v>1717</v>
      </c>
      <c r="O8" t="s">
        <v>32</v>
      </c>
      <c r="P8">
        <f>P7*O3</f>
        <v>6.6550464200244167E-3</v>
      </c>
      <c r="Q8">
        <v>1945</v>
      </c>
      <c r="R8">
        <v>1717</v>
      </c>
      <c r="S8" t="s">
        <v>32</v>
      </c>
      <c r="T8">
        <f>T7*S3</f>
        <v>6.4718028217026777E-3</v>
      </c>
      <c r="U8">
        <v>1945</v>
      </c>
      <c r="V8">
        <v>1717</v>
      </c>
      <c r="W8" t="s">
        <v>32</v>
      </c>
      <c r="X8">
        <f>X7*W3</f>
        <v>6.4546118065162547E-3</v>
      </c>
      <c r="Y8">
        <v>1945</v>
      </c>
      <c r="Z8">
        <v>1717</v>
      </c>
      <c r="AA8" t="s">
        <v>32</v>
      </c>
      <c r="AB8">
        <f>AB7*AA3</f>
        <v>6.3288624116233433E-3</v>
      </c>
      <c r="AC8">
        <v>1945</v>
      </c>
      <c r="AD8">
        <v>1717</v>
      </c>
      <c r="AE8" t="s">
        <v>32</v>
      </c>
      <c r="AF8">
        <f>AF7*AE3</f>
        <v>6.2575767061172809E-3</v>
      </c>
      <c r="AG8">
        <v>1945</v>
      </c>
      <c r="AH8">
        <v>1717</v>
      </c>
      <c r="AI8" t="s">
        <v>32</v>
      </c>
      <c r="AJ8">
        <f>AJ7*AI3</f>
        <v>6.2950351767911339E-3</v>
      </c>
      <c r="AK8">
        <v>1941</v>
      </c>
      <c r="AL8">
        <v>1633</v>
      </c>
      <c r="AM8" t="s">
        <v>32</v>
      </c>
      <c r="AN8">
        <f>AN7*AM3</f>
        <v>6.3165271249493223E-3</v>
      </c>
      <c r="AO8">
        <v>1941</v>
      </c>
      <c r="AP8">
        <v>1633</v>
      </c>
      <c r="AQ8" t="s">
        <v>32</v>
      </c>
      <c r="AR8">
        <f>AR7*AQ3</f>
        <v>6.1798524640268894E-3</v>
      </c>
      <c r="AS8">
        <v>1941</v>
      </c>
      <c r="AT8">
        <v>1633</v>
      </c>
      <c r="AU8" t="s">
        <v>32</v>
      </c>
      <c r="AV8">
        <f>AV7*AU3</f>
        <v>6.2576171910962604E-3</v>
      </c>
      <c r="AW8">
        <v>1941</v>
      </c>
      <c r="AX8">
        <v>1633</v>
      </c>
      <c r="AY8" t="s">
        <v>32</v>
      </c>
      <c r="AZ8">
        <f>AZ7*AY3</f>
        <v>6.2943009935481084E-3</v>
      </c>
      <c r="BA8">
        <v>1941</v>
      </c>
      <c r="BB8">
        <v>1633</v>
      </c>
      <c r="BC8" t="s">
        <v>32</v>
      </c>
      <c r="BD8">
        <f>BD7*BC3</f>
        <v>6.3281042512483253E-3</v>
      </c>
      <c r="BE8">
        <v>1941</v>
      </c>
      <c r="BF8">
        <v>1633</v>
      </c>
      <c r="BG8" t="s">
        <v>32</v>
      </c>
      <c r="BH8">
        <f>BH7*BG3</f>
        <v>6.3053264982855413E-3</v>
      </c>
      <c r="BI8">
        <v>1941</v>
      </c>
      <c r="BJ8">
        <v>1633</v>
      </c>
      <c r="BK8" t="s">
        <v>32</v>
      </c>
      <c r="BL8">
        <f>BL7*BK3</f>
        <v>6.4569814359557885E-3</v>
      </c>
      <c r="BM8">
        <v>1941</v>
      </c>
      <c r="BN8">
        <v>1633</v>
      </c>
      <c r="BO8" t="s">
        <v>32</v>
      </c>
      <c r="BP8">
        <f>BP7*BO3</f>
        <v>6.4686740617168961E-3</v>
      </c>
      <c r="BQ8">
        <v>1941</v>
      </c>
      <c r="BR8">
        <v>1633</v>
      </c>
      <c r="BS8" t="s">
        <v>32</v>
      </c>
      <c r="BT8">
        <f>BT7*BS3</f>
        <v>6.4768451485089943E-3</v>
      </c>
      <c r="BU8">
        <v>1941</v>
      </c>
      <c r="BV8">
        <v>1633</v>
      </c>
      <c r="BW8" t="s">
        <v>32</v>
      </c>
      <c r="BX8">
        <f>BX7*BW3</f>
        <v>6.5012750772254994E-3</v>
      </c>
      <c r="BY8">
        <v>1941</v>
      </c>
      <c r="BZ8">
        <v>1633</v>
      </c>
    </row>
    <row r="9" spans="2:80">
      <c r="B9">
        <v>3.4436555659051342E-2</v>
      </c>
      <c r="C9" s="36">
        <v>0.90409418499966598</v>
      </c>
      <c r="D9">
        <v>141.40344644323974</v>
      </c>
      <c r="E9">
        <v>1945</v>
      </c>
      <c r="F9">
        <v>1717</v>
      </c>
      <c r="G9" t="s">
        <v>33</v>
      </c>
      <c r="H9">
        <f>G2+H8</f>
        <v>1.0409719395693611</v>
      </c>
      <c r="I9">
        <v>1963</v>
      </c>
      <c r="J9">
        <v>3616.71</v>
      </c>
      <c r="K9" t="s">
        <v>33</v>
      </c>
      <c r="L9">
        <f>K2+L8</f>
        <v>1.0339497864864886</v>
      </c>
      <c r="M9">
        <v>1963</v>
      </c>
      <c r="N9">
        <v>3616.71</v>
      </c>
      <c r="O9" t="s">
        <v>33</v>
      </c>
      <c r="P9">
        <f>O2+P8</f>
        <v>1.0410537436560356</v>
      </c>
      <c r="Q9">
        <v>1963</v>
      </c>
      <c r="R9">
        <v>3616.71</v>
      </c>
      <c r="S9" t="s">
        <v>33</v>
      </c>
      <c r="T9">
        <f>S2+T8</f>
        <v>1.0420732634937928</v>
      </c>
      <c r="U9">
        <v>1963</v>
      </c>
      <c r="V9">
        <v>3616.71</v>
      </c>
      <c r="W9" t="s">
        <v>33</v>
      </c>
      <c r="X9">
        <f>W2+X8</f>
        <v>1.041620201913402</v>
      </c>
      <c r="Y9">
        <v>1963</v>
      </c>
      <c r="Z9">
        <v>3616.71</v>
      </c>
      <c r="AA9" t="s">
        <v>33</v>
      </c>
      <c r="AB9">
        <f>AA2+AB8</f>
        <v>1.0418074783301734</v>
      </c>
      <c r="AC9">
        <v>1963</v>
      </c>
      <c r="AD9">
        <v>3616.71</v>
      </c>
      <c r="AE9" t="s">
        <v>33</v>
      </c>
      <c r="AF9">
        <f>AE2+AF8</f>
        <v>1.0417141822296392</v>
      </c>
      <c r="AG9">
        <v>1963</v>
      </c>
      <c r="AH9">
        <v>3616.71</v>
      </c>
      <c r="AI9" t="s">
        <v>33</v>
      </c>
      <c r="AJ9">
        <f>AI2+AJ8</f>
        <v>1.0415160278566606</v>
      </c>
      <c r="AK9">
        <v>1963</v>
      </c>
      <c r="AL9">
        <v>3616.71</v>
      </c>
      <c r="AM9" t="s">
        <v>33</v>
      </c>
      <c r="AN9">
        <f>AM2+AN8</f>
        <v>1.0413528862182528</v>
      </c>
      <c r="AO9">
        <v>1945</v>
      </c>
      <c r="AP9">
        <v>1717</v>
      </c>
      <c r="AQ9" t="s">
        <v>33</v>
      </c>
      <c r="AR9">
        <f>AQ2+AR8</f>
        <v>1.0409973209208765</v>
      </c>
      <c r="AS9">
        <v>1945</v>
      </c>
      <c r="AT9">
        <v>1717</v>
      </c>
      <c r="AU9" t="s">
        <v>33</v>
      </c>
      <c r="AV9">
        <f>AU2+AV8</f>
        <v>1.0410515653275538</v>
      </c>
      <c r="AW9">
        <v>1945</v>
      </c>
      <c r="AX9">
        <v>1717</v>
      </c>
      <c r="AY9" t="s">
        <v>33</v>
      </c>
      <c r="AZ9">
        <f>AY2+AZ8</f>
        <v>1.0410515623963836</v>
      </c>
      <c r="BA9">
        <v>1945</v>
      </c>
      <c r="BB9">
        <v>1717</v>
      </c>
      <c r="BC9" t="s">
        <v>33</v>
      </c>
      <c r="BD9">
        <f>BC2+BD8</f>
        <v>1.0411053006640609</v>
      </c>
      <c r="BE9">
        <v>1945</v>
      </c>
      <c r="BF9">
        <v>1717</v>
      </c>
      <c r="BG9" t="s">
        <v>33</v>
      </c>
      <c r="BH9">
        <f>BG2+BH8</f>
        <v>1.0409900619647838</v>
      </c>
      <c r="BI9">
        <v>1945</v>
      </c>
      <c r="BJ9">
        <v>1717</v>
      </c>
      <c r="BK9" t="s">
        <v>33</v>
      </c>
      <c r="BL9">
        <f>BK2+BL8</f>
        <v>1.0414470091050656</v>
      </c>
      <c r="BM9">
        <v>1945</v>
      </c>
      <c r="BN9">
        <v>1717</v>
      </c>
      <c r="BO9" t="s">
        <v>33</v>
      </c>
      <c r="BP9">
        <f>BO2+BP8</f>
        <v>1.0415109633821991</v>
      </c>
      <c r="BQ9">
        <v>1945</v>
      </c>
      <c r="BR9">
        <v>1717</v>
      </c>
      <c r="BS9" t="s">
        <v>33</v>
      </c>
      <c r="BT9">
        <f>BS2+BT8</f>
        <v>1.0417909297583798</v>
      </c>
      <c r="BU9">
        <v>1945</v>
      </c>
      <c r="BV9">
        <v>1717</v>
      </c>
      <c r="BW9" t="s">
        <v>33</v>
      </c>
      <c r="BX9">
        <f>BW2+BX8</f>
        <v>1.0418051649489664</v>
      </c>
      <c r="BY9">
        <v>1945</v>
      </c>
      <c r="BZ9">
        <v>1717</v>
      </c>
    </row>
    <row r="10" spans="2:80">
      <c r="B10">
        <v>3.4225052185369788E-2</v>
      </c>
      <c r="C10" s="36">
        <v>0.90678491306917308</v>
      </c>
      <c r="D10">
        <v>145.91815706969416</v>
      </c>
      <c r="E10">
        <v>1963</v>
      </c>
      <c r="F10">
        <v>3616.71</v>
      </c>
      <c r="G10" t="s">
        <v>34</v>
      </c>
      <c r="H10">
        <f>G2-H8</f>
        <v>1.0288682917536442</v>
      </c>
      <c r="I10">
        <v>1967</v>
      </c>
      <c r="J10">
        <v>3863.3</v>
      </c>
      <c r="K10" t="s">
        <v>34</v>
      </c>
      <c r="L10">
        <f>K2-L8</f>
        <v>1.0275975630630891</v>
      </c>
      <c r="M10">
        <v>1967</v>
      </c>
      <c r="N10">
        <v>3863.3</v>
      </c>
      <c r="O10" t="s">
        <v>34</v>
      </c>
      <c r="P10">
        <f>O2-P8</f>
        <v>1.027743650815987</v>
      </c>
      <c r="Q10">
        <v>1967</v>
      </c>
      <c r="R10">
        <v>3863.3</v>
      </c>
      <c r="S10" t="s">
        <v>34</v>
      </c>
      <c r="T10">
        <f>S2-T8</f>
        <v>1.0291296578503872</v>
      </c>
      <c r="U10">
        <v>1967</v>
      </c>
      <c r="V10">
        <v>3863.3</v>
      </c>
      <c r="W10" t="s">
        <v>34</v>
      </c>
      <c r="X10">
        <f>W2-X8</f>
        <v>1.0287109783003694</v>
      </c>
      <c r="Y10">
        <v>1967</v>
      </c>
      <c r="Z10">
        <v>3863.3</v>
      </c>
      <c r="AA10" t="s">
        <v>34</v>
      </c>
      <c r="AB10">
        <f>AA2-AB8</f>
        <v>1.0291497535069267</v>
      </c>
      <c r="AC10">
        <v>1967</v>
      </c>
      <c r="AD10">
        <v>3863.3</v>
      </c>
      <c r="AE10" t="s">
        <v>34</v>
      </c>
      <c r="AF10">
        <f>AE2-AF8</f>
        <v>1.0291990288174047</v>
      </c>
      <c r="AG10">
        <v>1967</v>
      </c>
      <c r="AH10">
        <v>3863.3</v>
      </c>
      <c r="AI10" t="s">
        <v>34</v>
      </c>
      <c r="AJ10">
        <f>AI2-AJ8</f>
        <v>1.0289259575030782</v>
      </c>
      <c r="AK10">
        <v>1967</v>
      </c>
      <c r="AL10">
        <v>3863.3</v>
      </c>
      <c r="AM10" t="s">
        <v>34</v>
      </c>
      <c r="AN10">
        <f>AM2-AN8</f>
        <v>1.0287198319683544</v>
      </c>
      <c r="AO10">
        <v>1967</v>
      </c>
      <c r="AP10">
        <v>3863.3</v>
      </c>
      <c r="AQ10" t="s">
        <v>34</v>
      </c>
      <c r="AR10">
        <f>AQ2-AR8</f>
        <v>1.0286376159928228</v>
      </c>
      <c r="AS10">
        <v>1963</v>
      </c>
      <c r="AT10">
        <v>3616.71</v>
      </c>
      <c r="AU10" t="s">
        <v>34</v>
      </c>
      <c r="AV10">
        <f>AU2-AV8</f>
        <v>1.0285363309453615</v>
      </c>
      <c r="AW10">
        <v>1963</v>
      </c>
      <c r="AX10">
        <v>3616.71</v>
      </c>
      <c r="AY10" t="s">
        <v>34</v>
      </c>
      <c r="AZ10">
        <f>AY2-AZ8</f>
        <v>1.0284629604092874</v>
      </c>
      <c r="BA10">
        <v>1963</v>
      </c>
      <c r="BB10">
        <v>3616.71</v>
      </c>
      <c r="BC10" t="s">
        <v>34</v>
      </c>
      <c r="BD10">
        <f>BC2-BD8</f>
        <v>1.0284490921615641</v>
      </c>
      <c r="BE10">
        <v>1963</v>
      </c>
      <c r="BF10">
        <v>3616.71</v>
      </c>
      <c r="BG10" t="s">
        <v>34</v>
      </c>
      <c r="BH10">
        <f>BG2-BH8</f>
        <v>1.0283794089682128</v>
      </c>
      <c r="BI10">
        <v>1963</v>
      </c>
      <c r="BJ10">
        <v>3616.71</v>
      </c>
      <c r="BK10" t="s">
        <v>34</v>
      </c>
      <c r="BL10">
        <f>BK2-BL8</f>
        <v>1.0285330462331539</v>
      </c>
      <c r="BM10">
        <v>1963</v>
      </c>
      <c r="BN10">
        <v>3616.71</v>
      </c>
      <c r="BO10" t="s">
        <v>34</v>
      </c>
      <c r="BP10">
        <f>BO2-BP8</f>
        <v>1.0285736152587655</v>
      </c>
      <c r="BQ10">
        <v>1963</v>
      </c>
      <c r="BR10">
        <v>3616.71</v>
      </c>
      <c r="BS10" t="s">
        <v>34</v>
      </c>
      <c r="BT10">
        <f>BS2-BT8</f>
        <v>1.0288372394613616</v>
      </c>
      <c r="BU10">
        <v>1963</v>
      </c>
      <c r="BV10">
        <v>3616.71</v>
      </c>
      <c r="BW10" t="s">
        <v>34</v>
      </c>
      <c r="BX10">
        <f>BW2-BX8</f>
        <v>1.0288026147945153</v>
      </c>
      <c r="BY10">
        <v>1963</v>
      </c>
      <c r="BZ10">
        <v>3616.71</v>
      </c>
    </row>
    <row r="11" spans="2:80">
      <c r="B11">
        <v>3.420232297136911E-2</v>
      </c>
      <c r="C11" s="36">
        <v>0.90453461777236555</v>
      </c>
      <c r="D11">
        <v>142.12501903813597</v>
      </c>
      <c r="E11">
        <v>1967</v>
      </c>
      <c r="F11">
        <v>3863.3</v>
      </c>
      <c r="G11" t="s">
        <v>35</v>
      </c>
      <c r="H11" s="37">
        <f>LN(G2)</f>
        <v>3.4324240802830114E-2</v>
      </c>
      <c r="I11">
        <v>1971</v>
      </c>
      <c r="J11">
        <v>4356.49</v>
      </c>
      <c r="K11" t="s">
        <v>35</v>
      </c>
      <c r="L11" s="37">
        <f>LN(K2)</f>
        <v>3.0309660834710882E-2</v>
      </c>
      <c r="M11">
        <v>1971</v>
      </c>
      <c r="N11">
        <v>4356.49</v>
      </c>
      <c r="O11" t="s">
        <v>35</v>
      </c>
      <c r="P11" s="37">
        <f>LN(O2)</f>
        <v>3.3820289035440022E-2</v>
      </c>
      <c r="Q11">
        <v>1971</v>
      </c>
      <c r="R11">
        <v>4356.49</v>
      </c>
      <c r="S11" t="s">
        <v>35</v>
      </c>
      <c r="T11" s="37">
        <f>LN(S2)</f>
        <v>3.4982379353974677E-2</v>
      </c>
      <c r="U11">
        <v>1971</v>
      </c>
      <c r="V11">
        <v>4356.49</v>
      </c>
      <c r="W11" t="s">
        <v>35</v>
      </c>
      <c r="X11" s="37">
        <f>LN(W2)</f>
        <v>3.4561404361662093E-2</v>
      </c>
      <c r="Y11">
        <v>1971</v>
      </c>
      <c r="Z11">
        <v>4356.49</v>
      </c>
      <c r="AA11" t="s">
        <v>35</v>
      </c>
      <c r="AB11" s="37">
        <f>LN(AA2)</f>
        <v>3.4863750668321682E-2</v>
      </c>
      <c r="AC11">
        <v>1971</v>
      </c>
      <c r="AD11">
        <v>4356.49</v>
      </c>
      <c r="AE11" t="s">
        <v>35</v>
      </c>
      <c r="AF11" s="37">
        <f>LN(AE2)</f>
        <v>3.4842494189798283E-2</v>
      </c>
      <c r="AG11">
        <v>1971</v>
      </c>
      <c r="AH11">
        <v>4356.49</v>
      </c>
      <c r="AI11" t="s">
        <v>35</v>
      </c>
      <c r="AJ11" s="37">
        <f>LN(AI2)</f>
        <v>3.4614923422747204E-2</v>
      </c>
      <c r="AK11">
        <v>1971</v>
      </c>
      <c r="AL11">
        <v>4356.49</v>
      </c>
      <c r="AM11" t="s">
        <v>35</v>
      </c>
      <c r="AN11" s="37">
        <f>LN(AM2)</f>
        <v>3.4436555659051342E-2</v>
      </c>
      <c r="AO11">
        <v>1971</v>
      </c>
      <c r="AP11">
        <v>4356.49</v>
      </c>
      <c r="AQ11" t="s">
        <v>35</v>
      </c>
      <c r="AR11" s="37">
        <f>LN(AQ2)</f>
        <v>3.4225052185369788E-2</v>
      </c>
      <c r="AS11">
        <v>1971</v>
      </c>
      <c r="AT11">
        <v>4356.49</v>
      </c>
      <c r="AU11" t="s">
        <v>35</v>
      </c>
      <c r="AV11" s="37">
        <f>LN(AU2)</f>
        <v>3.420232297136911E-2</v>
      </c>
      <c r="AW11">
        <v>1967</v>
      </c>
      <c r="AX11">
        <v>3863.3</v>
      </c>
      <c r="AY11" t="s">
        <v>35</v>
      </c>
      <c r="AZ11" s="37">
        <f>LN(AY2)</f>
        <v>3.4166869165290908E-2</v>
      </c>
      <c r="BA11">
        <v>1967</v>
      </c>
      <c r="BB11">
        <v>3863.3</v>
      </c>
      <c r="BC11" t="s">
        <v>35</v>
      </c>
      <c r="BD11" s="37">
        <f>LN(BC2)</f>
        <v>3.4186134377234896E-2</v>
      </c>
      <c r="BE11">
        <v>1967</v>
      </c>
      <c r="BF11">
        <v>3863.3</v>
      </c>
      <c r="BG11" t="s">
        <v>35</v>
      </c>
      <c r="BH11" s="37">
        <f>LN(BG2)</f>
        <v>3.4096776902278338E-2</v>
      </c>
      <c r="BI11">
        <v>1967</v>
      </c>
      <c r="BJ11">
        <v>3863.3</v>
      </c>
      <c r="BK11" t="s">
        <v>35</v>
      </c>
      <c r="BL11" s="37">
        <f>LN(BK2)</f>
        <v>3.4391791568605078E-2</v>
      </c>
      <c r="BM11">
        <v>1967</v>
      </c>
      <c r="BN11">
        <v>3863.3</v>
      </c>
      <c r="BO11" t="s">
        <v>35</v>
      </c>
      <c r="BP11" s="37">
        <f>LN(BO2)</f>
        <v>3.4442285129458863E-2</v>
      </c>
      <c r="BQ11">
        <v>1967</v>
      </c>
      <c r="BR11">
        <v>3863.3</v>
      </c>
      <c r="BS11" t="s">
        <v>35</v>
      </c>
      <c r="BT11" s="37">
        <f>LN(BS2)</f>
        <v>3.4704844072810152E-2</v>
      </c>
      <c r="BU11">
        <v>1967</v>
      </c>
      <c r="BV11">
        <v>3863.3</v>
      </c>
      <c r="BW11" t="s">
        <v>35</v>
      </c>
      <c r="BX11" s="37">
        <f>LN(BW2)</f>
        <v>3.4694997024000925E-2</v>
      </c>
      <c r="BY11">
        <v>1967</v>
      </c>
      <c r="BZ11">
        <v>3863.3</v>
      </c>
    </row>
    <row r="12" spans="2:80">
      <c r="B12">
        <v>3.4166869165290908E-2</v>
      </c>
      <c r="C12" s="36">
        <v>0.9033393883047327</v>
      </c>
      <c r="D12">
        <v>140.18213403499954</v>
      </c>
      <c r="E12">
        <v>1971</v>
      </c>
      <c r="F12">
        <v>4356.49</v>
      </c>
      <c r="G12" t="s">
        <v>36</v>
      </c>
      <c r="H12" s="37">
        <f>LN(H9)</f>
        <v>4.0154834004749319E-2</v>
      </c>
      <c r="I12">
        <v>1973</v>
      </c>
      <c r="J12">
        <v>4520.8900000000003</v>
      </c>
      <c r="K12" t="s">
        <v>36</v>
      </c>
      <c r="L12" s="37">
        <f>LN(L9)</f>
        <v>3.3386212514868882E-2</v>
      </c>
      <c r="M12">
        <v>1973</v>
      </c>
      <c r="N12">
        <v>4520.8900000000003</v>
      </c>
      <c r="O12" t="s">
        <v>36</v>
      </c>
      <c r="P12" s="37">
        <f>LN(P9)</f>
        <v>4.023341525124955E-2</v>
      </c>
      <c r="Q12">
        <v>1973</v>
      </c>
      <c r="R12">
        <v>4520.8900000000003</v>
      </c>
      <c r="S12" t="s">
        <v>36</v>
      </c>
      <c r="T12" s="37">
        <f>LN(T9)</f>
        <v>4.121225131420661E-2</v>
      </c>
      <c r="U12">
        <v>1973</v>
      </c>
      <c r="V12">
        <v>4520.8900000000003</v>
      </c>
      <c r="W12" t="s">
        <v>36</v>
      </c>
      <c r="X12" s="37">
        <f>LN(X9)</f>
        <v>4.0777387362236558E-2</v>
      </c>
      <c r="Y12">
        <v>1973</v>
      </c>
      <c r="Z12">
        <v>4520.8900000000003</v>
      </c>
      <c r="AA12" t="s">
        <v>36</v>
      </c>
      <c r="AB12" s="37">
        <f>LN(AB9)</f>
        <v>4.0957164581337253E-2</v>
      </c>
      <c r="AC12">
        <v>1973</v>
      </c>
      <c r="AD12">
        <v>4520.8900000000003</v>
      </c>
      <c r="AE12" t="s">
        <v>36</v>
      </c>
      <c r="AF12" s="37">
        <f>LN(AF9)</f>
        <v>4.0867608420378988E-2</v>
      </c>
      <c r="AG12">
        <v>1973</v>
      </c>
      <c r="AH12">
        <v>4520.8900000000003</v>
      </c>
      <c r="AI12" t="s">
        <v>36</v>
      </c>
      <c r="AJ12" s="37">
        <f>LN(AJ9)</f>
        <v>4.0677370805143998E-2</v>
      </c>
      <c r="AK12">
        <v>1973</v>
      </c>
      <c r="AL12">
        <v>4520.8900000000003</v>
      </c>
      <c r="AM12" t="s">
        <v>36</v>
      </c>
      <c r="AN12" s="37">
        <f>LN(AN9)</f>
        <v>4.0520719911140063E-2</v>
      </c>
      <c r="AO12">
        <v>1973</v>
      </c>
      <c r="AP12">
        <v>4520.8900000000003</v>
      </c>
      <c r="AQ12" t="s">
        <v>36</v>
      </c>
      <c r="AR12" s="37">
        <f>LN(AR9)</f>
        <v>4.0179216066481296E-2</v>
      </c>
      <c r="AS12">
        <v>1973</v>
      </c>
      <c r="AT12">
        <v>4520.8900000000003</v>
      </c>
      <c r="AU12" t="s">
        <v>36</v>
      </c>
      <c r="AV12" s="37">
        <f>LN(AV9)</f>
        <v>4.0231322822521356E-2</v>
      </c>
      <c r="AW12">
        <v>1973</v>
      </c>
      <c r="AX12">
        <v>4520.8900000000003</v>
      </c>
      <c r="AY12" t="s">
        <v>36</v>
      </c>
      <c r="AZ12" s="37">
        <f>LN(AZ9)</f>
        <v>4.023132000693537E-2</v>
      </c>
      <c r="BA12">
        <v>1971</v>
      </c>
      <c r="BB12">
        <v>4356.49</v>
      </c>
      <c r="BC12" t="s">
        <v>36</v>
      </c>
      <c r="BD12" s="37">
        <f>LN(BD9)</f>
        <v>4.0282937892833014E-2</v>
      </c>
      <c r="BE12">
        <v>1971</v>
      </c>
      <c r="BF12">
        <v>4356.49</v>
      </c>
      <c r="BG12" t="s">
        <v>36</v>
      </c>
      <c r="BH12" s="37">
        <f>LN(BH9)</f>
        <v>4.0172242963615871E-2</v>
      </c>
      <c r="BI12">
        <v>1971</v>
      </c>
      <c r="BJ12">
        <v>4356.49</v>
      </c>
      <c r="BK12" t="s">
        <v>36</v>
      </c>
      <c r="BL12" s="37">
        <f>LN(BL9)</f>
        <v>4.0611101024648065E-2</v>
      </c>
      <c r="BM12">
        <v>1971</v>
      </c>
      <c r="BN12">
        <v>4356.49</v>
      </c>
      <c r="BO12" t="s">
        <v>36</v>
      </c>
      <c r="BP12" s="37">
        <f>LN(BP9)</f>
        <v>4.0672508194642173E-2</v>
      </c>
      <c r="BQ12">
        <v>1971</v>
      </c>
      <c r="BR12">
        <v>4356.49</v>
      </c>
      <c r="BS12" t="s">
        <v>36</v>
      </c>
      <c r="BT12" s="37">
        <f>LN(BT9)</f>
        <v>4.0941279973507196E-2</v>
      </c>
      <c r="BU12">
        <v>1971</v>
      </c>
      <c r="BV12">
        <v>4356.49</v>
      </c>
      <c r="BW12" t="s">
        <v>36</v>
      </c>
      <c r="BX12" s="37">
        <f>LN(BX9)</f>
        <v>4.0954944033084674E-2</v>
      </c>
      <c r="BY12">
        <v>1971</v>
      </c>
      <c r="BZ12">
        <v>4356.49</v>
      </c>
    </row>
    <row r="13" spans="2:80">
      <c r="B13">
        <v>3.4186134377234896E-2</v>
      </c>
      <c r="C13" s="36">
        <v>0.90249922971338459</v>
      </c>
      <c r="D13">
        <v>138.84493841336507</v>
      </c>
      <c r="E13">
        <v>1973</v>
      </c>
      <c r="F13">
        <v>4520.8900000000003</v>
      </c>
      <c r="G13" t="s">
        <v>37</v>
      </c>
      <c r="H13" s="37">
        <f>LN(H10)</f>
        <v>2.8459452307536829E-2</v>
      </c>
      <c r="I13">
        <v>1974</v>
      </c>
      <c r="J13">
        <v>4931.88</v>
      </c>
      <c r="K13" t="s">
        <v>37</v>
      </c>
      <c r="L13" s="37">
        <f>LN(L10)</f>
        <v>2.7223614766825745E-2</v>
      </c>
      <c r="M13">
        <v>1974</v>
      </c>
      <c r="N13">
        <v>4931.88</v>
      </c>
      <c r="O13" t="s">
        <v>37</v>
      </c>
      <c r="P13" s="37">
        <f>LN(P10)</f>
        <v>2.7365769025356975E-2</v>
      </c>
      <c r="Q13">
        <v>1974</v>
      </c>
      <c r="R13">
        <v>4931.88</v>
      </c>
      <c r="S13" t="s">
        <v>37</v>
      </c>
      <c r="T13" s="37">
        <f>LN(T10)</f>
        <v>2.8713452655980781E-2</v>
      </c>
      <c r="U13">
        <v>1974</v>
      </c>
      <c r="V13">
        <v>4931.88</v>
      </c>
      <c r="W13" t="s">
        <v>37</v>
      </c>
      <c r="X13" s="37">
        <f>LN(X10)</f>
        <v>2.8306541111481429E-2</v>
      </c>
      <c r="Y13">
        <v>1974</v>
      </c>
      <c r="Z13">
        <v>4931.88</v>
      </c>
      <c r="AA13" t="s">
        <v>37</v>
      </c>
      <c r="AB13" s="37">
        <f>LN(AB10)</f>
        <v>2.8732979311525447E-2</v>
      </c>
      <c r="AC13">
        <v>1974</v>
      </c>
      <c r="AD13">
        <v>4931.88</v>
      </c>
      <c r="AE13" t="s">
        <v>37</v>
      </c>
      <c r="AF13" s="37">
        <f>LN(AF10)</f>
        <v>2.8780857796367756E-2</v>
      </c>
      <c r="AG13">
        <v>1974</v>
      </c>
      <c r="AH13">
        <v>4931.88</v>
      </c>
      <c r="AI13" t="s">
        <v>37</v>
      </c>
      <c r="AJ13" s="37">
        <f>LN(AJ10)</f>
        <v>2.8515498483649843E-2</v>
      </c>
      <c r="AK13">
        <v>1974</v>
      </c>
      <c r="AL13">
        <v>4931.88</v>
      </c>
      <c r="AM13" t="s">
        <v>37</v>
      </c>
      <c r="AN13" s="37">
        <f>LN(AN10)</f>
        <v>2.8315147639526837E-2</v>
      </c>
      <c r="AO13">
        <v>1974</v>
      </c>
      <c r="AP13">
        <v>4931.88</v>
      </c>
      <c r="AQ13" t="s">
        <v>37</v>
      </c>
      <c r="AR13" s="37">
        <f>LN(AR10)</f>
        <v>2.8235223778306864E-2</v>
      </c>
      <c r="AS13">
        <v>1974</v>
      </c>
      <c r="AT13">
        <v>4931.88</v>
      </c>
      <c r="AU13" t="s">
        <v>37</v>
      </c>
      <c r="AV13" s="37">
        <f>LN(AV10)</f>
        <v>2.8136753692494326E-2</v>
      </c>
      <c r="AW13">
        <v>1974</v>
      </c>
      <c r="AX13">
        <v>4931.88</v>
      </c>
      <c r="AY13" t="s">
        <v>37</v>
      </c>
      <c r="AZ13" s="37">
        <f>LN(AZ10)</f>
        <v>2.8065416248273009E-2</v>
      </c>
      <c r="BA13">
        <v>1974</v>
      </c>
      <c r="BB13">
        <v>4931.88</v>
      </c>
      <c r="BC13" t="s">
        <v>37</v>
      </c>
      <c r="BD13" s="37">
        <f>LN(BD10)</f>
        <v>2.8051931716733421E-2</v>
      </c>
      <c r="BE13">
        <v>1973</v>
      </c>
      <c r="BF13">
        <v>4520.8900000000003</v>
      </c>
      <c r="BG13" t="s">
        <v>37</v>
      </c>
      <c r="BH13" s="37">
        <f>LN(BH10)</f>
        <v>2.7984173813398548E-2</v>
      </c>
      <c r="BI13">
        <v>1973</v>
      </c>
      <c r="BJ13">
        <v>4520.8900000000003</v>
      </c>
      <c r="BK13" t="s">
        <v>37</v>
      </c>
      <c r="BL13" s="37">
        <f>LN(BL10)</f>
        <v>2.8133560108219526E-2</v>
      </c>
      <c r="BM13">
        <v>1973</v>
      </c>
      <c r="BN13">
        <v>4520.8900000000003</v>
      </c>
      <c r="BO13" t="s">
        <v>37</v>
      </c>
      <c r="BP13" s="37">
        <f>LN(BP10)</f>
        <v>2.8173002910458468E-2</v>
      </c>
      <c r="BQ13">
        <v>1973</v>
      </c>
      <c r="BR13">
        <v>4520.8900000000003</v>
      </c>
      <c r="BS13" t="s">
        <v>37</v>
      </c>
      <c r="BT13" s="37">
        <f>LN(BT10)</f>
        <v>2.8429270834226951E-2</v>
      </c>
      <c r="BU13">
        <v>1973</v>
      </c>
      <c r="BV13">
        <v>4520.8900000000003</v>
      </c>
      <c r="BW13" t="s">
        <v>37</v>
      </c>
      <c r="BX13" s="37">
        <f>LN(BX10)</f>
        <v>2.8395616094523117E-2</v>
      </c>
      <c r="BY13">
        <v>1973</v>
      </c>
      <c r="BZ13">
        <v>4520.8900000000003</v>
      </c>
    </row>
    <row r="14" spans="2:80">
      <c r="B14">
        <v>3.4096776902278338E-2</v>
      </c>
      <c r="C14" s="36">
        <v>0.90267308772018529</v>
      </c>
      <c r="D14">
        <v>139.11975627948644</v>
      </c>
      <c r="E14">
        <v>1974</v>
      </c>
      <c r="F14">
        <v>4931.88</v>
      </c>
      <c r="G14" t="s">
        <v>38</v>
      </c>
      <c r="H14" s="37">
        <f>H12-H11</f>
        <v>5.8305932019192055E-3</v>
      </c>
      <c r="I14">
        <v>1982</v>
      </c>
      <c r="J14">
        <v>5425.07</v>
      </c>
      <c r="K14" t="s">
        <v>38</v>
      </c>
      <c r="L14" s="37">
        <f>L12-L11</f>
        <v>3.0765516801579997E-3</v>
      </c>
      <c r="M14">
        <v>1982</v>
      </c>
      <c r="N14">
        <v>5425.07</v>
      </c>
      <c r="O14" t="s">
        <v>38</v>
      </c>
      <c r="P14" s="37">
        <f>P12-P11</f>
        <v>6.4131262158095281E-3</v>
      </c>
      <c r="Q14">
        <v>1982</v>
      </c>
      <c r="R14">
        <v>5425.07</v>
      </c>
      <c r="S14" t="s">
        <v>38</v>
      </c>
      <c r="T14" s="37">
        <f>T12-T11</f>
        <v>6.2298719602319336E-3</v>
      </c>
      <c r="U14">
        <v>1982</v>
      </c>
      <c r="V14">
        <v>5425.07</v>
      </c>
      <c r="W14" t="s">
        <v>38</v>
      </c>
      <c r="X14" s="37">
        <f>X12-X11</f>
        <v>6.2159830005744654E-3</v>
      </c>
      <c r="Y14">
        <v>1982</v>
      </c>
      <c r="Z14">
        <v>5425.07</v>
      </c>
      <c r="AA14" t="s">
        <v>38</v>
      </c>
      <c r="AB14" s="37">
        <f>AB12-AB11</f>
        <v>6.0934139130155718E-3</v>
      </c>
      <c r="AC14">
        <v>1982</v>
      </c>
      <c r="AD14">
        <v>5425.07</v>
      </c>
      <c r="AE14" t="s">
        <v>38</v>
      </c>
      <c r="AF14" s="37">
        <f>AF12-AF11</f>
        <v>6.0251142305807054E-3</v>
      </c>
      <c r="AG14">
        <v>1982</v>
      </c>
      <c r="AH14">
        <v>5425.07</v>
      </c>
      <c r="AI14" t="s">
        <v>38</v>
      </c>
      <c r="AJ14" s="37">
        <f>AJ12-AJ11</f>
        <v>6.0624473823967934E-3</v>
      </c>
      <c r="AK14">
        <v>1982</v>
      </c>
      <c r="AL14">
        <v>5425.07</v>
      </c>
      <c r="AM14" t="s">
        <v>38</v>
      </c>
      <c r="AN14" s="37">
        <f>AN12-AN11</f>
        <v>6.084164252088721E-3</v>
      </c>
      <c r="AO14">
        <v>1982</v>
      </c>
      <c r="AP14">
        <v>5425.07</v>
      </c>
      <c r="AQ14" t="s">
        <v>38</v>
      </c>
      <c r="AR14" s="37">
        <f>AR12-AR11</f>
        <v>5.9541638811115086E-3</v>
      </c>
      <c r="AS14">
        <v>1982</v>
      </c>
      <c r="AT14">
        <v>5425.07</v>
      </c>
      <c r="AU14" t="s">
        <v>38</v>
      </c>
      <c r="AV14" s="37">
        <f>AV12-AV11</f>
        <v>6.0289998511522461E-3</v>
      </c>
      <c r="AW14">
        <v>1982</v>
      </c>
      <c r="AX14">
        <v>5425.07</v>
      </c>
      <c r="AY14" t="s">
        <v>38</v>
      </c>
      <c r="AZ14" s="37">
        <f>AZ12-AZ11</f>
        <v>6.0644508416444615E-3</v>
      </c>
      <c r="BA14">
        <v>1982</v>
      </c>
      <c r="BB14">
        <v>5425.07</v>
      </c>
      <c r="BC14" t="s">
        <v>38</v>
      </c>
      <c r="BD14" s="37">
        <f>BD12-BD11</f>
        <v>6.0968035155981176E-3</v>
      </c>
      <c r="BE14">
        <v>1982</v>
      </c>
      <c r="BF14">
        <v>5425.07</v>
      </c>
      <c r="BG14" t="s">
        <v>38</v>
      </c>
      <c r="BH14" s="37">
        <f>BH12-BH11</f>
        <v>6.0754660613375339E-3</v>
      </c>
      <c r="BI14">
        <v>1974</v>
      </c>
      <c r="BJ14">
        <v>4931.88</v>
      </c>
      <c r="BK14" t="s">
        <v>38</v>
      </c>
      <c r="BL14" s="37">
        <f>BL12-BL11</f>
        <v>6.2193094560429873E-3</v>
      </c>
      <c r="BM14">
        <v>1974</v>
      </c>
      <c r="BN14">
        <v>4931.88</v>
      </c>
      <c r="BO14" t="s">
        <v>38</v>
      </c>
      <c r="BP14" s="37">
        <f>BP12-BP11</f>
        <v>6.2302230651833101E-3</v>
      </c>
      <c r="BQ14">
        <v>1974</v>
      </c>
      <c r="BR14">
        <v>4931.88</v>
      </c>
      <c r="BS14" t="s">
        <v>38</v>
      </c>
      <c r="BT14" s="37">
        <f>BT12-BT11</f>
        <v>6.2364359006970432E-3</v>
      </c>
      <c r="BU14">
        <v>1974</v>
      </c>
      <c r="BV14">
        <v>4931.88</v>
      </c>
      <c r="BW14" t="s">
        <v>38</v>
      </c>
      <c r="BX14" s="37">
        <f>BX12-BX11</f>
        <v>6.2599470090837495E-3</v>
      </c>
      <c r="BY14">
        <v>1974</v>
      </c>
      <c r="BZ14">
        <v>4931.88</v>
      </c>
    </row>
    <row r="15" spans="2:80">
      <c r="B15">
        <v>3.4391791568605078E-2</v>
      </c>
      <c r="C15" s="36">
        <v>0.89997804528155312</v>
      </c>
      <c r="D15">
        <v>134.96707515088758</v>
      </c>
      <c r="E15">
        <v>1982</v>
      </c>
      <c r="F15">
        <v>5425.07</v>
      </c>
      <c r="G15" t="s">
        <v>39</v>
      </c>
      <c r="H15" s="37">
        <f>H11-H13</f>
        <v>5.8647884952932848E-3</v>
      </c>
      <c r="I15">
        <v>1983</v>
      </c>
      <c r="J15">
        <v>5507.26</v>
      </c>
      <c r="K15" t="s">
        <v>39</v>
      </c>
      <c r="L15" s="37">
        <f>L11-L13</f>
        <v>3.086046067885137E-3</v>
      </c>
      <c r="M15">
        <v>1983</v>
      </c>
      <c r="N15">
        <v>5507.26</v>
      </c>
      <c r="O15" t="s">
        <v>39</v>
      </c>
      <c r="P15" s="37">
        <f>P11-P13</f>
        <v>6.4545200100830473E-3</v>
      </c>
      <c r="Q15">
        <v>1983</v>
      </c>
      <c r="R15">
        <v>5507.26</v>
      </c>
      <c r="S15" t="s">
        <v>39</v>
      </c>
      <c r="T15" s="37">
        <f>T11-T13</f>
        <v>6.2689266979938964E-3</v>
      </c>
      <c r="U15">
        <v>1983</v>
      </c>
      <c r="V15">
        <v>5507.26</v>
      </c>
      <c r="W15" t="s">
        <v>39</v>
      </c>
      <c r="X15" s="37">
        <f>X11-X13</f>
        <v>6.2548632501806638E-3</v>
      </c>
      <c r="Y15">
        <v>1983</v>
      </c>
      <c r="Z15">
        <v>5507.26</v>
      </c>
      <c r="AA15" t="s">
        <v>39</v>
      </c>
      <c r="AB15" s="37">
        <f>AB11-AB13</f>
        <v>6.1307713567962351E-3</v>
      </c>
      <c r="AC15">
        <v>1983</v>
      </c>
      <c r="AD15">
        <v>5507.26</v>
      </c>
      <c r="AE15" t="s">
        <v>39</v>
      </c>
      <c r="AF15" s="37">
        <f>AF11-AF13</f>
        <v>6.0616363934305265E-3</v>
      </c>
      <c r="AG15">
        <v>1983</v>
      </c>
      <c r="AH15">
        <v>5507.26</v>
      </c>
      <c r="AI15" t="s">
        <v>39</v>
      </c>
      <c r="AJ15" s="37">
        <f>AJ11-AJ13</f>
        <v>6.0994249390973615E-3</v>
      </c>
      <c r="AK15">
        <v>1983</v>
      </c>
      <c r="AL15">
        <v>5507.26</v>
      </c>
      <c r="AM15" t="s">
        <v>39</v>
      </c>
      <c r="AN15" s="37">
        <f>AN11-AN13</f>
        <v>6.1214080195245053E-3</v>
      </c>
      <c r="AO15">
        <v>1983</v>
      </c>
      <c r="AP15">
        <v>5507.26</v>
      </c>
      <c r="AQ15" t="s">
        <v>39</v>
      </c>
      <c r="AR15" s="37">
        <f>AR11-AR13</f>
        <v>5.9898284070629242E-3</v>
      </c>
      <c r="AS15">
        <v>1983</v>
      </c>
      <c r="AT15">
        <v>5507.26</v>
      </c>
      <c r="AU15" t="s">
        <v>39</v>
      </c>
      <c r="AV15" s="37">
        <f>AV11-AV13</f>
        <v>6.0655692788747842E-3</v>
      </c>
      <c r="AW15">
        <v>1983</v>
      </c>
      <c r="AX15">
        <v>5507.26</v>
      </c>
      <c r="AY15" t="s">
        <v>39</v>
      </c>
      <c r="AZ15" s="37">
        <f>AZ11-AZ13</f>
        <v>6.1014529170178994E-3</v>
      </c>
      <c r="BA15">
        <v>1983</v>
      </c>
      <c r="BB15">
        <v>5507.26</v>
      </c>
      <c r="BC15" t="s">
        <v>39</v>
      </c>
      <c r="BD15" s="37">
        <f>BD11-BD13</f>
        <v>6.1342026605014748E-3</v>
      </c>
      <c r="BE15">
        <v>1983</v>
      </c>
      <c r="BF15">
        <v>5507.26</v>
      </c>
      <c r="BG15" t="s">
        <v>39</v>
      </c>
      <c r="BH15" s="37">
        <f>BH11-BH13</f>
        <v>6.1126030888797901E-3</v>
      </c>
      <c r="BI15">
        <v>1983</v>
      </c>
      <c r="BJ15">
        <v>5507.26</v>
      </c>
      <c r="BK15" t="s">
        <v>39</v>
      </c>
      <c r="BL15" s="37">
        <f>BL11-BL13</f>
        <v>6.2582314603855521E-3</v>
      </c>
      <c r="BM15">
        <v>1982</v>
      </c>
      <c r="BN15">
        <v>5425.07</v>
      </c>
      <c r="BO15" t="s">
        <v>39</v>
      </c>
      <c r="BP15" s="37">
        <f>BP11-BP13</f>
        <v>6.2692822190003952E-3</v>
      </c>
      <c r="BQ15">
        <v>1982</v>
      </c>
      <c r="BR15">
        <v>5425.07</v>
      </c>
      <c r="BS15" t="s">
        <v>39</v>
      </c>
      <c r="BT15" s="37">
        <f>BT11-BT13</f>
        <v>6.2755732385832014E-3</v>
      </c>
      <c r="BU15">
        <v>1982</v>
      </c>
      <c r="BV15">
        <v>5425.07</v>
      </c>
      <c r="BW15" t="s">
        <v>39</v>
      </c>
      <c r="BX15" s="37">
        <f>BX11-BX13</f>
        <v>6.2993809294778075E-3</v>
      </c>
      <c r="BY15">
        <v>1982</v>
      </c>
      <c r="BZ15">
        <v>5425.07</v>
      </c>
    </row>
    <row r="16" spans="2:80">
      <c r="B16">
        <v>3.4442285129458863E-2</v>
      </c>
      <c r="C16" s="36">
        <v>0.89991643789281262</v>
      </c>
      <c r="D16">
        <v>134.87476149115591</v>
      </c>
      <c r="E16">
        <v>1983</v>
      </c>
      <c r="F16">
        <v>5507.26</v>
      </c>
      <c r="G16" t="s">
        <v>40</v>
      </c>
      <c r="H16" s="38">
        <f>AVERAGE(H14:H15)</f>
        <v>5.8476908486062452E-3</v>
      </c>
      <c r="I16">
        <v>1986</v>
      </c>
      <c r="J16">
        <v>5589.46</v>
      </c>
      <c r="K16" t="s">
        <v>40</v>
      </c>
      <c r="L16" s="38">
        <f>AVERAGE(L14:L15)</f>
        <v>3.0812988740215683E-3</v>
      </c>
      <c r="M16">
        <v>1986</v>
      </c>
      <c r="N16">
        <v>5589.46</v>
      </c>
      <c r="O16" t="s">
        <v>40</v>
      </c>
      <c r="P16" s="38">
        <f>AVERAGE(P14:P15)</f>
        <v>6.4338231129462877E-3</v>
      </c>
      <c r="Q16">
        <v>1986</v>
      </c>
      <c r="R16">
        <v>5589.46</v>
      </c>
      <c r="S16" t="s">
        <v>40</v>
      </c>
      <c r="T16" s="38">
        <f>AVERAGE(T14:T15)</f>
        <v>6.249399329112915E-3</v>
      </c>
      <c r="U16">
        <v>1986</v>
      </c>
      <c r="V16">
        <v>5589.46</v>
      </c>
      <c r="W16" t="s">
        <v>40</v>
      </c>
      <c r="X16" s="38">
        <f>AVERAGE(X14:X15)</f>
        <v>6.2354231253775646E-3</v>
      </c>
      <c r="Y16">
        <v>1986</v>
      </c>
      <c r="Z16">
        <v>5589.46</v>
      </c>
      <c r="AA16" t="s">
        <v>40</v>
      </c>
      <c r="AB16" s="38">
        <f>AVERAGE(AB14:AB15)</f>
        <v>6.1120926349059034E-3</v>
      </c>
      <c r="AC16">
        <v>1986</v>
      </c>
      <c r="AD16">
        <v>5589.46</v>
      </c>
      <c r="AE16" t="s">
        <v>40</v>
      </c>
      <c r="AF16" s="38">
        <f>AVERAGE(AF14:AF15)</f>
        <v>6.0433753120056159E-3</v>
      </c>
      <c r="AG16">
        <v>1986</v>
      </c>
      <c r="AH16">
        <v>5589.46</v>
      </c>
      <c r="AI16" t="s">
        <v>40</v>
      </c>
      <c r="AJ16" s="38">
        <f>AVERAGE(AJ14:AJ15)</f>
        <v>6.0809361607470774E-3</v>
      </c>
      <c r="AK16">
        <v>1986</v>
      </c>
      <c r="AL16">
        <v>5589.46</v>
      </c>
      <c r="AM16" t="s">
        <v>40</v>
      </c>
      <c r="AN16" s="38">
        <f>AVERAGE(AN14:AN15)</f>
        <v>6.1027861358066132E-3</v>
      </c>
      <c r="AO16">
        <v>1986</v>
      </c>
      <c r="AP16">
        <v>5589.46</v>
      </c>
      <c r="AQ16" t="s">
        <v>40</v>
      </c>
      <c r="AR16" s="38">
        <f>AVERAGE(AR14:AR15)</f>
        <v>5.9719961440872164E-3</v>
      </c>
      <c r="AS16">
        <v>1986</v>
      </c>
      <c r="AT16">
        <v>5589.46</v>
      </c>
      <c r="AU16" t="s">
        <v>40</v>
      </c>
      <c r="AV16" s="38">
        <f>AVERAGE(AV14:AV15)</f>
        <v>6.0472845650135151E-3</v>
      </c>
      <c r="AW16">
        <v>1986</v>
      </c>
      <c r="AX16">
        <v>5589.46</v>
      </c>
      <c r="AY16" t="s">
        <v>40</v>
      </c>
      <c r="AZ16" s="38">
        <f>AVERAGE(AZ14:AZ15)</f>
        <v>6.0829518793311804E-3</v>
      </c>
      <c r="BA16">
        <v>1986</v>
      </c>
      <c r="BB16">
        <v>5589.46</v>
      </c>
      <c r="BC16" t="s">
        <v>40</v>
      </c>
      <c r="BD16" s="38">
        <f>AVERAGE(BD14:BD15)</f>
        <v>6.1155030880497962E-3</v>
      </c>
      <c r="BE16">
        <v>1986</v>
      </c>
      <c r="BF16">
        <v>5589.46</v>
      </c>
      <c r="BG16" t="s">
        <v>40</v>
      </c>
      <c r="BH16" s="38">
        <f>AVERAGE(BH14:BH15)</f>
        <v>6.094034575108662E-3</v>
      </c>
      <c r="BI16">
        <v>1986</v>
      </c>
      <c r="BJ16">
        <v>5589.46</v>
      </c>
      <c r="BK16" t="s">
        <v>40</v>
      </c>
      <c r="BL16" s="38">
        <f>AVERAGE(BL14:BL15)</f>
        <v>6.2387704582142697E-3</v>
      </c>
      <c r="BM16">
        <v>1986</v>
      </c>
      <c r="BN16">
        <v>5589.46</v>
      </c>
      <c r="BO16" t="s">
        <v>40</v>
      </c>
      <c r="BP16" s="38">
        <f>AVERAGE(BP14:BP15)</f>
        <v>6.2497526420918527E-3</v>
      </c>
      <c r="BQ16">
        <v>1983</v>
      </c>
      <c r="BR16">
        <v>5507.26</v>
      </c>
      <c r="BS16" t="s">
        <v>40</v>
      </c>
      <c r="BT16" s="38">
        <f>AVERAGE(BT14:BT15)</f>
        <v>6.2560045696401223E-3</v>
      </c>
      <c r="BU16">
        <v>1983</v>
      </c>
      <c r="BV16">
        <v>5507.26</v>
      </c>
      <c r="BW16" t="s">
        <v>40</v>
      </c>
      <c r="BX16" s="38">
        <f>AVERAGE(BX14:BX15)</f>
        <v>6.2796639692807785E-3</v>
      </c>
      <c r="BY16">
        <v>1983</v>
      </c>
      <c r="BZ16">
        <v>5507.26</v>
      </c>
    </row>
    <row r="17" spans="1:78">
      <c r="B17">
        <v>3.4704844072810152E-2</v>
      </c>
      <c r="C17" s="36">
        <v>0.90105125796970142</v>
      </c>
      <c r="D17">
        <v>136.59364022441974</v>
      </c>
      <c r="E17">
        <v>1986</v>
      </c>
      <c r="F17">
        <v>5589.46</v>
      </c>
      <c r="G17" t="s">
        <v>41</v>
      </c>
      <c r="H17">
        <f>TINV(0.3173,H5)</f>
        <v>1.0322649192619053</v>
      </c>
      <c r="I17">
        <v>1987</v>
      </c>
      <c r="J17">
        <v>5836.06</v>
      </c>
      <c r="K17" t="s">
        <v>41</v>
      </c>
      <c r="L17">
        <f>TINV(0.3173,L5)</f>
        <v>1.0344861529336604</v>
      </c>
      <c r="M17">
        <v>1987</v>
      </c>
      <c r="N17">
        <v>5836.06</v>
      </c>
      <c r="O17" t="s">
        <v>41</v>
      </c>
      <c r="P17">
        <f>TINV(0.3173,P5)</f>
        <v>1.0344861529336604</v>
      </c>
      <c r="Q17">
        <v>1987</v>
      </c>
      <c r="R17">
        <v>5836.06</v>
      </c>
      <c r="S17" t="s">
        <v>41</v>
      </c>
      <c r="T17">
        <f>TINV(0.3173,T5)</f>
        <v>1.0344861529336604</v>
      </c>
      <c r="U17">
        <v>1987</v>
      </c>
      <c r="V17">
        <v>5836.06</v>
      </c>
      <c r="W17" t="s">
        <v>41</v>
      </c>
      <c r="X17">
        <f>TINV(0.3173,X5)</f>
        <v>1.0344861529336604</v>
      </c>
      <c r="Y17">
        <v>1987</v>
      </c>
      <c r="Z17">
        <v>5836.06</v>
      </c>
      <c r="AA17" t="s">
        <v>41</v>
      </c>
      <c r="AB17">
        <f>TINV(0.3173,AB5)</f>
        <v>1.0344861529336604</v>
      </c>
      <c r="AC17">
        <v>1987</v>
      </c>
      <c r="AD17">
        <v>5836.06</v>
      </c>
      <c r="AE17" t="s">
        <v>41</v>
      </c>
      <c r="AF17">
        <f>TINV(0.3173,AF5)</f>
        <v>1.0344861529336604</v>
      </c>
      <c r="AG17">
        <v>1987</v>
      </c>
      <c r="AH17">
        <v>5836.06</v>
      </c>
      <c r="AI17" t="s">
        <v>41</v>
      </c>
      <c r="AJ17">
        <f>TINV(0.3173,AJ5)</f>
        <v>1.0344861529336604</v>
      </c>
      <c r="AK17">
        <v>1987</v>
      </c>
      <c r="AL17">
        <v>5836.06</v>
      </c>
      <c r="AM17" t="s">
        <v>41</v>
      </c>
      <c r="AN17">
        <f>TINV(0.3173,AN5)</f>
        <v>1.0344861529336604</v>
      </c>
      <c r="AO17">
        <v>1987</v>
      </c>
      <c r="AP17">
        <v>5836.06</v>
      </c>
      <c r="AQ17" t="s">
        <v>41</v>
      </c>
      <c r="AR17">
        <f>TINV(0.3173,AR5)</f>
        <v>1.0344861529336604</v>
      </c>
      <c r="AS17">
        <v>1987</v>
      </c>
      <c r="AT17">
        <v>5836.06</v>
      </c>
      <c r="AU17" t="s">
        <v>41</v>
      </c>
      <c r="AV17">
        <f>TINV(0.3173,AV5)</f>
        <v>1.0344861529336604</v>
      </c>
      <c r="AW17">
        <v>1987</v>
      </c>
      <c r="AX17">
        <v>5836.06</v>
      </c>
      <c r="AY17" t="s">
        <v>41</v>
      </c>
      <c r="AZ17">
        <f>TINV(0.3173,AZ5)</f>
        <v>1.0344861529336604</v>
      </c>
      <c r="BA17">
        <v>1987</v>
      </c>
      <c r="BB17">
        <v>5836.06</v>
      </c>
      <c r="BC17" t="s">
        <v>41</v>
      </c>
      <c r="BD17">
        <f>TINV(0.3173,BD5)</f>
        <v>1.0344861529336604</v>
      </c>
      <c r="BE17">
        <v>1987</v>
      </c>
      <c r="BF17">
        <v>5836.06</v>
      </c>
      <c r="BG17" t="s">
        <v>41</v>
      </c>
      <c r="BH17">
        <f>TINV(0.3173,BH5)</f>
        <v>1.0344861529336604</v>
      </c>
      <c r="BI17">
        <v>1987</v>
      </c>
      <c r="BJ17">
        <v>5836.06</v>
      </c>
      <c r="BK17" t="s">
        <v>41</v>
      </c>
      <c r="BL17">
        <f>TINV(0.3173,BL5)</f>
        <v>1.0344861529336604</v>
      </c>
      <c r="BM17">
        <v>1987</v>
      </c>
      <c r="BN17">
        <v>5836.06</v>
      </c>
      <c r="BO17" t="s">
        <v>41</v>
      </c>
      <c r="BP17">
        <f>TINV(0.3173,BP5)</f>
        <v>1.0344861529336604</v>
      </c>
      <c r="BQ17">
        <v>1987</v>
      </c>
      <c r="BR17">
        <v>5836.06</v>
      </c>
      <c r="BS17" t="s">
        <v>41</v>
      </c>
      <c r="BT17">
        <f>TINV(0.3173,BT5)</f>
        <v>1.0344861529336604</v>
      </c>
      <c r="BU17">
        <v>1986</v>
      </c>
      <c r="BV17">
        <v>5589.46</v>
      </c>
      <c r="BW17" t="s">
        <v>41</v>
      </c>
      <c r="BX17">
        <f>TINV(0.3173,BX5)</f>
        <v>1.0344861529336604</v>
      </c>
      <c r="BY17">
        <v>1986</v>
      </c>
      <c r="BZ17">
        <v>5589.46</v>
      </c>
    </row>
    <row r="18" spans="1:78">
      <c r="B18">
        <v>3.4694997024000925E-2</v>
      </c>
      <c r="C18" s="36">
        <v>0.90032698628577479</v>
      </c>
      <c r="D18">
        <v>135.49208849054006</v>
      </c>
      <c r="E18">
        <v>1987</v>
      </c>
      <c r="F18">
        <v>5836.06</v>
      </c>
      <c r="G18" t="s">
        <v>42</v>
      </c>
      <c r="H18">
        <f>H17*G3</f>
        <v>2.8802442157691232E-3</v>
      </c>
      <c r="I18">
        <v>2002</v>
      </c>
      <c r="J18">
        <v>7629.86</v>
      </c>
      <c r="K18" t="s">
        <v>42</v>
      </c>
      <c r="L18">
        <f>L17*K3</f>
        <v>1.5063704757428379E-3</v>
      </c>
      <c r="M18">
        <v>2002</v>
      </c>
      <c r="N18">
        <v>7629.86</v>
      </c>
      <c r="O18" t="s">
        <v>42</v>
      </c>
      <c r="P18">
        <f>P17*O3</f>
        <v>3.1563642440202103E-3</v>
      </c>
      <c r="Q18">
        <v>2002</v>
      </c>
      <c r="R18">
        <v>7629.86</v>
      </c>
      <c r="S18" t="s">
        <v>42</v>
      </c>
      <c r="T18">
        <f>T17*S3</f>
        <v>3.0694552271352139E-3</v>
      </c>
      <c r="U18">
        <v>2002</v>
      </c>
      <c r="V18">
        <v>7629.86</v>
      </c>
      <c r="W18" t="s">
        <v>42</v>
      </c>
      <c r="X18">
        <f>X17*W3</f>
        <v>3.0613018496486845E-3</v>
      </c>
      <c r="Y18">
        <v>2002</v>
      </c>
      <c r="Z18">
        <v>7629.86</v>
      </c>
      <c r="AA18" t="s">
        <v>42</v>
      </c>
      <c r="AB18">
        <f>AB17*AA3</f>
        <v>3.0016612598320765E-3</v>
      </c>
      <c r="AC18">
        <v>2002</v>
      </c>
      <c r="AD18">
        <v>7629.86</v>
      </c>
      <c r="AE18" t="s">
        <v>42</v>
      </c>
      <c r="AF18">
        <f>AF17*AE3</f>
        <v>2.9678517808640445E-3</v>
      </c>
      <c r="AG18">
        <v>2002</v>
      </c>
      <c r="AH18">
        <v>7629.86</v>
      </c>
      <c r="AI18" t="s">
        <v>42</v>
      </c>
      <c r="AJ18">
        <f>AJ17*AI3</f>
        <v>2.9856176340239682E-3</v>
      </c>
      <c r="AK18">
        <v>2002</v>
      </c>
      <c r="AL18">
        <v>7629.86</v>
      </c>
      <c r="AM18" t="s">
        <v>42</v>
      </c>
      <c r="AN18">
        <f>AN17*AM3</f>
        <v>2.9958108637055418E-3</v>
      </c>
      <c r="AO18">
        <v>2002</v>
      </c>
      <c r="AP18">
        <v>7629.86</v>
      </c>
      <c r="AQ18" t="s">
        <v>42</v>
      </c>
      <c r="AR18">
        <f>AR17*AQ3</f>
        <v>2.9309886242240668E-3</v>
      </c>
      <c r="AS18">
        <v>2002</v>
      </c>
      <c r="AT18">
        <v>7629.86</v>
      </c>
      <c r="AU18" t="s">
        <v>42</v>
      </c>
      <c r="AV18">
        <f>AV17*AU3</f>
        <v>2.9678709821335785E-3</v>
      </c>
      <c r="AW18">
        <v>2002</v>
      </c>
      <c r="AX18">
        <v>7629.86</v>
      </c>
      <c r="AY18" t="s">
        <v>42</v>
      </c>
      <c r="AZ18">
        <f>AZ17*AY3</f>
        <v>2.9852694246215706E-3</v>
      </c>
      <c r="BA18">
        <v>2002</v>
      </c>
      <c r="BB18">
        <v>7629.86</v>
      </c>
      <c r="BC18" t="s">
        <v>42</v>
      </c>
      <c r="BD18">
        <f>BD17*BC3</f>
        <v>3.0013016785237117E-3</v>
      </c>
      <c r="BE18">
        <v>2002</v>
      </c>
      <c r="BF18">
        <v>7629.86</v>
      </c>
      <c r="BG18" t="s">
        <v>42</v>
      </c>
      <c r="BH18">
        <f>BH17*BG3</f>
        <v>2.9904986156337921E-3</v>
      </c>
      <c r="BI18">
        <v>2002</v>
      </c>
      <c r="BJ18">
        <v>7629.86</v>
      </c>
      <c r="BK18" t="s">
        <v>42</v>
      </c>
      <c r="BL18">
        <f>BL17*BK3</f>
        <v>3.0624257206425844E-3</v>
      </c>
      <c r="BM18">
        <v>2002</v>
      </c>
      <c r="BN18">
        <v>7629.86</v>
      </c>
      <c r="BO18" t="s">
        <v>42</v>
      </c>
      <c r="BP18">
        <f>BP17*BO3</f>
        <v>3.0679713146988512E-3</v>
      </c>
      <c r="BQ18">
        <v>2002</v>
      </c>
      <c r="BR18">
        <v>7629.86</v>
      </c>
      <c r="BS18" t="s">
        <v>42</v>
      </c>
      <c r="BT18">
        <f>BT17*BS3</f>
        <v>3.0718467085815693E-3</v>
      </c>
      <c r="BU18">
        <v>2002</v>
      </c>
      <c r="BV18">
        <v>7629.86</v>
      </c>
      <c r="BW18" t="s">
        <v>42</v>
      </c>
      <c r="BX18">
        <f>BX17*BW3</f>
        <v>3.0834333675795775E-3</v>
      </c>
      <c r="BY18">
        <v>1987</v>
      </c>
      <c r="BZ18">
        <v>5836.06</v>
      </c>
    </row>
    <row r="19" spans="1:78">
      <c r="B19">
        <v>3.6183147251760042E-2</v>
      </c>
      <c r="C19" s="36">
        <v>0.90815183822015322</v>
      </c>
      <c r="D19">
        <v>148.31301257780081</v>
      </c>
      <c r="E19">
        <v>2002</v>
      </c>
      <c r="F19">
        <v>7629.86</v>
      </c>
      <c r="G19" t="s">
        <v>43</v>
      </c>
      <c r="H19">
        <f>G2+H18</f>
        <v>1.0378003598772718</v>
      </c>
      <c r="K19" t="s">
        <v>43</v>
      </c>
      <c r="L19">
        <f>K2+L18</f>
        <v>1.0322800452505316</v>
      </c>
      <c r="O19" t="s">
        <v>43</v>
      </c>
      <c r="P19">
        <f>O2+P18</f>
        <v>1.0375550614800315</v>
      </c>
      <c r="S19" t="s">
        <v>43</v>
      </c>
      <c r="T19">
        <f>S2+T18</f>
        <v>1.0386709158992253</v>
      </c>
      <c r="W19" t="s">
        <v>43</v>
      </c>
      <c r="X19">
        <f>W2+X18</f>
        <v>1.0382268919565343</v>
      </c>
      <c r="AA19" t="s">
        <v>43</v>
      </c>
      <c r="AB19">
        <f>AA2+AB18</f>
        <v>1.0384802771783821</v>
      </c>
      <c r="AE19" t="s">
        <v>43</v>
      </c>
      <c r="AF19">
        <f>AE2+AF18</f>
        <v>1.0384244573043859</v>
      </c>
      <c r="AI19" t="s">
        <v>43</v>
      </c>
      <c r="AJ19">
        <f>AI2+AJ18</f>
        <v>1.0382066103138934</v>
      </c>
      <c r="AM19" t="s">
        <v>43</v>
      </c>
      <c r="AN19">
        <f>AM2+AN18</f>
        <v>1.0380321699570092</v>
      </c>
      <c r="AQ19" t="s">
        <v>43</v>
      </c>
      <c r="AR19">
        <f>AQ2+AR18</f>
        <v>1.0377484570810738</v>
      </c>
      <c r="AU19" t="s">
        <v>43</v>
      </c>
      <c r="AV19">
        <f>AU2+AV18</f>
        <v>1.0377618191185911</v>
      </c>
      <c r="AY19" t="s">
        <v>43</v>
      </c>
      <c r="AZ19">
        <f>AY2+AZ18</f>
        <v>1.037742530827457</v>
      </c>
      <c r="BC19" t="s">
        <v>43</v>
      </c>
      <c r="BD19">
        <f>BC2+BD18</f>
        <v>1.0377784980913363</v>
      </c>
      <c r="BG19" t="s">
        <v>43</v>
      </c>
      <c r="BH19">
        <f>BG2+BH18</f>
        <v>1.037675234082132</v>
      </c>
      <c r="BK19" t="s">
        <v>43</v>
      </c>
      <c r="BL19">
        <f>BK2+BL18</f>
        <v>1.0380524533897524</v>
      </c>
      <c r="BO19" t="s">
        <v>43</v>
      </c>
      <c r="BP19">
        <f>BO2+BP18</f>
        <v>1.0381102606351811</v>
      </c>
      <c r="BS19" t="s">
        <v>43</v>
      </c>
      <c r="BT19">
        <f>BS2+BT18</f>
        <v>1.0383859313184522</v>
      </c>
      <c r="BW19" t="s">
        <v>43</v>
      </c>
      <c r="BX19">
        <f>BW2+BX18</f>
        <v>1.0383873232393204</v>
      </c>
    </row>
    <row r="20" spans="1:78">
      <c r="A20" t="s">
        <v>50</v>
      </c>
      <c r="B20" s="30">
        <f>AVERAGE(B2:B19)</f>
        <v>3.4318093231882466E-2</v>
      </c>
      <c r="C20" s="30">
        <f>AVERAGE(C2:C19)</f>
        <v>0.90631951359398166</v>
      </c>
      <c r="D20" s="30">
        <f>AVERAGE(D2:D19)</f>
        <v>155.83774400190333</v>
      </c>
      <c r="E20" s="30">
        <f>AVERAGE(E2:E19)</f>
        <v>1958.1111111111111</v>
      </c>
      <c r="F20" s="30">
        <f>AVERAGE(F2:F19)</f>
        <v>3364.8877777777775</v>
      </c>
      <c r="G20" t="s">
        <v>44</v>
      </c>
      <c r="H20">
        <f>G2-H18</f>
        <v>1.0320398714457335</v>
      </c>
      <c r="K20" t="s">
        <v>44</v>
      </c>
      <c r="L20">
        <f>K2-L18</f>
        <v>1.0292673042990461</v>
      </c>
      <c r="O20" t="s">
        <v>44</v>
      </c>
      <c r="P20">
        <f>O2-P18</f>
        <v>1.0312423329919911</v>
      </c>
      <c r="S20" t="s">
        <v>44</v>
      </c>
      <c r="T20">
        <f>S2-T18</f>
        <v>1.0325320054449547</v>
      </c>
      <c r="W20" t="s">
        <v>44</v>
      </c>
      <c r="X20">
        <f>W2-X18</f>
        <v>1.0321042882572371</v>
      </c>
      <c r="AA20" t="s">
        <v>44</v>
      </c>
      <c r="AB20">
        <f>AA2-AB18</f>
        <v>1.032476954658718</v>
      </c>
      <c r="AE20" t="s">
        <v>44</v>
      </c>
      <c r="AF20">
        <f>AE2-AF18</f>
        <v>1.0324887537426579</v>
      </c>
      <c r="AI20" t="s">
        <v>44</v>
      </c>
      <c r="AJ20">
        <f>AI2-AJ18</f>
        <v>1.0322353750458455</v>
      </c>
      <c r="AM20" t="s">
        <v>44</v>
      </c>
      <c r="AN20">
        <f>AM2-AN18</f>
        <v>1.032040548229598</v>
      </c>
      <c r="AQ20" t="s">
        <v>44</v>
      </c>
      <c r="AR20">
        <f>AQ2-AR18</f>
        <v>1.0318864798326255</v>
      </c>
      <c r="AU20" t="s">
        <v>44</v>
      </c>
      <c r="AV20">
        <f>AU2-AV18</f>
        <v>1.0318260771543242</v>
      </c>
      <c r="AY20" t="s">
        <v>44</v>
      </c>
      <c r="AZ20">
        <f>AY2-AZ18</f>
        <v>1.031771991978214</v>
      </c>
      <c r="BC20" t="s">
        <v>44</v>
      </c>
      <c r="BD20">
        <f>BC2-BD18</f>
        <v>1.0317758947342888</v>
      </c>
      <c r="BG20" t="s">
        <v>44</v>
      </c>
      <c r="BH20">
        <f>BG2-BH18</f>
        <v>1.0316942368508646</v>
      </c>
      <c r="BK20" t="s">
        <v>44</v>
      </c>
      <c r="BL20">
        <f>BK2-BL18</f>
        <v>1.0319276019484671</v>
      </c>
      <c r="BO20" t="s">
        <v>44</v>
      </c>
      <c r="BP20">
        <f>BO2-BP18</f>
        <v>1.0319743180057834</v>
      </c>
      <c r="BS20" t="s">
        <v>44</v>
      </c>
      <c r="BT20">
        <f>BS2-BT18</f>
        <v>1.0322422379012892</v>
      </c>
      <c r="BW20" t="s">
        <v>44</v>
      </c>
      <c r="BX20">
        <f>BW2-BX18</f>
        <v>1.0322204565041613</v>
      </c>
    </row>
    <row r="21" spans="1:78">
      <c r="A21" t="s">
        <v>51</v>
      </c>
      <c r="B21" s="30">
        <f>STDEV(B2:B19)</f>
        <v>1.1217877534848784E-3</v>
      </c>
      <c r="C21" s="30">
        <f>STDEV(C2:C19)</f>
        <v>1.5518020836989999E-2</v>
      </c>
      <c r="D21" s="30">
        <f>STDEV(D2:D19)</f>
        <v>69.485482693646247</v>
      </c>
      <c r="E21" s="30">
        <f>STDEV(E2:E19)</f>
        <v>25.890922526651028</v>
      </c>
      <c r="F21" s="30">
        <f>STDEV(F2:F19)</f>
        <v>2220.9267220651404</v>
      </c>
      <c r="G21" t="s">
        <v>35</v>
      </c>
      <c r="H21" s="37">
        <f>LN(G2)</f>
        <v>3.4324240802830114E-2</v>
      </c>
      <c r="K21" t="s">
        <v>35</v>
      </c>
      <c r="L21" s="37">
        <f>LN(K2)</f>
        <v>3.0309660834710882E-2</v>
      </c>
      <c r="O21" t="s">
        <v>35</v>
      </c>
      <c r="P21" s="37">
        <f>LN(O2)</f>
        <v>3.3820289035440022E-2</v>
      </c>
      <c r="S21" t="s">
        <v>35</v>
      </c>
      <c r="T21" s="37">
        <f>LN(S2)</f>
        <v>3.4982379353974677E-2</v>
      </c>
      <c r="W21" t="s">
        <v>35</v>
      </c>
      <c r="X21" s="37">
        <f>LN(W2)</f>
        <v>3.4561404361662093E-2</v>
      </c>
      <c r="AA21" t="s">
        <v>35</v>
      </c>
      <c r="AB21" s="37">
        <f>LN(AA2)</f>
        <v>3.4863750668321682E-2</v>
      </c>
      <c r="AE21" t="s">
        <v>35</v>
      </c>
      <c r="AF21" s="37">
        <f>LN(AE2)</f>
        <v>3.4842494189798283E-2</v>
      </c>
      <c r="AI21" t="s">
        <v>35</v>
      </c>
      <c r="AJ21" s="37">
        <f>LN(AI2)</f>
        <v>3.4614923422747204E-2</v>
      </c>
      <c r="AM21" t="s">
        <v>35</v>
      </c>
      <c r="AN21" s="37">
        <f>LN(AM2)</f>
        <v>3.4436555659051342E-2</v>
      </c>
      <c r="AQ21" t="s">
        <v>35</v>
      </c>
      <c r="AR21" s="37">
        <f>LN(AQ2)</f>
        <v>3.4225052185369788E-2</v>
      </c>
      <c r="AU21" t="s">
        <v>35</v>
      </c>
      <c r="AV21" s="37">
        <f>LN(AU2)</f>
        <v>3.420232297136911E-2</v>
      </c>
      <c r="AY21" t="s">
        <v>35</v>
      </c>
      <c r="AZ21" s="37">
        <f>LN(AY2)</f>
        <v>3.4166869165290908E-2</v>
      </c>
      <c r="BC21" t="s">
        <v>35</v>
      </c>
      <c r="BD21" s="37">
        <f>LN(BC2)</f>
        <v>3.4186134377234896E-2</v>
      </c>
      <c r="BG21" t="s">
        <v>35</v>
      </c>
      <c r="BH21" s="37">
        <f>LN(BG2)</f>
        <v>3.4096776902278338E-2</v>
      </c>
      <c r="BK21" t="s">
        <v>35</v>
      </c>
      <c r="BL21" s="37">
        <f>LN(BK2)</f>
        <v>3.4391791568605078E-2</v>
      </c>
      <c r="BO21" t="s">
        <v>35</v>
      </c>
      <c r="BP21" s="37">
        <f>LN(BO2)</f>
        <v>3.4442285129458863E-2</v>
      </c>
      <c r="BS21" t="s">
        <v>35</v>
      </c>
      <c r="BT21" s="37">
        <f>LN(BS2)</f>
        <v>3.4704844072810152E-2</v>
      </c>
      <c r="BW21" t="s">
        <v>35</v>
      </c>
      <c r="BX21" s="37">
        <f>LN(BW2)</f>
        <v>3.4694997024000925E-2</v>
      </c>
    </row>
    <row r="22" spans="1:78">
      <c r="A22" t="s">
        <v>52</v>
      </c>
      <c r="B22" s="30">
        <f>MIN(B2:B19)</f>
        <v>3.0309660834710882E-2</v>
      </c>
      <c r="C22" s="30">
        <f>MIN(C2:C19)</f>
        <v>0.89119826341212882</v>
      </c>
      <c r="D22" s="30">
        <f>MIN(D2:D19)</f>
        <v>122.86544654905934</v>
      </c>
      <c r="E22" s="30">
        <f>MIN(E2:E19)</f>
        <v>1919</v>
      </c>
      <c r="F22" s="30">
        <f>MIN(F2:F19)</f>
        <v>249</v>
      </c>
      <c r="G22" t="s">
        <v>45</v>
      </c>
      <c r="H22" s="37">
        <f>LN(H19)</f>
        <v>3.7103434720830997E-2</v>
      </c>
      <c r="K22" t="s">
        <v>45</v>
      </c>
      <c r="L22" s="37">
        <f>LN(L19)</f>
        <v>3.1769991924322304E-2</v>
      </c>
      <c r="O22" t="s">
        <v>45</v>
      </c>
      <c r="P22" s="37">
        <f>LN(P19)</f>
        <v>3.6867043020538844E-2</v>
      </c>
      <c r="S22" t="s">
        <v>45</v>
      </c>
      <c r="T22" s="37">
        <f>LN(T19)</f>
        <v>3.79419303774911E-2</v>
      </c>
      <c r="W22" t="s">
        <v>45</v>
      </c>
      <c r="X22" s="37">
        <f>LN(X19)</f>
        <v>3.7514346557260221E-2</v>
      </c>
      <c r="AA22" t="s">
        <v>45</v>
      </c>
      <c r="AB22" s="37">
        <f>LN(AB19)</f>
        <v>3.775837251033743E-2</v>
      </c>
      <c r="AE22" t="s">
        <v>45</v>
      </c>
      <c r="AF22" s="37">
        <f>LN(AF19)</f>
        <v>3.7704619564347341E-2</v>
      </c>
      <c r="AI22" t="s">
        <v>45</v>
      </c>
      <c r="AJ22" s="37">
        <f>LN(AJ19)</f>
        <v>3.7494811481738312E-2</v>
      </c>
      <c r="AM22" t="s">
        <v>45</v>
      </c>
      <c r="AN22" s="37">
        <f>LN(AN19)</f>
        <v>3.732677651490094E-2</v>
      </c>
      <c r="AQ22" t="s">
        <v>45</v>
      </c>
      <c r="AR22" s="37">
        <f>LN(AR19)</f>
        <v>3.70534211573968E-2</v>
      </c>
      <c r="AU22" t="s">
        <v>45</v>
      </c>
      <c r="AV22" s="37">
        <f>LN(AV19)</f>
        <v>3.7066297063308468E-2</v>
      </c>
      <c r="AY22" t="s">
        <v>45</v>
      </c>
      <c r="AZ22" s="37">
        <f>LN(AZ19)</f>
        <v>3.7047710456987813E-2</v>
      </c>
      <c r="BC22" t="s">
        <v>45</v>
      </c>
      <c r="BD22" s="37">
        <f>LN(BD19)</f>
        <v>3.7082368996585034E-2</v>
      </c>
      <c r="BG22" t="s">
        <v>45</v>
      </c>
      <c r="BH22" s="37">
        <f>LN(BH19)</f>
        <v>3.6982859180790383E-2</v>
      </c>
      <c r="BK22" t="s">
        <v>45</v>
      </c>
      <c r="BL22" s="37">
        <f>LN(BL19)</f>
        <v>3.7346316597723896E-2</v>
      </c>
      <c r="BO22" t="s">
        <v>45</v>
      </c>
      <c r="BP22" s="37">
        <f>LN(BP19)</f>
        <v>3.740200322098626E-2</v>
      </c>
      <c r="BS22" t="s">
        <v>45</v>
      </c>
      <c r="BT22" s="37">
        <f>LN(BT19)</f>
        <v>3.766751845377013E-2</v>
      </c>
      <c r="BW22" t="s">
        <v>45</v>
      </c>
      <c r="BX22" s="37">
        <f>LN(BX19)</f>
        <v>3.7668858918710219E-2</v>
      </c>
    </row>
    <row r="23" spans="1:78">
      <c r="A23" t="s">
        <v>53</v>
      </c>
      <c r="B23" s="30">
        <f>MAX(B2:B19)</f>
        <v>3.6183147251760042E-2</v>
      </c>
      <c r="C23" s="30">
        <f>MAX(C2:C19)</f>
        <v>0.9665372276754397</v>
      </c>
      <c r="D23" s="30">
        <f>MAX(D2:D19)</f>
        <v>433.25933292414732</v>
      </c>
      <c r="E23" s="30">
        <f>MAX(E2:E19)</f>
        <v>2002</v>
      </c>
      <c r="F23" s="30">
        <f>MAX(F2:F19)</f>
        <v>7629.86</v>
      </c>
      <c r="G23" t="s">
        <v>46</v>
      </c>
      <c r="H23" s="37">
        <f>LN(H20)</f>
        <v>3.1537301434888684E-2</v>
      </c>
      <c r="K23" t="s">
        <v>46</v>
      </c>
      <c r="L23" s="37">
        <f>LN(L20)</f>
        <v>2.8847194059019306E-2</v>
      </c>
      <c r="O23" t="s">
        <v>46</v>
      </c>
      <c r="P23" s="37">
        <f>LN(P20)</f>
        <v>3.0764223964683472E-2</v>
      </c>
      <c r="S23" t="s">
        <v>46</v>
      </c>
      <c r="T23" s="37">
        <f>LN(T20)</f>
        <v>3.2014043382263768E-2</v>
      </c>
      <c r="W23" t="s">
        <v>46</v>
      </c>
      <c r="X23" s="37">
        <f>LN(X20)</f>
        <v>3.1599716466534325E-2</v>
      </c>
      <c r="AA23" t="s">
        <v>46</v>
      </c>
      <c r="AB23" s="37">
        <f>LN(AB20)</f>
        <v>3.1960725660826889E-2</v>
      </c>
      <c r="AE23" t="s">
        <v>46</v>
      </c>
      <c r="AF23" s="37">
        <f>LN(AF20)</f>
        <v>3.1972153534802726E-2</v>
      </c>
      <c r="AI23" t="s">
        <v>46</v>
      </c>
      <c r="AJ23" s="37">
        <f>LN(AJ20)</f>
        <v>3.1726717648670064E-2</v>
      </c>
      <c r="AM23" t="s">
        <v>46</v>
      </c>
      <c r="AN23" s="37">
        <f>LN(AN20)</f>
        <v>3.1537957207656113E-2</v>
      </c>
      <c r="AQ23" t="s">
        <v>46</v>
      </c>
      <c r="AR23" s="37">
        <f>LN(AR20)</f>
        <v>3.1388660846724842E-2</v>
      </c>
      <c r="AU23" t="s">
        <v>46</v>
      </c>
      <c r="AV23" s="37">
        <f>LN(AV20)</f>
        <v>3.1330122967392703E-2</v>
      </c>
      <c r="AY23" t="s">
        <v>46</v>
      </c>
      <c r="AZ23" s="37">
        <f>LN(AZ20)</f>
        <v>3.1277704643367731E-2</v>
      </c>
      <c r="BC23" t="s">
        <v>46</v>
      </c>
      <c r="BD23" s="37">
        <f>LN(BD20)</f>
        <v>3.1281487212311145E-2</v>
      </c>
      <c r="BG23" t="s">
        <v>46</v>
      </c>
      <c r="BH23" s="37">
        <f>LN(BH20)</f>
        <v>3.1202341037896611E-2</v>
      </c>
      <c r="BK23" t="s">
        <v>46</v>
      </c>
      <c r="BL23" s="37">
        <f>LN(BL20)</f>
        <v>3.1428511447813459E-2</v>
      </c>
      <c r="BO23" t="s">
        <v>46</v>
      </c>
      <c r="BP23" s="37">
        <f>LN(BP20)</f>
        <v>3.1473781096407354E-2</v>
      </c>
      <c r="BS23" t="s">
        <v>46</v>
      </c>
      <c r="BT23" s="37">
        <f>LN(BT20)</f>
        <v>3.1733366163917406E-2</v>
      </c>
      <c r="BW23" t="s">
        <v>46</v>
      </c>
      <c r="BX23" s="37">
        <f>LN(BX20)</f>
        <v>3.1712264889297362E-2</v>
      </c>
    </row>
    <row r="24" spans="1:78">
      <c r="A24" t="s">
        <v>54</v>
      </c>
      <c r="B24" s="30">
        <f>ABS(B23-B22)</f>
        <v>5.8734864170491598E-3</v>
      </c>
      <c r="C24" s="30">
        <f>ABS(C23-C22)</f>
        <v>7.5338964263310881E-2</v>
      </c>
      <c r="D24" s="30">
        <f>ABS(D23-D22)</f>
        <v>310.39388637508796</v>
      </c>
      <c r="E24" s="30">
        <f>ABS(E23-E22)</f>
        <v>83</v>
      </c>
      <c r="F24" s="30">
        <f>ABS(F23-F22)</f>
        <v>7380.86</v>
      </c>
      <c r="G24" t="s">
        <v>47</v>
      </c>
      <c r="H24" s="37">
        <f>H22-H21</f>
        <v>2.7791939180008829E-3</v>
      </c>
      <c r="K24" t="s">
        <v>47</v>
      </c>
      <c r="L24" s="37">
        <f>L22-L21</f>
        <v>1.4603310896114212E-3</v>
      </c>
      <c r="O24" t="s">
        <v>47</v>
      </c>
      <c r="P24" s="37">
        <f>P22-P21</f>
        <v>3.0467539850988212E-3</v>
      </c>
      <c r="S24" t="s">
        <v>47</v>
      </c>
      <c r="T24" s="37">
        <f>T22-T21</f>
        <v>2.9595510235164227E-3</v>
      </c>
      <c r="W24" t="s">
        <v>47</v>
      </c>
      <c r="X24" s="37">
        <f>X22-X21</f>
        <v>2.952942195598128E-3</v>
      </c>
      <c r="AA24" t="s">
        <v>47</v>
      </c>
      <c r="AB24" s="37">
        <f>AB22-AB21</f>
        <v>2.8946218420157488E-3</v>
      </c>
      <c r="AE24" t="s">
        <v>47</v>
      </c>
      <c r="AF24" s="37">
        <f>AF22-AF21</f>
        <v>2.8621253745490585E-3</v>
      </c>
      <c r="AI24" t="s">
        <v>47</v>
      </c>
      <c r="AJ24" s="37">
        <f>AJ22-AJ21</f>
        <v>2.8798880589911077E-3</v>
      </c>
      <c r="AM24" t="s">
        <v>47</v>
      </c>
      <c r="AN24" s="37">
        <f>AN22-AN21</f>
        <v>2.8902208558495984E-3</v>
      </c>
      <c r="AQ24" t="s">
        <v>47</v>
      </c>
      <c r="AR24" s="37">
        <f>AR22-AR21</f>
        <v>2.8283689720270122E-3</v>
      </c>
      <c r="AU24" t="s">
        <v>47</v>
      </c>
      <c r="AV24" s="37">
        <f>AV22-AV21</f>
        <v>2.8639740919393572E-3</v>
      </c>
      <c r="AY24" t="s">
        <v>47</v>
      </c>
      <c r="AZ24" s="37">
        <f>AZ22-AZ21</f>
        <v>2.8808412916969048E-3</v>
      </c>
      <c r="BC24" t="s">
        <v>47</v>
      </c>
      <c r="BD24" s="37">
        <f>BD22-BD21</f>
        <v>2.8962346193501382E-3</v>
      </c>
      <c r="BG24" t="s">
        <v>47</v>
      </c>
      <c r="BH24" s="37">
        <f>BH22-BH21</f>
        <v>2.8860822785120449E-3</v>
      </c>
      <c r="BK24" t="s">
        <v>47</v>
      </c>
      <c r="BL24" s="37">
        <f>BL22-BL21</f>
        <v>2.954525029118818E-3</v>
      </c>
      <c r="BO24" t="s">
        <v>47</v>
      </c>
      <c r="BP24" s="37">
        <f>BP22-BP21</f>
        <v>2.9597180915273968E-3</v>
      </c>
      <c r="BS24" t="s">
        <v>47</v>
      </c>
      <c r="BT24" s="37">
        <f>BT22-BT21</f>
        <v>2.9626743809599773E-3</v>
      </c>
      <c r="BW24" t="s">
        <v>47</v>
      </c>
      <c r="BX24" s="37">
        <f>BX22-BX21</f>
        <v>2.973861894709294E-3</v>
      </c>
    </row>
    <row r="25" spans="1:78">
      <c r="A25" t="s">
        <v>55</v>
      </c>
      <c r="B25" s="30">
        <f>COUNT(B2:B19)</f>
        <v>18</v>
      </c>
      <c r="G25" t="s">
        <v>48</v>
      </c>
      <c r="H25" s="37">
        <f>H21-H23</f>
        <v>2.7869393679414295E-3</v>
      </c>
      <c r="K25" t="s">
        <v>48</v>
      </c>
      <c r="L25" s="37">
        <f>L21-L23</f>
        <v>1.462466775691576E-3</v>
      </c>
      <c r="O25" t="s">
        <v>48</v>
      </c>
      <c r="P25" s="37">
        <f>P21-P23</f>
        <v>3.0560650707565501E-3</v>
      </c>
      <c r="S25" t="s">
        <v>48</v>
      </c>
      <c r="T25" s="37">
        <f>T21-T23</f>
        <v>2.9683359717109087E-3</v>
      </c>
      <c r="W25" t="s">
        <v>48</v>
      </c>
      <c r="X25" s="37">
        <f>X21-X23</f>
        <v>2.9616878951277681E-3</v>
      </c>
      <c r="AA25" t="s">
        <v>48</v>
      </c>
      <c r="AB25" s="37">
        <f>AB21-AB23</f>
        <v>2.903025007494793E-3</v>
      </c>
      <c r="AE25" t="s">
        <v>48</v>
      </c>
      <c r="AF25" s="37">
        <f>AF21-AF23</f>
        <v>2.8703406549955568E-3</v>
      </c>
      <c r="AI25" t="s">
        <v>48</v>
      </c>
      <c r="AJ25" s="37">
        <f>AJ21-AJ23</f>
        <v>2.8882057740771405E-3</v>
      </c>
      <c r="AM25" t="s">
        <v>48</v>
      </c>
      <c r="AN25" s="37">
        <f>AN21-AN23</f>
        <v>2.898598451395229E-3</v>
      </c>
      <c r="AQ25" t="s">
        <v>48</v>
      </c>
      <c r="AR25" s="37">
        <f>AR21-AR23</f>
        <v>2.836391338644946E-3</v>
      </c>
      <c r="AU25" t="s">
        <v>48</v>
      </c>
      <c r="AV25" s="37">
        <f>AV21-AV23</f>
        <v>2.8722000039764078E-3</v>
      </c>
      <c r="AY25" t="s">
        <v>48</v>
      </c>
      <c r="AZ25" s="37">
        <f>AZ21-AZ23</f>
        <v>2.8891645219231779E-3</v>
      </c>
      <c r="BC25" t="s">
        <v>48</v>
      </c>
      <c r="BD25" s="37">
        <f>BD21-BD23</f>
        <v>2.9046471649237515E-3</v>
      </c>
      <c r="BG25" t="s">
        <v>48</v>
      </c>
      <c r="BH25" s="37">
        <f>BH21-BH23</f>
        <v>2.8944358643817267E-3</v>
      </c>
      <c r="BK25" t="s">
        <v>48</v>
      </c>
      <c r="BL25" s="37">
        <f>BL21-BL23</f>
        <v>2.9632801207916185E-3</v>
      </c>
      <c r="BO25" t="s">
        <v>48</v>
      </c>
      <c r="BP25" s="37">
        <f>BP21-BP23</f>
        <v>2.9685040330515097E-3</v>
      </c>
      <c r="BS25" t="s">
        <v>48</v>
      </c>
      <c r="BT25" s="37">
        <f>BT21-BT23</f>
        <v>2.9714779088927459E-3</v>
      </c>
      <c r="BW25" t="s">
        <v>48</v>
      </c>
      <c r="BX25" s="37">
        <f>BX21-BX23</f>
        <v>2.9827321347035626E-3</v>
      </c>
    </row>
    <row r="26" spans="1:78">
      <c r="G26" t="s">
        <v>49</v>
      </c>
      <c r="H26" s="38">
        <f>AVERAGE(H24:H25)</f>
        <v>2.7830666429711562E-3</v>
      </c>
      <c r="K26" t="s">
        <v>49</v>
      </c>
      <c r="L26" s="38">
        <f>AVERAGE(L24:L25)</f>
        <v>1.4613989326514986E-3</v>
      </c>
      <c r="O26" t="s">
        <v>49</v>
      </c>
      <c r="P26" s="38">
        <f>AVERAGE(P24:P25)</f>
        <v>3.0514095279276857E-3</v>
      </c>
      <c r="S26" t="s">
        <v>49</v>
      </c>
      <c r="T26" s="38">
        <f>AVERAGE(T24:T25)</f>
        <v>2.9639434976136657E-3</v>
      </c>
      <c r="W26" t="s">
        <v>49</v>
      </c>
      <c r="X26" s="38">
        <f>AVERAGE(X24:X25)</f>
        <v>2.9573150453629481E-3</v>
      </c>
      <c r="AA26" t="s">
        <v>49</v>
      </c>
      <c r="AB26" s="38">
        <f>AVERAGE(AB24:AB25)</f>
        <v>2.8988234247552709E-3</v>
      </c>
      <c r="AE26" t="s">
        <v>49</v>
      </c>
      <c r="AF26" s="38">
        <f>AVERAGE(AF24:AF25)</f>
        <v>2.8662330147723077E-3</v>
      </c>
      <c r="AI26" t="s">
        <v>49</v>
      </c>
      <c r="AJ26" s="38">
        <f>AVERAGE(AJ24:AJ25)</f>
        <v>2.8840469165341241E-3</v>
      </c>
      <c r="AM26" t="s">
        <v>49</v>
      </c>
      <c r="AN26" s="38">
        <f>AVERAGE(AN24:AN25)</f>
        <v>2.8944096536224137E-3</v>
      </c>
      <c r="AQ26" t="s">
        <v>49</v>
      </c>
      <c r="AR26" s="38">
        <f>AVERAGE(AR24:AR25)</f>
        <v>2.8323801553359791E-3</v>
      </c>
      <c r="AU26" t="s">
        <v>49</v>
      </c>
      <c r="AV26" s="38">
        <f>AVERAGE(AV24:AV25)</f>
        <v>2.8680870479578825E-3</v>
      </c>
      <c r="AY26" t="s">
        <v>49</v>
      </c>
      <c r="AZ26" s="38">
        <f>AVERAGE(AZ24:AZ25)</f>
        <v>2.8850029068100413E-3</v>
      </c>
      <c r="BC26" t="s">
        <v>49</v>
      </c>
      <c r="BD26" s="38">
        <f>AVERAGE(BD24:BD25)</f>
        <v>2.9004408921369448E-3</v>
      </c>
      <c r="BG26" t="s">
        <v>49</v>
      </c>
      <c r="BH26" s="38">
        <f>AVERAGE(BH24:BH25)</f>
        <v>2.8902590714468858E-3</v>
      </c>
      <c r="BK26" t="s">
        <v>49</v>
      </c>
      <c r="BL26" s="38">
        <f>AVERAGE(BL24:BL25)</f>
        <v>2.9589025749552182E-3</v>
      </c>
      <c r="BO26" t="s">
        <v>49</v>
      </c>
      <c r="BP26" s="38">
        <f>AVERAGE(BP24:BP25)</f>
        <v>2.9641110622894533E-3</v>
      </c>
      <c r="BS26" t="s">
        <v>49</v>
      </c>
      <c r="BT26" s="38">
        <f>AVERAGE(BT24:BT25)</f>
        <v>2.9670761449263616E-3</v>
      </c>
      <c r="BW26" t="s">
        <v>49</v>
      </c>
      <c r="BX26" s="38">
        <f>AVERAGE(BX24:BX25)</f>
        <v>2.9782970147064283E-3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6"/>
  <sheetViews>
    <sheetView workbookViewId="0">
      <selection activeCell="F1" sqref="F1"/>
    </sheetView>
  </sheetViews>
  <sheetFormatPr baseColWidth="10" defaultRowHeight="14" x14ac:dyDescent="0"/>
  <sheetData>
    <row r="1" spans="2:80" ht="16" thickTop="1" thickBot="1">
      <c r="B1" s="30" t="s">
        <v>28</v>
      </c>
      <c r="C1" s="30" t="s">
        <v>29</v>
      </c>
      <c r="D1" s="30" t="s">
        <v>30</v>
      </c>
      <c r="E1" s="39" t="s">
        <v>1</v>
      </c>
      <c r="F1" s="39" t="s">
        <v>0</v>
      </c>
      <c r="G1" s="32">
        <f>LN(G2)</f>
        <v>2.8412004467583663E-3</v>
      </c>
      <c r="H1" s="33">
        <f>G4</f>
        <v>2.3306030034631577E-2</v>
      </c>
      <c r="I1" s="29" t="s">
        <v>1</v>
      </c>
      <c r="J1" s="29" t="s">
        <v>0</v>
      </c>
      <c r="K1" s="34">
        <f>LN(K2)</f>
        <v>2.1143343121971425E-3</v>
      </c>
      <c r="L1" s="35">
        <f>K4</f>
        <v>1.141991412564638E-2</v>
      </c>
      <c r="M1" s="29" t="s">
        <v>1</v>
      </c>
      <c r="N1" s="29" t="s">
        <v>0</v>
      </c>
      <c r="O1" s="34">
        <f>LN(O2)</f>
        <v>2.5241779792345869E-3</v>
      </c>
      <c r="P1" s="35">
        <f>O4</f>
        <v>1.6723227484198723E-2</v>
      </c>
      <c r="Q1" s="29" t="s">
        <v>1</v>
      </c>
      <c r="R1" s="29" t="s">
        <v>0</v>
      </c>
      <c r="S1" s="34">
        <f>LN(S2)</f>
        <v>3.2411505295111302E-3</v>
      </c>
      <c r="T1" s="35">
        <f>S4</f>
        <v>2.7803296822448139E-2</v>
      </c>
      <c r="U1" s="29" t="s">
        <v>1</v>
      </c>
      <c r="V1" s="29" t="s">
        <v>0</v>
      </c>
      <c r="W1" s="34">
        <f>LN(W2)</f>
        <v>2.4380319714423448E-3</v>
      </c>
      <c r="X1" s="35">
        <f>W4</f>
        <v>1.6435286593135118E-2</v>
      </c>
      <c r="Y1" s="29" t="s">
        <v>1</v>
      </c>
      <c r="Z1" s="29" t="s">
        <v>0</v>
      </c>
      <c r="AA1" s="34">
        <f>LN(AA2)</f>
        <v>2.5956939508076011E-3</v>
      </c>
      <c r="AB1" s="35">
        <f>AA4</f>
        <v>1.8954690959678524E-2</v>
      </c>
      <c r="AC1" s="29" t="s">
        <v>1</v>
      </c>
      <c r="AD1" s="29" t="s">
        <v>0</v>
      </c>
      <c r="AE1" s="34">
        <f>LN(AE2)</f>
        <v>2.6961372583161271E-3</v>
      </c>
      <c r="AF1" s="35">
        <f>AE4</f>
        <v>2.0552196029993197E-2</v>
      </c>
      <c r="AG1" s="29" t="s">
        <v>1</v>
      </c>
      <c r="AH1" s="29" t="s">
        <v>0</v>
      </c>
      <c r="AI1" s="34">
        <f>LN(AI2)</f>
        <v>2.8345376594637738E-3</v>
      </c>
      <c r="AJ1" s="35">
        <f>AI4</f>
        <v>2.2788108197032243E-2</v>
      </c>
      <c r="AK1" s="29" t="s">
        <v>1</v>
      </c>
      <c r="AL1" s="29" t="s">
        <v>0</v>
      </c>
      <c r="AM1" s="34">
        <f>LN(AM2)</f>
        <v>3.1038610496982423E-3</v>
      </c>
      <c r="AN1" s="35">
        <f>AM4</f>
        <v>2.8310498355989346E-2</v>
      </c>
      <c r="AO1" s="29" t="s">
        <v>1</v>
      </c>
      <c r="AP1" s="29" t="s">
        <v>0</v>
      </c>
      <c r="AQ1" s="34">
        <f>LN(AQ2)</f>
        <v>3.0397810209398537E-3</v>
      </c>
      <c r="AR1" s="35">
        <f>AQ4</f>
        <v>2.7447738978899659E-2</v>
      </c>
      <c r="AS1" s="29" t="s">
        <v>1</v>
      </c>
      <c r="AT1" s="29" t="s">
        <v>0</v>
      </c>
      <c r="AU1" s="34">
        <f>LN(AU2)</f>
        <v>2.7722370760776514E-3</v>
      </c>
      <c r="AV1" s="35">
        <f>AU4</f>
        <v>2.2502464236511231E-2</v>
      </c>
      <c r="AW1" s="29" t="s">
        <v>1</v>
      </c>
      <c r="AX1" s="29" t="s">
        <v>0</v>
      </c>
      <c r="AY1" s="34">
        <f>LN(AY2)</f>
        <v>2.7686398907285194E-3</v>
      </c>
      <c r="AZ1" s="35">
        <f>AY4</f>
        <v>2.3017974633061877E-2</v>
      </c>
      <c r="BA1" s="29" t="s">
        <v>1</v>
      </c>
      <c r="BB1" s="29" t="s">
        <v>0</v>
      </c>
      <c r="BC1" s="34">
        <f>LN(BC2)</f>
        <v>2.6272500080754806E-3</v>
      </c>
      <c r="BD1" s="35">
        <f>BC4</f>
        <v>2.1294325792062582E-2</v>
      </c>
      <c r="BE1" s="29" t="s">
        <v>1</v>
      </c>
      <c r="BF1" s="29" t="s">
        <v>0</v>
      </c>
      <c r="BG1" s="34">
        <f>LN(BG2)</f>
        <v>2.5218450267314946E-3</v>
      </c>
      <c r="BH1" s="35">
        <f>BG4</f>
        <v>1.8532885028341155E-2</v>
      </c>
      <c r="BI1" s="29" t="s">
        <v>1</v>
      </c>
      <c r="BJ1" s="29" t="s">
        <v>0</v>
      </c>
      <c r="BK1" s="34">
        <f>LN(BK2)</f>
        <v>6.3800670981037783E-3</v>
      </c>
      <c r="BL1" s="35">
        <f>BK4</f>
        <v>0.16592170088865871</v>
      </c>
      <c r="BM1" s="29" t="s">
        <v>1</v>
      </c>
      <c r="BN1" s="29" t="s">
        <v>0</v>
      </c>
      <c r="BO1" s="34">
        <f>LN(BO2)</f>
        <v>4.0722410042844685E-3</v>
      </c>
      <c r="BP1" s="35">
        <f>BO4</f>
        <v>4.5606578602033855E-2</v>
      </c>
      <c r="BQ1" s="29" t="s">
        <v>1</v>
      </c>
      <c r="BR1" s="29" t="s">
        <v>0</v>
      </c>
      <c r="BS1" s="34">
        <f>LN(BS2)</f>
        <v>3.1439071332747229E-3</v>
      </c>
      <c r="BT1" s="35">
        <f>BS4</f>
        <v>2.5437193804031553E-2</v>
      </c>
      <c r="BU1" s="29" t="s">
        <v>1</v>
      </c>
      <c r="BV1" s="29" t="s">
        <v>0</v>
      </c>
      <c r="BW1" s="34">
        <f>LN(BW2)</f>
        <v>4.4257664700961602E-3</v>
      </c>
      <c r="BX1" s="35">
        <f>BW4</f>
        <v>5.0624228487085476E-2</v>
      </c>
      <c r="BY1" s="29" t="s">
        <v>1</v>
      </c>
      <c r="BZ1" s="29" t="s">
        <v>0</v>
      </c>
      <c r="CA1" s="34">
        <f>LN(CA2)</f>
        <v>-2.7347506727643757E-3</v>
      </c>
      <c r="CB1" s="35">
        <f>CA4</f>
        <v>2.901329095090922E-2</v>
      </c>
    </row>
    <row r="2" spans="2:80" ht="15" thickTop="1">
      <c r="B2">
        <v>2.1143343121971425E-3</v>
      </c>
      <c r="C2" s="36">
        <v>1.141991412564638E-2</v>
      </c>
      <c r="D2">
        <v>0.17327752635558086</v>
      </c>
      <c r="E2">
        <v>1971</v>
      </c>
      <c r="F2">
        <v>4356.49</v>
      </c>
      <c r="G2">
        <f t="array" ref="G2:H6">LOGEST(F2:F19,E2:E19,TRUE, TRUE)</f>
        <v>1.0028452404820249</v>
      </c>
      <c r="H2">
        <v>17.216680456681498</v>
      </c>
      <c r="I2">
        <v>1973</v>
      </c>
      <c r="J2">
        <v>4520.8900000000003</v>
      </c>
      <c r="K2">
        <f t="array" ref="K2:L6">LOGEST(J2:J18,I2:I18,TRUE, TRUE)</f>
        <v>1.0021165710931454</v>
      </c>
      <c r="L2">
        <v>73.214038525300722</v>
      </c>
      <c r="M2">
        <v>1971</v>
      </c>
      <c r="N2">
        <v>4356.49</v>
      </c>
      <c r="O2">
        <f t="array" ref="O2:P6">LOGEST(N2:N18,M2:M18,TRUE, TRUE)</f>
        <v>1.0025273663986183</v>
      </c>
      <c r="P2">
        <v>32.379696148986696</v>
      </c>
      <c r="Q2">
        <v>1971</v>
      </c>
      <c r="R2">
        <v>4356.49</v>
      </c>
      <c r="S2">
        <f t="array" ref="S2:T6">LOGEST(R2:R18,Q2:Q18,TRUE, TRUE)</f>
        <v>1.0032464087372348</v>
      </c>
      <c r="T2">
        <v>7.758108805968603</v>
      </c>
      <c r="U2">
        <v>1971</v>
      </c>
      <c r="V2">
        <v>4356.49</v>
      </c>
      <c r="W2">
        <f t="array" ref="W2:X6">LOGEST(V2:V18,U2:U18,TRUE, TRUE)</f>
        <v>1.002441006388139</v>
      </c>
      <c r="X2">
        <v>38.479363973185244</v>
      </c>
      <c r="Y2">
        <v>1971</v>
      </c>
      <c r="Z2">
        <v>4356.49</v>
      </c>
      <c r="AA2">
        <f t="array" ref="AA2:AB6">LOGEST(Z2:Z18,Y2:Y18,TRUE, TRUE)</f>
        <v>1.0025990656810462</v>
      </c>
      <c r="AB2">
        <v>28.114022998972786</v>
      </c>
      <c r="AC2">
        <v>1971</v>
      </c>
      <c r="AD2">
        <v>4356.49</v>
      </c>
      <c r="AE2">
        <f t="array" ref="AE2:AF6">LOGEST(AD2:AD18,AC2:AC18,TRUE, TRUE)</f>
        <v>1.0026997751050173</v>
      </c>
      <c r="AF2">
        <v>23.009845544811814</v>
      </c>
      <c r="AG2">
        <v>1971</v>
      </c>
      <c r="AH2">
        <v>4356.49</v>
      </c>
      <c r="AI2">
        <f t="array" ref="AI2:AJ6">LOGEST(AH2:AH18,AG2:AG18,TRUE, TRUE)</f>
        <v>1.0028385587597577</v>
      </c>
      <c r="AJ2">
        <v>17.447887835205254</v>
      </c>
      <c r="AK2">
        <v>1971</v>
      </c>
      <c r="AL2">
        <v>4356.49</v>
      </c>
      <c r="AM2">
        <f t="array" ref="AM2:AN6">LOGEST(AL2:AL18,AK2:AK18,TRUE, TRUE)</f>
        <v>1.0031086830140179</v>
      </c>
      <c r="AN2">
        <v>10.147562072842346</v>
      </c>
      <c r="AO2">
        <v>1971</v>
      </c>
      <c r="AP2">
        <v>4356.49</v>
      </c>
      <c r="AQ2">
        <f t="array" ref="AQ2:AR6">LOGEST(AP2:AP18,AO2:AO18,TRUE, TRUE)</f>
        <v>1.0030444058402261</v>
      </c>
      <c r="AR2">
        <v>11.516180484757406</v>
      </c>
      <c r="AS2">
        <v>1971</v>
      </c>
      <c r="AT2">
        <v>4356.49</v>
      </c>
      <c r="AU2">
        <f t="array" ref="AU2:AV6">LOGEST(AT2:AT18,AS2:AS18,TRUE, TRUE)</f>
        <v>1.0027760832786545</v>
      </c>
      <c r="AV2">
        <v>19.841465751675806</v>
      </c>
      <c r="AW2">
        <v>1971</v>
      </c>
      <c r="AX2">
        <v>4356.49</v>
      </c>
      <c r="AY2">
        <f t="array" ref="AY2:AZ6">LOGEST(AX2:AX18,AW2:AW18,TRUE, TRUE)</f>
        <v>1.0027724761137071</v>
      </c>
      <c r="AZ2">
        <v>19.72093913211588</v>
      </c>
      <c r="BA2">
        <v>1971</v>
      </c>
      <c r="BB2">
        <v>4356.49</v>
      </c>
      <c r="BC2">
        <f t="array" ref="BC2:BD6">LOGEST(BB2:BB18,BA2:BA18,TRUE, TRUE)</f>
        <v>1.0026307042537712</v>
      </c>
      <c r="BD2">
        <v>26.049010476658168</v>
      </c>
      <c r="BE2">
        <v>1971</v>
      </c>
      <c r="BF2">
        <v>4356.49</v>
      </c>
      <c r="BG2">
        <f t="array" ref="BG2:BH6">LOGEST(BF2:BF18,BE2:BE18,TRUE, TRUE)</f>
        <v>1.0025250275526176</v>
      </c>
      <c r="BH2">
        <v>32.264310995654185</v>
      </c>
      <c r="BI2">
        <v>1971</v>
      </c>
      <c r="BJ2">
        <v>4356.49</v>
      </c>
      <c r="BK2">
        <f t="array" ref="BK2:BL6">LOGEST(BJ2:BJ18,BI2:BI18,TRUE, TRUE)</f>
        <v>1.0064004630790293</v>
      </c>
      <c r="BL2">
        <v>1.5756006392320668E-2</v>
      </c>
      <c r="BM2">
        <v>1971</v>
      </c>
      <c r="BN2">
        <v>4356.49</v>
      </c>
      <c r="BO2">
        <f t="array" ref="BO2:BP6">LOGEST(BN2:BN18,BM2:BM18,TRUE, TRUE)</f>
        <v>1.0040805438442457</v>
      </c>
      <c r="BP2">
        <v>1.509964504138599</v>
      </c>
      <c r="BQ2">
        <v>1971</v>
      </c>
      <c r="BR2">
        <v>4356.49</v>
      </c>
      <c r="BS2">
        <f t="array" ref="BS2:BT6">LOGEST(BR2:BR18,BQ2:BQ18,TRUE, TRUE)</f>
        <v>1.003148854392522</v>
      </c>
      <c r="BT2">
        <v>9.4596251147350099</v>
      </c>
      <c r="BU2">
        <v>1971</v>
      </c>
      <c r="BV2">
        <v>4356.49</v>
      </c>
      <c r="BW2">
        <f t="array" ref="BW2:BX6">LOGEST(BV2:BV18,BU2:BU18,TRUE, TRUE)</f>
        <v>1.0044355746387366</v>
      </c>
      <c r="BX2">
        <v>0.74850996484788579</v>
      </c>
      <c r="BY2">
        <v>1971</v>
      </c>
      <c r="BZ2">
        <v>4356.49</v>
      </c>
      <c r="CA2">
        <f t="array" ref="CA2:CB6">LOGEST(BZ2:BZ18,BY2:BY18,TRUE, TRUE)</f>
        <v>0.99726898535138253</v>
      </c>
      <c r="CB2">
        <v>1073036.928046589</v>
      </c>
    </row>
    <row r="3" spans="2:80">
      <c r="B3">
        <v>2.5241779792345869E-3</v>
      </c>
      <c r="C3" s="36">
        <v>1.6723227484198723E-2</v>
      </c>
      <c r="D3">
        <v>0.25511475433428865</v>
      </c>
      <c r="E3">
        <v>1973</v>
      </c>
      <c r="F3">
        <v>4520.8900000000003</v>
      </c>
      <c r="G3">
        <v>4.5981907693144839E-3</v>
      </c>
      <c r="H3">
        <v>9.128532867431483</v>
      </c>
      <c r="I3">
        <v>1974</v>
      </c>
      <c r="J3">
        <v>4931.88</v>
      </c>
      <c r="K3">
        <v>5.0792844865903694E-3</v>
      </c>
      <c r="L3">
        <v>10.087861344359482</v>
      </c>
      <c r="M3">
        <v>1974</v>
      </c>
      <c r="N3">
        <v>4931.88</v>
      </c>
      <c r="O3">
        <v>4.9974928964566286E-3</v>
      </c>
      <c r="P3">
        <v>9.9248329776275863</v>
      </c>
      <c r="Q3">
        <v>1973</v>
      </c>
      <c r="R3">
        <v>4520.8900000000003</v>
      </c>
      <c r="S3">
        <v>4.948601653728733E-3</v>
      </c>
      <c r="T3">
        <v>9.8274475361837759</v>
      </c>
      <c r="U3">
        <v>1973</v>
      </c>
      <c r="V3">
        <v>4520.8900000000003</v>
      </c>
      <c r="W3">
        <v>4.86974921136694E-3</v>
      </c>
      <c r="X3">
        <v>9.6702843771988061</v>
      </c>
      <c r="Y3">
        <v>1973</v>
      </c>
      <c r="Z3">
        <v>4520.8900000000003</v>
      </c>
      <c r="AA3">
        <v>4.821631705136685E-3</v>
      </c>
      <c r="AB3">
        <v>9.5741685044103697</v>
      </c>
      <c r="AC3">
        <v>1973</v>
      </c>
      <c r="AD3">
        <v>4520.8900000000003</v>
      </c>
      <c r="AE3">
        <v>4.8057137654937765E-3</v>
      </c>
      <c r="AF3">
        <v>9.5422790597731328</v>
      </c>
      <c r="AG3">
        <v>1973</v>
      </c>
      <c r="AH3">
        <v>4520.8900000000003</v>
      </c>
      <c r="AI3">
        <v>4.7926623908671239E-3</v>
      </c>
      <c r="AJ3">
        <v>9.5160830463983945</v>
      </c>
      <c r="AK3">
        <v>1973</v>
      </c>
      <c r="AL3">
        <v>4520.8900000000003</v>
      </c>
      <c r="AM3">
        <v>4.6951193825870942E-3</v>
      </c>
      <c r="AN3">
        <v>9.3218551604818796</v>
      </c>
      <c r="AO3">
        <v>1973</v>
      </c>
      <c r="AP3">
        <v>4520.8900000000003</v>
      </c>
      <c r="AQ3">
        <v>4.6719679627047431E-3</v>
      </c>
      <c r="AR3">
        <v>9.2756150977371217</v>
      </c>
      <c r="AS3">
        <v>1973</v>
      </c>
      <c r="AT3">
        <v>4520.8900000000003</v>
      </c>
      <c r="AU3">
        <v>4.7176697253552453E-3</v>
      </c>
      <c r="AV3">
        <v>9.3660730485317547</v>
      </c>
      <c r="AW3">
        <v>1973</v>
      </c>
      <c r="AX3">
        <v>4520.8900000000003</v>
      </c>
      <c r="AY3">
        <v>4.657260984104199E-3</v>
      </c>
      <c r="AZ3">
        <v>9.2455946657230275</v>
      </c>
      <c r="BA3">
        <v>1973</v>
      </c>
      <c r="BB3">
        <v>4520.8900000000003</v>
      </c>
      <c r="BC3">
        <v>4.5988567136808906E-3</v>
      </c>
      <c r="BD3">
        <v>9.1293798039299112</v>
      </c>
      <c r="BE3">
        <v>1973</v>
      </c>
      <c r="BF3">
        <v>4520.8900000000003</v>
      </c>
      <c r="BG3">
        <v>4.7384808051810171E-3</v>
      </c>
      <c r="BH3">
        <v>9.4057156818596912</v>
      </c>
      <c r="BI3">
        <v>1973</v>
      </c>
      <c r="BJ3">
        <v>4520.8900000000003</v>
      </c>
      <c r="BK3">
        <v>3.6934432636734076E-3</v>
      </c>
      <c r="BL3">
        <v>7.3300444089333441</v>
      </c>
      <c r="BM3">
        <v>1973</v>
      </c>
      <c r="BN3">
        <v>4520.8900000000003</v>
      </c>
      <c r="BO3">
        <v>4.8099195804778014E-3</v>
      </c>
      <c r="BP3">
        <v>9.5458144639900748</v>
      </c>
      <c r="BQ3">
        <v>1973</v>
      </c>
      <c r="BR3">
        <v>4520.8900000000003</v>
      </c>
      <c r="BS3">
        <v>5.0245178852701923E-3</v>
      </c>
      <c r="BT3">
        <v>9.9711135762404801</v>
      </c>
      <c r="BU3">
        <v>1973</v>
      </c>
      <c r="BV3">
        <v>4520.8900000000003</v>
      </c>
      <c r="BW3">
        <v>4.948604297478597E-3</v>
      </c>
      <c r="BX3">
        <v>9.8201705447934415</v>
      </c>
      <c r="BY3">
        <v>1973</v>
      </c>
      <c r="BZ3">
        <v>4520.8900000000003</v>
      </c>
      <c r="CA3">
        <v>4.0848889486835415E-3</v>
      </c>
      <c r="CB3">
        <v>8.1054591177844966</v>
      </c>
    </row>
    <row r="4" spans="2:80" ht="15" thickBot="1">
      <c r="B4">
        <v>3.2411505295111302E-3</v>
      </c>
      <c r="C4" s="36">
        <v>2.7803296822448139E-2</v>
      </c>
      <c r="D4">
        <v>0.42897641081648114</v>
      </c>
      <c r="E4">
        <v>1974</v>
      </c>
      <c r="F4">
        <v>4931.88</v>
      </c>
      <c r="G4">
        <v>2.3306030034631577E-2</v>
      </c>
      <c r="H4">
        <v>0.18341600911178449</v>
      </c>
      <c r="I4">
        <v>1976</v>
      </c>
      <c r="J4">
        <v>4438.6899999999996</v>
      </c>
      <c r="K4">
        <v>1.141991412564638E-2</v>
      </c>
      <c r="L4">
        <v>0.1884778120826642</v>
      </c>
      <c r="M4">
        <v>1976</v>
      </c>
      <c r="N4">
        <v>4438.6899999999996</v>
      </c>
      <c r="O4">
        <v>1.6723227484198723E-2</v>
      </c>
      <c r="P4">
        <v>0.18917614305087324</v>
      </c>
      <c r="Q4">
        <v>1976</v>
      </c>
      <c r="R4">
        <v>4438.6899999999996</v>
      </c>
      <c r="S4">
        <v>2.7803296822448139E-2</v>
      </c>
      <c r="T4">
        <v>0.18894100085458054</v>
      </c>
      <c r="U4">
        <v>1974</v>
      </c>
      <c r="V4">
        <v>4931.88</v>
      </c>
      <c r="W4">
        <v>1.6435286593135118E-2</v>
      </c>
      <c r="X4">
        <v>0.18867113053638146</v>
      </c>
      <c r="Y4">
        <v>1974</v>
      </c>
      <c r="Z4">
        <v>4931.88</v>
      </c>
      <c r="AA4">
        <v>1.8954690959678524E-2</v>
      </c>
      <c r="AB4">
        <v>0.18896136149588877</v>
      </c>
      <c r="AC4">
        <v>1974</v>
      </c>
      <c r="AD4">
        <v>4931.88</v>
      </c>
      <c r="AE4">
        <v>2.0552196029993197E-2</v>
      </c>
      <c r="AF4">
        <v>0.18920832032140519</v>
      </c>
      <c r="AG4">
        <v>1974</v>
      </c>
      <c r="AH4">
        <v>4931.88</v>
      </c>
      <c r="AI4">
        <v>2.2788108197032243E-2</v>
      </c>
      <c r="AJ4">
        <v>0.18943056721970356</v>
      </c>
      <c r="AK4">
        <v>1974</v>
      </c>
      <c r="AL4">
        <v>4931.88</v>
      </c>
      <c r="AM4">
        <v>2.8310498355989346E-2</v>
      </c>
      <c r="AN4">
        <v>0.18663425231023451</v>
      </c>
      <c r="AO4">
        <v>1974</v>
      </c>
      <c r="AP4">
        <v>4931.88</v>
      </c>
      <c r="AQ4">
        <v>2.7447738978899659E-2</v>
      </c>
      <c r="AR4">
        <v>0.18605242683286644</v>
      </c>
      <c r="AS4">
        <v>1974</v>
      </c>
      <c r="AT4">
        <v>4931.88</v>
      </c>
      <c r="AU4">
        <v>2.2502464236511231E-2</v>
      </c>
      <c r="AV4">
        <v>0.18808831579894597</v>
      </c>
      <c r="AW4">
        <v>1974</v>
      </c>
      <c r="AX4">
        <v>4931.88</v>
      </c>
      <c r="AY4">
        <v>2.3017974633061877E-2</v>
      </c>
      <c r="AZ4">
        <v>0.18573484890069894</v>
      </c>
      <c r="BA4">
        <v>1974</v>
      </c>
      <c r="BB4">
        <v>4931.88</v>
      </c>
      <c r="BC4">
        <v>2.1294325792062582E-2</v>
      </c>
      <c r="BD4">
        <v>0.1832495641766019</v>
      </c>
      <c r="BE4">
        <v>1974</v>
      </c>
      <c r="BF4">
        <v>4931.88</v>
      </c>
      <c r="BG4">
        <v>1.8532885028341155E-2</v>
      </c>
      <c r="BH4">
        <v>0.18757090434810078</v>
      </c>
      <c r="BI4">
        <v>1974</v>
      </c>
      <c r="BJ4">
        <v>4931.88</v>
      </c>
      <c r="BK4">
        <v>0.16592170088865871</v>
      </c>
      <c r="BL4">
        <v>0.14151805841479753</v>
      </c>
      <c r="BM4">
        <v>1974</v>
      </c>
      <c r="BN4">
        <v>4931.88</v>
      </c>
      <c r="BO4">
        <v>4.5606578602033855E-2</v>
      </c>
      <c r="BP4">
        <v>0.1842969910639802</v>
      </c>
      <c r="BQ4">
        <v>1974</v>
      </c>
      <c r="BR4">
        <v>4931.88</v>
      </c>
      <c r="BS4">
        <v>2.5437193804031553E-2</v>
      </c>
      <c r="BT4">
        <v>0.18922065477720404</v>
      </c>
      <c r="BU4">
        <v>1974</v>
      </c>
      <c r="BV4">
        <v>4931.88</v>
      </c>
      <c r="BW4">
        <v>5.0624228487085476E-2</v>
      </c>
      <c r="BX4">
        <v>0.18450515566511394</v>
      </c>
      <c r="BY4">
        <v>1974</v>
      </c>
      <c r="BZ4">
        <v>4931.88</v>
      </c>
      <c r="CA4">
        <v>2.901329095090922E-2</v>
      </c>
      <c r="CB4">
        <v>0.14688904099366923</v>
      </c>
    </row>
    <row r="5" spans="2:80" ht="16" thickTop="1" thickBot="1">
      <c r="B5">
        <v>2.4380319714423448E-3</v>
      </c>
      <c r="C5" s="36">
        <v>1.6435286593135118E-2</v>
      </c>
      <c r="D5">
        <v>0.25064878348787062</v>
      </c>
      <c r="E5">
        <v>1976</v>
      </c>
      <c r="F5">
        <v>4438.6899999999996</v>
      </c>
      <c r="G5">
        <v>0.38179459689643358</v>
      </c>
      <c r="H5">
        <v>16</v>
      </c>
      <c r="I5">
        <v>1978</v>
      </c>
      <c r="J5">
        <v>4520.8900000000003</v>
      </c>
      <c r="K5" s="33">
        <v>0.17327752635558086</v>
      </c>
      <c r="L5">
        <v>15</v>
      </c>
      <c r="M5">
        <v>1978</v>
      </c>
      <c r="N5">
        <v>4520.8900000000003</v>
      </c>
      <c r="O5" s="33">
        <v>0.25511475433428865</v>
      </c>
      <c r="P5">
        <v>15</v>
      </c>
      <c r="Q5">
        <v>1978</v>
      </c>
      <c r="R5">
        <v>4520.8900000000003</v>
      </c>
      <c r="S5" s="33">
        <v>0.42897641081648114</v>
      </c>
      <c r="T5">
        <v>15</v>
      </c>
      <c r="U5">
        <v>1978</v>
      </c>
      <c r="V5">
        <v>4520.8900000000003</v>
      </c>
      <c r="W5" s="33">
        <v>0.25064878348787062</v>
      </c>
      <c r="X5">
        <v>15</v>
      </c>
      <c r="Y5">
        <v>1976</v>
      </c>
      <c r="Z5">
        <v>4438.6899999999996</v>
      </c>
      <c r="AA5" s="33">
        <v>0.28981369338925417</v>
      </c>
      <c r="AB5">
        <v>15</v>
      </c>
      <c r="AC5">
        <v>1976</v>
      </c>
      <c r="AD5">
        <v>4438.6899999999996</v>
      </c>
      <c r="AE5" s="33">
        <v>0.3147517807486333</v>
      </c>
      <c r="AF5">
        <v>15</v>
      </c>
      <c r="AG5">
        <v>1976</v>
      </c>
      <c r="AH5">
        <v>4438.6899999999996</v>
      </c>
      <c r="AI5" s="33">
        <v>0.34979273770893088</v>
      </c>
      <c r="AJ5">
        <v>15</v>
      </c>
      <c r="AK5">
        <v>1976</v>
      </c>
      <c r="AL5">
        <v>4438.6899999999996</v>
      </c>
      <c r="AM5" s="33">
        <v>0.43703001279869569</v>
      </c>
      <c r="AN5">
        <v>15</v>
      </c>
      <c r="AO5">
        <v>1976</v>
      </c>
      <c r="AP5">
        <v>4438.6899999999996</v>
      </c>
      <c r="AQ5" s="33">
        <v>0.42333569226524298</v>
      </c>
      <c r="AR5">
        <v>15</v>
      </c>
      <c r="AS5">
        <v>1976</v>
      </c>
      <c r="AT5">
        <v>4438.6899999999996</v>
      </c>
      <c r="AU5" s="33">
        <v>0.34530722707554479</v>
      </c>
      <c r="AV5">
        <v>15</v>
      </c>
      <c r="AW5">
        <v>1976</v>
      </c>
      <c r="AX5">
        <v>4438.6899999999996</v>
      </c>
      <c r="AY5" s="33">
        <v>0.35340427001842806</v>
      </c>
      <c r="AZ5">
        <v>15</v>
      </c>
      <c r="BA5">
        <v>1976</v>
      </c>
      <c r="BB5">
        <v>4438.6899999999996</v>
      </c>
      <c r="BC5" s="33">
        <v>0.32636460102209985</v>
      </c>
      <c r="BD5">
        <v>15</v>
      </c>
      <c r="BE5">
        <v>1976</v>
      </c>
      <c r="BF5">
        <v>4438.6899999999996</v>
      </c>
      <c r="BG5" s="33">
        <v>0.28324257754998217</v>
      </c>
      <c r="BH5">
        <v>15</v>
      </c>
      <c r="BI5">
        <v>1976</v>
      </c>
      <c r="BJ5">
        <v>4438.6899999999996</v>
      </c>
      <c r="BK5" s="33">
        <v>2.9839231112733295</v>
      </c>
      <c r="BL5">
        <v>15</v>
      </c>
      <c r="BM5">
        <v>1976</v>
      </c>
      <c r="BN5">
        <v>4438.6899999999996</v>
      </c>
      <c r="BO5" s="33">
        <v>0.71678897160508626</v>
      </c>
      <c r="BP5">
        <v>15</v>
      </c>
      <c r="BQ5">
        <v>1976</v>
      </c>
      <c r="BR5">
        <v>4438.6899999999996</v>
      </c>
      <c r="BS5" s="33">
        <v>0.39151700088967722</v>
      </c>
      <c r="BT5">
        <v>15</v>
      </c>
      <c r="BU5">
        <v>1976</v>
      </c>
      <c r="BV5">
        <v>4438.6899999999996</v>
      </c>
      <c r="BW5" s="33">
        <v>0.7998554946227131</v>
      </c>
      <c r="BX5">
        <v>15</v>
      </c>
      <c r="BY5">
        <v>1976</v>
      </c>
      <c r="BZ5">
        <v>4438.6899999999996</v>
      </c>
      <c r="CA5" s="33">
        <v>0.44820321453198764</v>
      </c>
      <c r="CB5">
        <v>15</v>
      </c>
    </row>
    <row r="6" spans="2:80" ht="15" thickTop="1">
      <c r="B6">
        <v>2.5956939508076011E-3</v>
      </c>
      <c r="C6" s="36">
        <v>1.8954690959678524E-2</v>
      </c>
      <c r="D6">
        <v>0.28981369338925417</v>
      </c>
      <c r="E6">
        <v>1978</v>
      </c>
      <c r="F6">
        <v>4520.8900000000003</v>
      </c>
      <c r="G6">
        <v>1.2844117121601717E-2</v>
      </c>
      <c r="H6">
        <v>0.53826291837590734</v>
      </c>
      <c r="I6">
        <v>1979</v>
      </c>
      <c r="J6">
        <v>4603.09</v>
      </c>
      <c r="K6">
        <v>6.1554910315317901E-3</v>
      </c>
      <c r="L6">
        <v>0.53285828471202112</v>
      </c>
      <c r="M6">
        <v>1979</v>
      </c>
      <c r="N6">
        <v>4603.09</v>
      </c>
      <c r="O6">
        <v>9.1299481241161606E-3</v>
      </c>
      <c r="P6">
        <v>0.53681419649406681</v>
      </c>
      <c r="Q6">
        <v>1979</v>
      </c>
      <c r="R6">
        <v>4603.09</v>
      </c>
      <c r="S6">
        <v>1.531390097065799E-2</v>
      </c>
      <c r="T6">
        <v>0.53548052705895899</v>
      </c>
      <c r="U6">
        <v>1979</v>
      </c>
      <c r="V6">
        <v>4603.09</v>
      </c>
      <c r="W6">
        <v>8.9222934876092008E-3</v>
      </c>
      <c r="X6">
        <v>0.53395193246814432</v>
      </c>
      <c r="Y6">
        <v>1979</v>
      </c>
      <c r="Z6">
        <v>4603.09</v>
      </c>
      <c r="AA6">
        <v>1.0348202542483698E-2</v>
      </c>
      <c r="AB6">
        <v>0.53559594207569927</v>
      </c>
      <c r="AC6">
        <v>1978</v>
      </c>
      <c r="AD6">
        <v>4520.8900000000003</v>
      </c>
      <c r="AE6">
        <v>1.1268047174141649E-2</v>
      </c>
      <c r="AF6">
        <v>0.53699682718271213</v>
      </c>
      <c r="AG6">
        <v>1978</v>
      </c>
      <c r="AH6">
        <v>4520.8900000000003</v>
      </c>
      <c r="AI6">
        <v>1.2551941541437572E-2</v>
      </c>
      <c r="AJ6">
        <v>0.53825909695767948</v>
      </c>
      <c r="AK6">
        <v>1978</v>
      </c>
      <c r="AL6">
        <v>4520.8900000000003</v>
      </c>
      <c r="AM6">
        <v>1.5222779803302555E-2</v>
      </c>
      <c r="AN6">
        <v>0.52248516203100415</v>
      </c>
      <c r="AO6">
        <v>1978</v>
      </c>
      <c r="AP6">
        <v>4520.8900000000003</v>
      </c>
      <c r="AQ6">
        <v>1.4653978996822858E-2</v>
      </c>
      <c r="AR6">
        <v>0.51923258295598673</v>
      </c>
      <c r="AS6">
        <v>1978</v>
      </c>
      <c r="AT6">
        <v>4520.8900000000003</v>
      </c>
      <c r="AU6">
        <v>1.2216007854493061E-2</v>
      </c>
      <c r="AV6">
        <v>0.53065821810126046</v>
      </c>
      <c r="AW6">
        <v>1978</v>
      </c>
      <c r="AX6">
        <v>4520.8900000000003</v>
      </c>
      <c r="AY6">
        <v>1.2191540514264188E-2</v>
      </c>
      <c r="AZ6">
        <v>0.51746151144248198</v>
      </c>
      <c r="BA6">
        <v>1978</v>
      </c>
      <c r="BB6">
        <v>4520.8900000000003</v>
      </c>
      <c r="BC6">
        <v>1.0959454752490938E-2</v>
      </c>
      <c r="BD6">
        <v>0.50370604156371801</v>
      </c>
      <c r="BE6">
        <v>1978</v>
      </c>
      <c r="BF6">
        <v>4520.8900000000003</v>
      </c>
      <c r="BG6">
        <v>9.9652794648411591E-3</v>
      </c>
      <c r="BH6">
        <v>0.52774266236946554</v>
      </c>
      <c r="BI6">
        <v>1978</v>
      </c>
      <c r="BJ6">
        <v>4520.8900000000003</v>
      </c>
      <c r="BK6">
        <v>5.9760104920487334E-2</v>
      </c>
      <c r="BL6">
        <v>0.30041041286241066</v>
      </c>
      <c r="BM6">
        <v>1978</v>
      </c>
      <c r="BN6">
        <v>4520.8900000000003</v>
      </c>
      <c r="BO6">
        <v>2.4346010456407607E-2</v>
      </c>
      <c r="BP6">
        <v>0.50948071372855197</v>
      </c>
      <c r="BQ6">
        <v>1978</v>
      </c>
      <c r="BR6">
        <v>4520.8900000000003</v>
      </c>
      <c r="BS6">
        <v>1.4018053307683576E-2</v>
      </c>
      <c r="BT6">
        <v>0.53706684291470741</v>
      </c>
      <c r="BU6">
        <v>1978</v>
      </c>
      <c r="BV6">
        <v>4520.8900000000003</v>
      </c>
      <c r="BW6">
        <v>2.7228802699520438E-2</v>
      </c>
      <c r="BX6">
        <v>0.51063228700511887</v>
      </c>
      <c r="BY6">
        <v>1978</v>
      </c>
      <c r="BZ6">
        <v>4520.8900000000003</v>
      </c>
      <c r="CA6">
        <v>9.6706075191596574E-3</v>
      </c>
      <c r="CB6">
        <v>0.32364585546059754</v>
      </c>
    </row>
    <row r="7" spans="2:80">
      <c r="B7">
        <v>2.6961372583161271E-3</v>
      </c>
      <c r="C7" s="36">
        <v>2.0552196029993197E-2</v>
      </c>
      <c r="D7">
        <v>0.3147517807486333</v>
      </c>
      <c r="E7">
        <v>1979</v>
      </c>
      <c r="F7">
        <v>4603.09</v>
      </c>
      <c r="G7" t="s">
        <v>31</v>
      </c>
      <c r="H7">
        <f>TINV(0.0455,H5)</f>
        <v>2.1689429956774156</v>
      </c>
      <c r="I7">
        <v>1980</v>
      </c>
      <c r="J7">
        <v>4767.4799999999996</v>
      </c>
      <c r="K7" t="s">
        <v>31</v>
      </c>
      <c r="L7">
        <f>TINV(0.0455,L5)</f>
        <v>2.1811656819040768</v>
      </c>
      <c r="M7">
        <v>1980</v>
      </c>
      <c r="N7">
        <v>4767.4799999999996</v>
      </c>
      <c r="O7" t="s">
        <v>31</v>
      </c>
      <c r="P7">
        <f>TINV(0.0455,P5)</f>
        <v>2.1811656819040768</v>
      </c>
      <c r="Q7">
        <v>1980</v>
      </c>
      <c r="R7">
        <v>4767.4799999999996</v>
      </c>
      <c r="S7" t="s">
        <v>31</v>
      </c>
      <c r="T7">
        <f>TINV(0.0455,T5)</f>
        <v>2.1811656819040768</v>
      </c>
      <c r="U7">
        <v>1980</v>
      </c>
      <c r="V7">
        <v>4767.4799999999996</v>
      </c>
      <c r="W7" t="s">
        <v>31</v>
      </c>
      <c r="X7">
        <f>TINV(0.0455,X5)</f>
        <v>2.1811656819040768</v>
      </c>
      <c r="Y7">
        <v>1980</v>
      </c>
      <c r="Z7">
        <v>4767.4799999999996</v>
      </c>
      <c r="AA7" t="s">
        <v>31</v>
      </c>
      <c r="AB7">
        <f>TINV(0.0455,AB5)</f>
        <v>2.1811656819040768</v>
      </c>
      <c r="AC7">
        <v>1980</v>
      </c>
      <c r="AD7">
        <v>4767.4799999999996</v>
      </c>
      <c r="AE7" t="s">
        <v>31</v>
      </c>
      <c r="AF7">
        <f>TINV(0.0455,AF5)</f>
        <v>2.1811656819040768</v>
      </c>
      <c r="AG7">
        <v>1979</v>
      </c>
      <c r="AH7">
        <v>4603.09</v>
      </c>
      <c r="AI7" t="s">
        <v>31</v>
      </c>
      <c r="AJ7">
        <f>TINV(0.0455,AJ5)</f>
        <v>2.1811656819040768</v>
      </c>
      <c r="AK7">
        <v>1979</v>
      </c>
      <c r="AL7">
        <v>4603.09</v>
      </c>
      <c r="AM7" t="s">
        <v>31</v>
      </c>
      <c r="AN7">
        <f>TINV(0.0455,AN5)</f>
        <v>2.1811656819040768</v>
      </c>
      <c r="AO7">
        <v>1979</v>
      </c>
      <c r="AP7">
        <v>4603.09</v>
      </c>
      <c r="AQ7" t="s">
        <v>31</v>
      </c>
      <c r="AR7">
        <f>TINV(0.0455,AR5)</f>
        <v>2.1811656819040768</v>
      </c>
      <c r="AS7">
        <v>1979</v>
      </c>
      <c r="AT7">
        <v>4603.09</v>
      </c>
      <c r="AU7" t="s">
        <v>31</v>
      </c>
      <c r="AV7">
        <f>TINV(0.0455,AV5)</f>
        <v>2.1811656819040768</v>
      </c>
      <c r="AW7">
        <v>1979</v>
      </c>
      <c r="AX7">
        <v>4603.09</v>
      </c>
      <c r="AY7" t="s">
        <v>31</v>
      </c>
      <c r="AZ7">
        <f>TINV(0.0455,AZ5)</f>
        <v>2.1811656819040768</v>
      </c>
      <c r="BA7">
        <v>1979</v>
      </c>
      <c r="BB7">
        <v>4603.09</v>
      </c>
      <c r="BC7" t="s">
        <v>31</v>
      </c>
      <c r="BD7">
        <f>TINV(0.0455,BD5)</f>
        <v>2.1811656819040768</v>
      </c>
      <c r="BE7">
        <v>1979</v>
      </c>
      <c r="BF7">
        <v>4603.09</v>
      </c>
      <c r="BG7" t="s">
        <v>31</v>
      </c>
      <c r="BH7">
        <f>TINV(0.0455,BH5)</f>
        <v>2.1811656819040768</v>
      </c>
      <c r="BI7">
        <v>1979</v>
      </c>
      <c r="BJ7">
        <v>4603.09</v>
      </c>
      <c r="BK7" t="s">
        <v>31</v>
      </c>
      <c r="BL7">
        <f>TINV(0.0455,BL5)</f>
        <v>2.1811656819040768</v>
      </c>
      <c r="BM7">
        <v>1979</v>
      </c>
      <c r="BN7">
        <v>4603.09</v>
      </c>
      <c r="BO7" t="s">
        <v>31</v>
      </c>
      <c r="BP7">
        <f>TINV(0.0455,BP5)</f>
        <v>2.1811656819040768</v>
      </c>
      <c r="BQ7">
        <v>1979</v>
      </c>
      <c r="BR7">
        <v>4603.09</v>
      </c>
      <c r="BS7" t="s">
        <v>31</v>
      </c>
      <c r="BT7">
        <f>TINV(0.0455,BT5)</f>
        <v>2.1811656819040768</v>
      </c>
      <c r="BU7">
        <v>1979</v>
      </c>
      <c r="BV7">
        <v>4603.09</v>
      </c>
      <c r="BW7" t="s">
        <v>31</v>
      </c>
      <c r="BX7">
        <f>TINV(0.0455,BX5)</f>
        <v>2.1811656819040768</v>
      </c>
      <c r="BY7">
        <v>1979</v>
      </c>
      <c r="BZ7">
        <v>4603.09</v>
      </c>
    </row>
    <row r="8" spans="2:80">
      <c r="B8">
        <v>2.8345376594637738E-3</v>
      </c>
      <c r="C8" s="36">
        <v>2.2788108197032243E-2</v>
      </c>
      <c r="D8">
        <v>0.34979273770893088</v>
      </c>
      <c r="E8">
        <v>1980</v>
      </c>
      <c r="F8">
        <v>4767.4799999999996</v>
      </c>
      <c r="G8" t="s">
        <v>32</v>
      </c>
      <c r="H8">
        <f>H7*G3</f>
        <v>9.9732136618931964E-3</v>
      </c>
      <c r="I8">
        <v>1982</v>
      </c>
      <c r="J8">
        <v>5425.07</v>
      </c>
      <c r="K8" t="s">
        <v>32</v>
      </c>
      <c r="L8">
        <f>L7*K3</f>
        <v>1.1078761010778681E-2</v>
      </c>
      <c r="M8">
        <v>1982</v>
      </c>
      <c r="N8">
        <v>5425.07</v>
      </c>
      <c r="O8" t="s">
        <v>32</v>
      </c>
      <c r="P8">
        <f>P7*O3</f>
        <v>1.0900360001310602E-2</v>
      </c>
      <c r="Q8">
        <v>1982</v>
      </c>
      <c r="R8">
        <v>5425.07</v>
      </c>
      <c r="S8" t="s">
        <v>32</v>
      </c>
      <c r="T8">
        <f>T7*S3</f>
        <v>1.0793720100526875E-2</v>
      </c>
      <c r="U8">
        <v>1982</v>
      </c>
      <c r="V8">
        <v>5425.07</v>
      </c>
      <c r="W8" t="s">
        <v>32</v>
      </c>
      <c r="X8">
        <f>X7*W3</f>
        <v>1.0621729859313011E-2</v>
      </c>
      <c r="Y8">
        <v>1982</v>
      </c>
      <c r="Z8">
        <v>5425.07</v>
      </c>
      <c r="AA8" t="s">
        <v>32</v>
      </c>
      <c r="AB8">
        <f>AB7*AA3</f>
        <v>1.0516777606024773E-2</v>
      </c>
      <c r="AC8">
        <v>1982</v>
      </c>
      <c r="AD8">
        <v>5425.07</v>
      </c>
      <c r="AE8" t="s">
        <v>32</v>
      </c>
      <c r="AF8">
        <f>AF7*AE3</f>
        <v>1.0482057942349042E-2</v>
      </c>
      <c r="AG8">
        <v>1982</v>
      </c>
      <c r="AH8">
        <v>5425.07</v>
      </c>
      <c r="AI8" t="s">
        <v>32</v>
      </c>
      <c r="AJ8">
        <f>AJ7*AI3</f>
        <v>1.0453590731911714E-2</v>
      </c>
      <c r="AK8">
        <v>1980</v>
      </c>
      <c r="AL8">
        <v>4767.4799999999996</v>
      </c>
      <c r="AM8" t="s">
        <v>32</v>
      </c>
      <c r="AN8">
        <f>AN7*AM3</f>
        <v>1.0240833269741628E-2</v>
      </c>
      <c r="AO8">
        <v>1980</v>
      </c>
      <c r="AP8">
        <v>4767.4799999999996</v>
      </c>
      <c r="AQ8" t="s">
        <v>32</v>
      </c>
      <c r="AR8">
        <f>AR7*AQ3</f>
        <v>1.0190336187206892E-2</v>
      </c>
      <c r="AS8">
        <v>1980</v>
      </c>
      <c r="AT8">
        <v>4767.4799999999996</v>
      </c>
      <c r="AU8" t="s">
        <v>32</v>
      </c>
      <c r="AV8">
        <f>AV7*AU3</f>
        <v>1.0290019303502693E-2</v>
      </c>
      <c r="AW8">
        <v>1980</v>
      </c>
      <c r="AX8">
        <v>4767.4799999999996</v>
      </c>
      <c r="AY8" t="s">
        <v>32</v>
      </c>
      <c r="AZ8">
        <f>AZ7*AY3</f>
        <v>1.0158257830198887E-2</v>
      </c>
      <c r="BA8">
        <v>1980</v>
      </c>
      <c r="BB8">
        <v>4767.4799999999996</v>
      </c>
      <c r="BC8" t="s">
        <v>32</v>
      </c>
      <c r="BD8">
        <f>BD7*BC3</f>
        <v>1.0030868439874921E-2</v>
      </c>
      <c r="BE8">
        <v>1980</v>
      </c>
      <c r="BF8">
        <v>4767.4799999999996</v>
      </c>
      <c r="BG8" t="s">
        <v>32</v>
      </c>
      <c r="BH8">
        <f>BH7*BG3</f>
        <v>1.0335411716622032E-2</v>
      </c>
      <c r="BI8">
        <v>1980</v>
      </c>
      <c r="BJ8">
        <v>4767.4799999999996</v>
      </c>
      <c r="BK8" t="s">
        <v>32</v>
      </c>
      <c r="BL8">
        <f>BL7*BK3</f>
        <v>8.0560116947842268E-3</v>
      </c>
      <c r="BM8">
        <v>1980</v>
      </c>
      <c r="BN8">
        <v>4767.4799999999996</v>
      </c>
      <c r="BO8" t="s">
        <v>32</v>
      </c>
      <c r="BP8">
        <f>BP7*BO3</f>
        <v>1.0491231521656635E-2</v>
      </c>
      <c r="BQ8">
        <v>1980</v>
      </c>
      <c r="BR8">
        <v>4767.4799999999996</v>
      </c>
      <c r="BS8" t="s">
        <v>32</v>
      </c>
      <c r="BT8">
        <f>BT7*BS3</f>
        <v>1.0959305979464588E-2</v>
      </c>
      <c r="BU8">
        <v>1980</v>
      </c>
      <c r="BV8">
        <v>4767.4799999999996</v>
      </c>
      <c r="BW8" t="s">
        <v>32</v>
      </c>
      <c r="BX8">
        <f>BX7*BW3</f>
        <v>1.0793725866983349E-2</v>
      </c>
      <c r="BY8">
        <v>1980</v>
      </c>
      <c r="BZ8">
        <v>4767.4799999999996</v>
      </c>
    </row>
    <row r="9" spans="2:80">
      <c r="B9">
        <v>3.1038610496982423E-3</v>
      </c>
      <c r="C9" s="36">
        <v>2.8310498355989346E-2</v>
      </c>
      <c r="D9">
        <v>0.43703001279869569</v>
      </c>
      <c r="E9">
        <v>1982</v>
      </c>
      <c r="F9">
        <v>5425.07</v>
      </c>
      <c r="G9" t="s">
        <v>33</v>
      </c>
      <c r="H9">
        <f>G2+H8</f>
        <v>1.0128184541439182</v>
      </c>
      <c r="I9">
        <v>1983</v>
      </c>
      <c r="J9">
        <v>5507.26</v>
      </c>
      <c r="K9" t="s">
        <v>33</v>
      </c>
      <c r="L9">
        <f>K2+L8</f>
        <v>1.0131953321039242</v>
      </c>
      <c r="M9">
        <v>1983</v>
      </c>
      <c r="N9">
        <v>5507.26</v>
      </c>
      <c r="O9" t="s">
        <v>33</v>
      </c>
      <c r="P9">
        <f>O2+P8</f>
        <v>1.013427726399929</v>
      </c>
      <c r="Q9">
        <v>1983</v>
      </c>
      <c r="R9">
        <v>5507.26</v>
      </c>
      <c r="S9" t="s">
        <v>33</v>
      </c>
      <c r="T9">
        <f>S2+T8</f>
        <v>1.0140401288377616</v>
      </c>
      <c r="U9">
        <v>1983</v>
      </c>
      <c r="V9">
        <v>5507.26</v>
      </c>
      <c r="W9" t="s">
        <v>33</v>
      </c>
      <c r="X9">
        <f>W2+X8</f>
        <v>1.013062736247452</v>
      </c>
      <c r="Y9">
        <v>1983</v>
      </c>
      <c r="Z9">
        <v>5507.26</v>
      </c>
      <c r="AA9" t="s">
        <v>33</v>
      </c>
      <c r="AB9">
        <f>AA2+AB8</f>
        <v>1.013115843287071</v>
      </c>
      <c r="AC9">
        <v>1983</v>
      </c>
      <c r="AD9">
        <v>5507.26</v>
      </c>
      <c r="AE9" t="s">
        <v>33</v>
      </c>
      <c r="AF9">
        <f>AE2+AF8</f>
        <v>1.0131818330473663</v>
      </c>
      <c r="AG9">
        <v>1983</v>
      </c>
      <c r="AH9">
        <v>5507.26</v>
      </c>
      <c r="AI9" t="s">
        <v>33</v>
      </c>
      <c r="AJ9">
        <f>AI2+AJ8</f>
        <v>1.0132921494916693</v>
      </c>
      <c r="AK9">
        <v>1983</v>
      </c>
      <c r="AL9">
        <v>5507.26</v>
      </c>
      <c r="AM9" t="s">
        <v>33</v>
      </c>
      <c r="AN9">
        <f>AM2+AN8</f>
        <v>1.0133495162837596</v>
      </c>
      <c r="AO9">
        <v>1982</v>
      </c>
      <c r="AP9">
        <v>5425.07</v>
      </c>
      <c r="AQ9" t="s">
        <v>33</v>
      </c>
      <c r="AR9">
        <f>AQ2+AR8</f>
        <v>1.013234742027433</v>
      </c>
      <c r="AS9">
        <v>1982</v>
      </c>
      <c r="AT9">
        <v>5425.07</v>
      </c>
      <c r="AU9" t="s">
        <v>33</v>
      </c>
      <c r="AV9">
        <f>AU2+AV8</f>
        <v>1.0130661025821572</v>
      </c>
      <c r="AW9">
        <v>1982</v>
      </c>
      <c r="AX9">
        <v>5425.07</v>
      </c>
      <c r="AY9" t="s">
        <v>33</v>
      </c>
      <c r="AZ9">
        <f>AY2+AZ8</f>
        <v>1.012930733943906</v>
      </c>
      <c r="BA9">
        <v>1982</v>
      </c>
      <c r="BB9">
        <v>5425.07</v>
      </c>
      <c r="BC9" t="s">
        <v>33</v>
      </c>
      <c r="BD9">
        <f>BC2+BD8</f>
        <v>1.0126615726936461</v>
      </c>
      <c r="BE9">
        <v>1982</v>
      </c>
      <c r="BF9">
        <v>5425.07</v>
      </c>
      <c r="BG9" t="s">
        <v>33</v>
      </c>
      <c r="BH9">
        <f>BG2+BH8</f>
        <v>1.0128604392692397</v>
      </c>
      <c r="BI9">
        <v>1982</v>
      </c>
      <c r="BJ9">
        <v>5425.07</v>
      </c>
      <c r="BK9" t="s">
        <v>33</v>
      </c>
      <c r="BL9">
        <f>BK2+BL8</f>
        <v>1.0144564747738136</v>
      </c>
      <c r="BM9">
        <v>1982</v>
      </c>
      <c r="BN9">
        <v>5425.07</v>
      </c>
      <c r="BO9" t="s">
        <v>33</v>
      </c>
      <c r="BP9">
        <f>BO2+BP8</f>
        <v>1.0145717753659023</v>
      </c>
      <c r="BQ9">
        <v>1982</v>
      </c>
      <c r="BR9">
        <v>5425.07</v>
      </c>
      <c r="BS9" t="s">
        <v>33</v>
      </c>
      <c r="BT9">
        <f>BS2+BT8</f>
        <v>1.0141081603719866</v>
      </c>
      <c r="BU9">
        <v>1982</v>
      </c>
      <c r="BV9">
        <v>5425.07</v>
      </c>
      <c r="BW9" t="s">
        <v>33</v>
      </c>
      <c r="BX9">
        <f>BW2+BX8</f>
        <v>1.0152293005057198</v>
      </c>
      <c r="BY9">
        <v>1982</v>
      </c>
      <c r="BZ9">
        <v>5425.07</v>
      </c>
    </row>
    <row r="10" spans="2:80">
      <c r="B10">
        <v>3.0397810209398537E-3</v>
      </c>
      <c r="C10" s="36">
        <v>2.7447738978899659E-2</v>
      </c>
      <c r="D10">
        <v>0.42333569226524298</v>
      </c>
      <c r="E10">
        <v>1983</v>
      </c>
      <c r="F10">
        <v>5507.26</v>
      </c>
      <c r="G10" t="s">
        <v>34</v>
      </c>
      <c r="H10">
        <f>G2-H8</f>
        <v>0.99287202682013176</v>
      </c>
      <c r="I10">
        <v>1984</v>
      </c>
      <c r="J10">
        <v>4438.6899999999996</v>
      </c>
      <c r="K10" t="s">
        <v>34</v>
      </c>
      <c r="L10">
        <f>K2-L8</f>
        <v>0.9910378100823668</v>
      </c>
      <c r="M10">
        <v>1984</v>
      </c>
      <c r="N10">
        <v>4438.6899999999996</v>
      </c>
      <c r="O10" t="s">
        <v>34</v>
      </c>
      <c r="P10">
        <f>O2-P8</f>
        <v>0.99162700639730772</v>
      </c>
      <c r="Q10">
        <v>1984</v>
      </c>
      <c r="R10">
        <v>4438.6899999999996</v>
      </c>
      <c r="S10" t="s">
        <v>34</v>
      </c>
      <c r="T10">
        <f>S2-T8</f>
        <v>0.99245268863670788</v>
      </c>
      <c r="U10">
        <v>1984</v>
      </c>
      <c r="V10">
        <v>4438.6899999999996</v>
      </c>
      <c r="W10" t="s">
        <v>34</v>
      </c>
      <c r="X10">
        <f>W2-X8</f>
        <v>0.99181927652882607</v>
      </c>
      <c r="Y10">
        <v>1984</v>
      </c>
      <c r="Z10">
        <v>4438.6899999999996</v>
      </c>
      <c r="AA10" t="s">
        <v>34</v>
      </c>
      <c r="AB10">
        <f>AA2-AB8</f>
        <v>0.99208228807502141</v>
      </c>
      <c r="AC10">
        <v>1984</v>
      </c>
      <c r="AD10">
        <v>4438.6899999999996</v>
      </c>
      <c r="AE10" t="s">
        <v>34</v>
      </c>
      <c r="AF10">
        <f>AE2-AF8</f>
        <v>0.99221771716266827</v>
      </c>
      <c r="AG10">
        <v>1984</v>
      </c>
      <c r="AH10">
        <v>4438.6899999999996</v>
      </c>
      <c r="AI10" t="s">
        <v>34</v>
      </c>
      <c r="AJ10">
        <f>AI2-AJ8</f>
        <v>0.99238496802784593</v>
      </c>
      <c r="AK10">
        <v>1984</v>
      </c>
      <c r="AL10">
        <v>4438.6899999999996</v>
      </c>
      <c r="AM10" t="s">
        <v>34</v>
      </c>
      <c r="AN10">
        <f>AM2-AN8</f>
        <v>0.99286784974427622</v>
      </c>
      <c r="AO10">
        <v>1984</v>
      </c>
      <c r="AP10">
        <v>4438.6899999999996</v>
      </c>
      <c r="AQ10" t="s">
        <v>34</v>
      </c>
      <c r="AR10">
        <f>AQ2-AR8</f>
        <v>0.99285406965301926</v>
      </c>
      <c r="AS10">
        <v>1983</v>
      </c>
      <c r="AT10">
        <v>5507.26</v>
      </c>
      <c r="AU10" t="s">
        <v>34</v>
      </c>
      <c r="AV10">
        <f>AU2-AV8</f>
        <v>0.99248606397515182</v>
      </c>
      <c r="AW10">
        <v>1983</v>
      </c>
      <c r="AX10">
        <v>5507.26</v>
      </c>
      <c r="AY10" t="s">
        <v>34</v>
      </c>
      <c r="AZ10">
        <f>AY2-AZ8</f>
        <v>0.99261421828350827</v>
      </c>
      <c r="BA10">
        <v>1983</v>
      </c>
      <c r="BB10">
        <v>5507.26</v>
      </c>
      <c r="BC10" t="s">
        <v>34</v>
      </c>
      <c r="BD10">
        <f>BC2-BD8</f>
        <v>0.99259983581389633</v>
      </c>
      <c r="BE10">
        <v>1983</v>
      </c>
      <c r="BF10">
        <v>5507.26</v>
      </c>
      <c r="BG10" t="s">
        <v>34</v>
      </c>
      <c r="BH10">
        <f>BG2-BH8</f>
        <v>0.99218961583599563</v>
      </c>
      <c r="BI10">
        <v>1983</v>
      </c>
      <c r="BJ10">
        <v>5507.26</v>
      </c>
      <c r="BK10" t="s">
        <v>34</v>
      </c>
      <c r="BL10">
        <f>BK2-BL8</f>
        <v>0.9983444513842451</v>
      </c>
      <c r="BM10">
        <v>1983</v>
      </c>
      <c r="BN10">
        <v>5507.26</v>
      </c>
      <c r="BO10" t="s">
        <v>34</v>
      </c>
      <c r="BP10">
        <f>BO2-BP8</f>
        <v>0.99358931232258907</v>
      </c>
      <c r="BQ10">
        <v>1983</v>
      </c>
      <c r="BR10">
        <v>5507.26</v>
      </c>
      <c r="BS10" t="s">
        <v>34</v>
      </c>
      <c r="BT10">
        <f>BS2-BT8</f>
        <v>0.9921895484130574</v>
      </c>
      <c r="BU10">
        <v>1983</v>
      </c>
      <c r="BV10">
        <v>5507.26</v>
      </c>
      <c r="BW10" t="s">
        <v>34</v>
      </c>
      <c r="BX10">
        <f>BW2-BX8</f>
        <v>0.99364184877175321</v>
      </c>
      <c r="BY10">
        <v>1983</v>
      </c>
      <c r="BZ10">
        <v>5507.26</v>
      </c>
    </row>
    <row r="11" spans="2:80">
      <c r="B11">
        <v>2.7722370760776514E-3</v>
      </c>
      <c r="C11" s="36">
        <v>2.2502464236511231E-2</v>
      </c>
      <c r="D11">
        <v>0.34530722707554479</v>
      </c>
      <c r="E11">
        <v>1984</v>
      </c>
      <c r="F11">
        <v>4438.6899999999996</v>
      </c>
      <c r="G11" t="s">
        <v>35</v>
      </c>
      <c r="H11" s="37">
        <f>LN(G2)</f>
        <v>2.8412004467583663E-3</v>
      </c>
      <c r="I11">
        <v>1986</v>
      </c>
      <c r="J11">
        <v>5589.46</v>
      </c>
      <c r="K11" t="s">
        <v>35</v>
      </c>
      <c r="L11" s="37">
        <f>LN(K2)</f>
        <v>2.1143343121971425E-3</v>
      </c>
      <c r="M11">
        <v>1986</v>
      </c>
      <c r="N11">
        <v>5589.46</v>
      </c>
      <c r="O11" t="s">
        <v>35</v>
      </c>
      <c r="P11" s="37">
        <f>LN(O2)</f>
        <v>2.5241779792345869E-3</v>
      </c>
      <c r="Q11">
        <v>1986</v>
      </c>
      <c r="R11">
        <v>5589.46</v>
      </c>
      <c r="S11" t="s">
        <v>35</v>
      </c>
      <c r="T11" s="37">
        <f>LN(S2)</f>
        <v>3.2411505295111302E-3</v>
      </c>
      <c r="U11">
        <v>1986</v>
      </c>
      <c r="V11">
        <v>5589.46</v>
      </c>
      <c r="W11" t="s">
        <v>35</v>
      </c>
      <c r="X11" s="37">
        <f>LN(W2)</f>
        <v>2.4380319714423448E-3</v>
      </c>
      <c r="Y11">
        <v>1986</v>
      </c>
      <c r="Z11">
        <v>5589.46</v>
      </c>
      <c r="AA11" t="s">
        <v>35</v>
      </c>
      <c r="AB11" s="37">
        <f>LN(AA2)</f>
        <v>2.5956939508076011E-3</v>
      </c>
      <c r="AC11">
        <v>1986</v>
      </c>
      <c r="AD11">
        <v>5589.46</v>
      </c>
      <c r="AE11" t="s">
        <v>35</v>
      </c>
      <c r="AF11" s="37">
        <f>LN(AE2)</f>
        <v>2.6961372583161271E-3</v>
      </c>
      <c r="AG11">
        <v>1986</v>
      </c>
      <c r="AH11">
        <v>5589.46</v>
      </c>
      <c r="AI11" t="s">
        <v>35</v>
      </c>
      <c r="AJ11" s="37">
        <f>LN(AI2)</f>
        <v>2.8345376594637738E-3</v>
      </c>
      <c r="AK11">
        <v>1986</v>
      </c>
      <c r="AL11">
        <v>5589.46</v>
      </c>
      <c r="AM11" t="s">
        <v>35</v>
      </c>
      <c r="AN11" s="37">
        <f>LN(AM2)</f>
        <v>3.1038610496982423E-3</v>
      </c>
      <c r="AO11">
        <v>1986</v>
      </c>
      <c r="AP11">
        <v>5589.46</v>
      </c>
      <c r="AQ11" t="s">
        <v>35</v>
      </c>
      <c r="AR11" s="37">
        <f>LN(AQ2)</f>
        <v>3.0397810209398537E-3</v>
      </c>
      <c r="AS11">
        <v>1986</v>
      </c>
      <c r="AT11">
        <v>5589.46</v>
      </c>
      <c r="AU11" t="s">
        <v>35</v>
      </c>
      <c r="AV11" s="37">
        <f>LN(AU2)</f>
        <v>2.7722370760776514E-3</v>
      </c>
      <c r="AW11">
        <v>1984</v>
      </c>
      <c r="AX11">
        <v>4438.6899999999996</v>
      </c>
      <c r="AY11" t="s">
        <v>35</v>
      </c>
      <c r="AZ11" s="37">
        <f>LN(AY2)</f>
        <v>2.7686398907285194E-3</v>
      </c>
      <c r="BA11">
        <v>1984</v>
      </c>
      <c r="BB11">
        <v>4438.6899999999996</v>
      </c>
      <c r="BC11" t="s">
        <v>35</v>
      </c>
      <c r="BD11" s="37">
        <f>LN(BC2)</f>
        <v>2.6272500080754806E-3</v>
      </c>
      <c r="BE11">
        <v>1984</v>
      </c>
      <c r="BF11">
        <v>4438.6899999999996</v>
      </c>
      <c r="BG11" t="s">
        <v>35</v>
      </c>
      <c r="BH11" s="37">
        <f>LN(BG2)</f>
        <v>2.5218450267314946E-3</v>
      </c>
      <c r="BI11">
        <v>1984</v>
      </c>
      <c r="BJ11">
        <v>4438.6899999999996</v>
      </c>
      <c r="BK11" t="s">
        <v>35</v>
      </c>
      <c r="BL11" s="37">
        <f>LN(BK2)</f>
        <v>6.3800670981037783E-3</v>
      </c>
      <c r="BM11">
        <v>1984</v>
      </c>
      <c r="BN11">
        <v>4438.6899999999996</v>
      </c>
      <c r="BO11" t="s">
        <v>35</v>
      </c>
      <c r="BP11" s="37">
        <f>LN(BO2)</f>
        <v>4.0722410042844685E-3</v>
      </c>
      <c r="BQ11">
        <v>1984</v>
      </c>
      <c r="BR11">
        <v>4438.6899999999996</v>
      </c>
      <c r="BS11" t="s">
        <v>35</v>
      </c>
      <c r="BT11" s="37">
        <f>LN(BS2)</f>
        <v>3.1439071332747229E-3</v>
      </c>
      <c r="BU11">
        <v>1984</v>
      </c>
      <c r="BV11">
        <v>4438.6899999999996</v>
      </c>
      <c r="BW11" t="s">
        <v>35</v>
      </c>
      <c r="BX11" s="37">
        <f>LN(BW2)</f>
        <v>4.4257664700961602E-3</v>
      </c>
      <c r="BY11">
        <v>1984</v>
      </c>
      <c r="BZ11">
        <v>4438.6899999999996</v>
      </c>
    </row>
    <row r="12" spans="2:80">
      <c r="B12">
        <v>2.7686398907285194E-3</v>
      </c>
      <c r="C12" s="36">
        <v>2.3017974633061877E-2</v>
      </c>
      <c r="D12">
        <v>0.35340427001842806</v>
      </c>
      <c r="E12">
        <v>1986</v>
      </c>
      <c r="F12">
        <v>5589.46</v>
      </c>
      <c r="G12" t="s">
        <v>36</v>
      </c>
      <c r="H12" s="37">
        <f>LN(H9)</f>
        <v>1.2736993157966812E-2</v>
      </c>
      <c r="I12">
        <v>1987</v>
      </c>
      <c r="J12">
        <v>5836.06</v>
      </c>
      <c r="K12" t="s">
        <v>36</v>
      </c>
      <c r="L12" s="37">
        <f>LN(L9)</f>
        <v>1.3109032052184803E-2</v>
      </c>
      <c r="M12">
        <v>1987</v>
      </c>
      <c r="N12">
        <v>5836.06</v>
      </c>
      <c r="O12" t="s">
        <v>36</v>
      </c>
      <c r="P12" s="37">
        <f>LN(P9)</f>
        <v>1.3338373464292216E-2</v>
      </c>
      <c r="Q12">
        <v>1987</v>
      </c>
      <c r="R12">
        <v>5836.06</v>
      </c>
      <c r="S12" t="s">
        <v>36</v>
      </c>
      <c r="T12" s="37">
        <f>LN(T9)</f>
        <v>1.3942479176621987E-2</v>
      </c>
      <c r="U12">
        <v>1987</v>
      </c>
      <c r="V12">
        <v>5836.06</v>
      </c>
      <c r="W12" t="s">
        <v>36</v>
      </c>
      <c r="X12" s="37">
        <f>LN(X9)</f>
        <v>1.2978154491490536E-2</v>
      </c>
      <c r="Y12">
        <v>1987</v>
      </c>
      <c r="Z12">
        <v>5836.06</v>
      </c>
      <c r="AA12" t="s">
        <v>36</v>
      </c>
      <c r="AB12" s="37">
        <f>LN(AB9)</f>
        <v>1.3030575378936093E-2</v>
      </c>
      <c r="AC12">
        <v>1987</v>
      </c>
      <c r="AD12">
        <v>5836.06</v>
      </c>
      <c r="AE12" t="s">
        <v>36</v>
      </c>
      <c r="AF12" s="37">
        <f>LN(AF9)</f>
        <v>1.3095708711604138E-2</v>
      </c>
      <c r="AG12">
        <v>1987</v>
      </c>
      <c r="AH12">
        <v>5836.06</v>
      </c>
      <c r="AI12" t="s">
        <v>36</v>
      </c>
      <c r="AJ12" s="37">
        <f>LN(AJ9)</f>
        <v>1.3204583975103738E-2</v>
      </c>
      <c r="AK12">
        <v>1987</v>
      </c>
      <c r="AL12">
        <v>5836.06</v>
      </c>
      <c r="AM12" t="s">
        <v>36</v>
      </c>
      <c r="AN12" s="37">
        <f>LN(AN9)</f>
        <v>1.3261196639369281E-2</v>
      </c>
      <c r="AO12">
        <v>1987</v>
      </c>
      <c r="AP12">
        <v>5836.06</v>
      </c>
      <c r="AQ12" t="s">
        <v>36</v>
      </c>
      <c r="AR12" s="37">
        <f>LN(AR9)</f>
        <v>1.3147927964772044E-2</v>
      </c>
      <c r="AS12">
        <v>1987</v>
      </c>
      <c r="AT12">
        <v>5836.06</v>
      </c>
      <c r="AU12" t="s">
        <v>36</v>
      </c>
      <c r="AV12" s="37">
        <f>LN(AV9)</f>
        <v>1.2981477414140569E-2</v>
      </c>
      <c r="AW12">
        <v>1987</v>
      </c>
      <c r="AX12">
        <v>5836.06</v>
      </c>
      <c r="AY12" t="s">
        <v>36</v>
      </c>
      <c r="AZ12" s="37">
        <f>LN(AZ9)</f>
        <v>1.2847845775618554E-2</v>
      </c>
      <c r="BA12">
        <v>1986</v>
      </c>
      <c r="BB12">
        <v>5589.46</v>
      </c>
      <c r="BC12" t="s">
        <v>36</v>
      </c>
      <c r="BD12" s="37">
        <f>LN(BD9)</f>
        <v>1.2582085236380628E-2</v>
      </c>
      <c r="BE12">
        <v>1986</v>
      </c>
      <c r="BF12">
        <v>5589.46</v>
      </c>
      <c r="BG12" t="s">
        <v>36</v>
      </c>
      <c r="BH12" s="37">
        <f>LN(BH9)</f>
        <v>1.2778446051082332E-2</v>
      </c>
      <c r="BI12">
        <v>1986</v>
      </c>
      <c r="BJ12">
        <v>5589.46</v>
      </c>
      <c r="BK12" t="s">
        <v>36</v>
      </c>
      <c r="BL12" s="37">
        <f>LN(BL9)</f>
        <v>1.4352976232576817E-2</v>
      </c>
      <c r="BM12">
        <v>1986</v>
      </c>
      <c r="BN12">
        <v>5589.46</v>
      </c>
      <c r="BO12" t="s">
        <v>36</v>
      </c>
      <c r="BP12" s="37">
        <f>LN(BP9)</f>
        <v>1.4466627279283346E-2</v>
      </c>
      <c r="BQ12">
        <v>1986</v>
      </c>
      <c r="BR12">
        <v>5589.46</v>
      </c>
      <c r="BS12" t="s">
        <v>36</v>
      </c>
      <c r="BT12" s="37">
        <f>LN(BT9)</f>
        <v>1.4009566513985262E-2</v>
      </c>
      <c r="BU12">
        <v>1986</v>
      </c>
      <c r="BV12">
        <v>5589.46</v>
      </c>
      <c r="BW12" t="s">
        <v>36</v>
      </c>
      <c r="BX12" s="37">
        <f>LN(BX9)</f>
        <v>1.5114498807811516E-2</v>
      </c>
      <c r="BY12">
        <v>1986</v>
      </c>
      <c r="BZ12">
        <v>5589.46</v>
      </c>
    </row>
    <row r="13" spans="2:80">
      <c r="B13">
        <v>2.6272500080754806E-3</v>
      </c>
      <c r="C13" s="36">
        <v>2.1294325792062582E-2</v>
      </c>
      <c r="D13">
        <v>0.32636460102209985</v>
      </c>
      <c r="E13">
        <v>1987</v>
      </c>
      <c r="F13">
        <v>5836.06</v>
      </c>
      <c r="G13" t="s">
        <v>37</v>
      </c>
      <c r="H13" s="37">
        <f>LN(H10)</f>
        <v>-7.1534985491177611E-3</v>
      </c>
      <c r="I13">
        <v>1990</v>
      </c>
      <c r="J13">
        <v>5425.07</v>
      </c>
      <c r="K13" t="s">
        <v>37</v>
      </c>
      <c r="L13" s="37">
        <f>LN(L10)</f>
        <v>-9.002591916435293E-3</v>
      </c>
      <c r="M13">
        <v>1990</v>
      </c>
      <c r="N13">
        <v>5425.07</v>
      </c>
      <c r="O13" t="s">
        <v>37</v>
      </c>
      <c r="P13" s="37">
        <f>LN(P10)</f>
        <v>-8.4082440192133033E-3</v>
      </c>
      <c r="Q13">
        <v>1990</v>
      </c>
      <c r="R13">
        <v>5425.07</v>
      </c>
      <c r="S13" t="s">
        <v>37</v>
      </c>
      <c r="T13" s="37">
        <f>LN(T10)</f>
        <v>-7.575936436880041E-3</v>
      </c>
      <c r="U13">
        <v>1990</v>
      </c>
      <c r="V13">
        <v>5425.07</v>
      </c>
      <c r="W13" t="s">
        <v>37</v>
      </c>
      <c r="X13" s="37">
        <f>LN(X10)</f>
        <v>-8.2143692127457039E-3</v>
      </c>
      <c r="Y13">
        <v>1990</v>
      </c>
      <c r="Z13">
        <v>5425.07</v>
      </c>
      <c r="AA13" t="s">
        <v>37</v>
      </c>
      <c r="AB13" s="37">
        <f>LN(AB10)</f>
        <v>-7.9492234490356733E-3</v>
      </c>
      <c r="AC13">
        <v>1990</v>
      </c>
      <c r="AD13">
        <v>5425.07</v>
      </c>
      <c r="AE13" t="s">
        <v>37</v>
      </c>
      <c r="AF13" s="37">
        <f>LN(AF10)</f>
        <v>-7.8127228316898466E-3</v>
      </c>
      <c r="AG13">
        <v>1990</v>
      </c>
      <c r="AH13">
        <v>5425.07</v>
      </c>
      <c r="AI13" t="s">
        <v>37</v>
      </c>
      <c r="AJ13" s="37">
        <f>LN(AJ10)</f>
        <v>-7.6441743692478034E-3</v>
      </c>
      <c r="AK13">
        <v>1990</v>
      </c>
      <c r="AL13">
        <v>5425.07</v>
      </c>
      <c r="AM13" t="s">
        <v>37</v>
      </c>
      <c r="AN13" s="37">
        <f>LN(AN10)</f>
        <v>-7.1577056216601837E-3</v>
      </c>
      <c r="AO13">
        <v>1990</v>
      </c>
      <c r="AP13">
        <v>5425.07</v>
      </c>
      <c r="AQ13" t="s">
        <v>37</v>
      </c>
      <c r="AR13" s="37">
        <f>LN(AR10)</f>
        <v>-7.1715847969088201E-3</v>
      </c>
      <c r="AS13">
        <v>1990</v>
      </c>
      <c r="AT13">
        <v>5425.07</v>
      </c>
      <c r="AU13" t="s">
        <v>37</v>
      </c>
      <c r="AV13" s="37">
        <f>LN(AV10)</f>
        <v>-7.5423078542316644E-3</v>
      </c>
      <c r="AW13">
        <v>1990</v>
      </c>
      <c r="AX13">
        <v>5425.07</v>
      </c>
      <c r="AY13" t="s">
        <v>37</v>
      </c>
      <c r="AZ13" s="37">
        <f>LN(AZ10)</f>
        <v>-7.4131916481842133E-3</v>
      </c>
      <c r="BA13">
        <v>1990</v>
      </c>
      <c r="BB13">
        <v>5425.07</v>
      </c>
      <c r="BC13" t="s">
        <v>37</v>
      </c>
      <c r="BD13" s="37">
        <f>LN(BD10)</f>
        <v>-7.427681238949004E-3</v>
      </c>
      <c r="BE13">
        <v>1987</v>
      </c>
      <c r="BF13">
        <v>5836.06</v>
      </c>
      <c r="BG13" t="s">
        <v>37</v>
      </c>
      <c r="BH13" s="37">
        <f>LN(BH10)</f>
        <v>-7.8410449671780791E-3</v>
      </c>
      <c r="BI13">
        <v>1987</v>
      </c>
      <c r="BJ13">
        <v>5836.06</v>
      </c>
      <c r="BK13" t="s">
        <v>37</v>
      </c>
      <c r="BL13" s="37">
        <f>LN(BL10)</f>
        <v>-1.6569205507769677E-3</v>
      </c>
      <c r="BM13">
        <v>1987</v>
      </c>
      <c r="BN13">
        <v>5836.06</v>
      </c>
      <c r="BO13" t="s">
        <v>37</v>
      </c>
      <c r="BP13" s="37">
        <f>LN(BP10)</f>
        <v>-6.4313243799078851E-3</v>
      </c>
      <c r="BQ13">
        <v>1987</v>
      </c>
      <c r="BR13">
        <v>5836.06</v>
      </c>
      <c r="BS13" t="s">
        <v>37</v>
      </c>
      <c r="BT13" s="37">
        <f>LN(BT10)</f>
        <v>-7.8411129208629873E-3</v>
      </c>
      <c r="BU13">
        <v>1987</v>
      </c>
      <c r="BV13">
        <v>5836.06</v>
      </c>
      <c r="BW13" t="s">
        <v>37</v>
      </c>
      <c r="BX13" s="37">
        <f>LN(BX10)</f>
        <v>-6.3784503608154608E-3</v>
      </c>
      <c r="BY13">
        <v>1987</v>
      </c>
      <c r="BZ13">
        <v>5836.06</v>
      </c>
    </row>
    <row r="14" spans="2:80">
      <c r="B14">
        <v>2.5218450267314946E-3</v>
      </c>
      <c r="C14" s="36">
        <v>1.8532885028341155E-2</v>
      </c>
      <c r="D14">
        <v>0.28324257754998217</v>
      </c>
      <c r="E14">
        <v>1990</v>
      </c>
      <c r="F14">
        <v>5425.07</v>
      </c>
      <c r="G14" t="s">
        <v>38</v>
      </c>
      <c r="H14" s="37">
        <f>H12-H11</f>
        <v>9.895792711208445E-3</v>
      </c>
      <c r="I14">
        <v>1996</v>
      </c>
      <c r="J14">
        <v>3170.49</v>
      </c>
      <c r="K14" t="s">
        <v>38</v>
      </c>
      <c r="L14" s="37">
        <f>L12-L11</f>
        <v>1.0994697739987661E-2</v>
      </c>
      <c r="M14">
        <v>1996</v>
      </c>
      <c r="N14">
        <v>3170.49</v>
      </c>
      <c r="O14" t="s">
        <v>38</v>
      </c>
      <c r="P14" s="37">
        <f>P12-P11</f>
        <v>1.081419548505763E-2</v>
      </c>
      <c r="Q14">
        <v>1996</v>
      </c>
      <c r="R14">
        <v>3170.49</v>
      </c>
      <c r="S14" t="s">
        <v>38</v>
      </c>
      <c r="T14" s="37">
        <f>T12-T11</f>
        <v>1.0701328647110857E-2</v>
      </c>
      <c r="U14">
        <v>1996</v>
      </c>
      <c r="V14">
        <v>3170.49</v>
      </c>
      <c r="W14" t="s">
        <v>38</v>
      </c>
      <c r="X14" s="37">
        <f>X12-X11</f>
        <v>1.0540122520048191E-2</v>
      </c>
      <c r="Y14">
        <v>1996</v>
      </c>
      <c r="Z14">
        <v>3170.49</v>
      </c>
      <c r="AA14" t="s">
        <v>38</v>
      </c>
      <c r="AB14" s="37">
        <f>AB12-AB11</f>
        <v>1.0434881428128493E-2</v>
      </c>
      <c r="AC14">
        <v>1996</v>
      </c>
      <c r="AD14">
        <v>3170.49</v>
      </c>
      <c r="AE14" t="s">
        <v>38</v>
      </c>
      <c r="AF14" s="37">
        <f>AF12-AF11</f>
        <v>1.0399571453288011E-2</v>
      </c>
      <c r="AG14">
        <v>1996</v>
      </c>
      <c r="AH14">
        <v>3170.49</v>
      </c>
      <c r="AI14" t="s">
        <v>38</v>
      </c>
      <c r="AJ14" s="37">
        <f>AJ12-AJ11</f>
        <v>1.0370046315639965E-2</v>
      </c>
      <c r="AK14">
        <v>1996</v>
      </c>
      <c r="AL14">
        <v>3170.49</v>
      </c>
      <c r="AM14" t="s">
        <v>38</v>
      </c>
      <c r="AN14" s="37">
        <f>AN12-AN11</f>
        <v>1.0157335589671038E-2</v>
      </c>
      <c r="AO14">
        <v>1996</v>
      </c>
      <c r="AP14">
        <v>3170.49</v>
      </c>
      <c r="AQ14" t="s">
        <v>38</v>
      </c>
      <c r="AR14" s="37">
        <f>AR12-AR11</f>
        <v>1.010814694383219E-2</v>
      </c>
      <c r="AS14">
        <v>1996</v>
      </c>
      <c r="AT14">
        <v>3170.49</v>
      </c>
      <c r="AU14" t="s">
        <v>38</v>
      </c>
      <c r="AV14" s="37">
        <f>AV12-AV11</f>
        <v>1.0209240338062918E-2</v>
      </c>
      <c r="AW14">
        <v>1996</v>
      </c>
      <c r="AX14">
        <v>3170.49</v>
      </c>
      <c r="AY14" t="s">
        <v>38</v>
      </c>
      <c r="AZ14" s="37">
        <f>AZ12-AZ11</f>
        <v>1.0079205884890034E-2</v>
      </c>
      <c r="BA14">
        <v>1996</v>
      </c>
      <c r="BB14">
        <v>3170.49</v>
      </c>
      <c r="BC14" t="s">
        <v>38</v>
      </c>
      <c r="BD14" s="37">
        <f>BD12-BD11</f>
        <v>9.9548352283051478E-3</v>
      </c>
      <c r="BE14">
        <v>1996</v>
      </c>
      <c r="BF14">
        <v>3170.49</v>
      </c>
      <c r="BG14" t="s">
        <v>38</v>
      </c>
      <c r="BH14" s="37">
        <f>BH12-BH11</f>
        <v>1.0256601024350838E-2</v>
      </c>
      <c r="BI14">
        <v>1990</v>
      </c>
      <c r="BJ14">
        <v>5425.07</v>
      </c>
      <c r="BK14" t="s">
        <v>38</v>
      </c>
      <c r="BL14" s="37">
        <f>BL12-BL11</f>
        <v>7.9729091344730389E-3</v>
      </c>
      <c r="BM14">
        <v>1990</v>
      </c>
      <c r="BN14">
        <v>5425.07</v>
      </c>
      <c r="BO14" t="s">
        <v>38</v>
      </c>
      <c r="BP14" s="37">
        <f>BP12-BP11</f>
        <v>1.0394386274998876E-2</v>
      </c>
      <c r="BQ14">
        <v>1990</v>
      </c>
      <c r="BR14">
        <v>5425.07</v>
      </c>
      <c r="BS14" t="s">
        <v>38</v>
      </c>
      <c r="BT14" s="37">
        <f>BT12-BT11</f>
        <v>1.0865659380710539E-2</v>
      </c>
      <c r="BU14">
        <v>1990</v>
      </c>
      <c r="BV14">
        <v>5425.07</v>
      </c>
      <c r="BW14" t="s">
        <v>38</v>
      </c>
      <c r="BX14" s="37">
        <f>BX12-BX11</f>
        <v>1.0688732337715355E-2</v>
      </c>
      <c r="BY14">
        <v>1990</v>
      </c>
      <c r="BZ14">
        <v>5425.07</v>
      </c>
    </row>
    <row r="15" spans="2:80">
      <c r="B15">
        <v>6.3800670981037783E-3</v>
      </c>
      <c r="C15" s="36">
        <v>0.16592170088865871</v>
      </c>
      <c r="D15">
        <v>2.9839231112733295</v>
      </c>
      <c r="E15">
        <v>1996</v>
      </c>
      <c r="F15">
        <v>3170.49</v>
      </c>
      <c r="G15" t="s">
        <v>39</v>
      </c>
      <c r="H15" s="37">
        <f>H11-H13</f>
        <v>9.9946989958761279E-3</v>
      </c>
      <c r="I15">
        <v>1996</v>
      </c>
      <c r="J15">
        <v>4266.47</v>
      </c>
      <c r="K15" t="s">
        <v>39</v>
      </c>
      <c r="L15" s="37">
        <f>L11-L13</f>
        <v>1.1116926228632435E-2</v>
      </c>
      <c r="M15">
        <v>1996</v>
      </c>
      <c r="N15">
        <v>4266.47</v>
      </c>
      <c r="O15" t="s">
        <v>39</v>
      </c>
      <c r="P15" s="37">
        <f>P11-P13</f>
        <v>1.093242199844789E-2</v>
      </c>
      <c r="Q15">
        <v>1996</v>
      </c>
      <c r="R15">
        <v>4266.47</v>
      </c>
      <c r="S15" t="s">
        <v>39</v>
      </c>
      <c r="T15" s="37">
        <f>T11-T13</f>
        <v>1.0817086966391172E-2</v>
      </c>
      <c r="U15">
        <v>1996</v>
      </c>
      <c r="V15">
        <v>4266.47</v>
      </c>
      <c r="W15" t="s">
        <v>39</v>
      </c>
      <c r="X15" s="37">
        <f>X11-X13</f>
        <v>1.0652401184188049E-2</v>
      </c>
      <c r="Y15">
        <v>1996</v>
      </c>
      <c r="Z15">
        <v>4266.47</v>
      </c>
      <c r="AA15" t="s">
        <v>39</v>
      </c>
      <c r="AB15" s="37">
        <f>AB11-AB13</f>
        <v>1.0544917399843274E-2</v>
      </c>
      <c r="AC15">
        <v>1996</v>
      </c>
      <c r="AD15">
        <v>4266.47</v>
      </c>
      <c r="AE15" t="s">
        <v>39</v>
      </c>
      <c r="AF15" s="37">
        <f>AF11-AF13</f>
        <v>1.0508860090005973E-2</v>
      </c>
      <c r="AG15">
        <v>1996</v>
      </c>
      <c r="AH15">
        <v>4266.47</v>
      </c>
      <c r="AI15" t="s">
        <v>39</v>
      </c>
      <c r="AJ15" s="37">
        <f>AJ11-AJ13</f>
        <v>1.0478712028711578E-2</v>
      </c>
      <c r="AK15">
        <v>1996</v>
      </c>
      <c r="AL15">
        <v>4266.47</v>
      </c>
      <c r="AM15" t="s">
        <v>39</v>
      </c>
      <c r="AN15" s="37">
        <f>AN11-AN13</f>
        <v>1.0261566671358427E-2</v>
      </c>
      <c r="AO15">
        <v>1996</v>
      </c>
      <c r="AP15">
        <v>4266.47</v>
      </c>
      <c r="AQ15" t="s">
        <v>39</v>
      </c>
      <c r="AR15" s="37">
        <f>AR11-AR13</f>
        <v>1.0211365817848674E-2</v>
      </c>
      <c r="AS15">
        <v>1996</v>
      </c>
      <c r="AT15">
        <v>4266.47</v>
      </c>
      <c r="AU15" t="s">
        <v>39</v>
      </c>
      <c r="AV15" s="37">
        <f>AV11-AV13</f>
        <v>1.0314544930309316E-2</v>
      </c>
      <c r="AW15">
        <v>1996</v>
      </c>
      <c r="AX15">
        <v>4266.47</v>
      </c>
      <c r="AY15" t="s">
        <v>39</v>
      </c>
      <c r="AZ15" s="37">
        <f>AZ11-AZ13</f>
        <v>1.0181831538912733E-2</v>
      </c>
      <c r="BA15">
        <v>1996</v>
      </c>
      <c r="BB15">
        <v>4266.47</v>
      </c>
      <c r="BC15" t="s">
        <v>39</v>
      </c>
      <c r="BD15" s="37">
        <f>BD11-BD13</f>
        <v>1.0054931247024484E-2</v>
      </c>
      <c r="BE15">
        <v>1996</v>
      </c>
      <c r="BF15">
        <v>4266.47</v>
      </c>
      <c r="BG15" t="s">
        <v>39</v>
      </c>
      <c r="BH15" s="37">
        <f>BH11-BH13</f>
        <v>1.0362889993909573E-2</v>
      </c>
      <c r="BI15">
        <v>1996</v>
      </c>
      <c r="BJ15">
        <v>4266.47</v>
      </c>
      <c r="BK15" t="s">
        <v>39</v>
      </c>
      <c r="BL15" s="37">
        <f>BL11-BL13</f>
        <v>8.0369876488807467E-3</v>
      </c>
      <c r="BM15">
        <v>1996</v>
      </c>
      <c r="BN15">
        <v>3170.49</v>
      </c>
      <c r="BO15" t="s">
        <v>39</v>
      </c>
      <c r="BP15" s="37">
        <f>BP11-BP13</f>
        <v>1.0503565384192354E-2</v>
      </c>
      <c r="BQ15">
        <v>1996</v>
      </c>
      <c r="BR15">
        <v>3170.49</v>
      </c>
      <c r="BS15" t="s">
        <v>39</v>
      </c>
      <c r="BT15" s="37">
        <f>BT11-BT13</f>
        <v>1.098502005413771E-2</v>
      </c>
      <c r="BU15">
        <v>1996</v>
      </c>
      <c r="BV15">
        <v>3170.49</v>
      </c>
      <c r="BW15" t="s">
        <v>39</v>
      </c>
      <c r="BX15" s="37">
        <f>BX11-BX13</f>
        <v>1.0804216830911621E-2</v>
      </c>
      <c r="BY15">
        <v>1996</v>
      </c>
      <c r="BZ15">
        <v>3170.49</v>
      </c>
    </row>
    <row r="16" spans="2:80">
      <c r="B16">
        <v>4.0722410042844685E-3</v>
      </c>
      <c r="C16" s="36">
        <v>4.5606578602033855E-2</v>
      </c>
      <c r="D16">
        <v>0.71678897160508626</v>
      </c>
      <c r="E16">
        <v>1996</v>
      </c>
      <c r="F16">
        <v>4266.47</v>
      </c>
      <c r="G16" t="s">
        <v>40</v>
      </c>
      <c r="H16" s="38">
        <f>AVERAGE(H14:H15)</f>
        <v>9.9452458535422873E-3</v>
      </c>
      <c r="I16">
        <v>1998</v>
      </c>
      <c r="J16">
        <v>4870.08</v>
      </c>
      <c r="K16" t="s">
        <v>40</v>
      </c>
      <c r="L16" s="38">
        <f>AVERAGE(L14:L15)</f>
        <v>1.1055811984310049E-2</v>
      </c>
      <c r="M16">
        <v>1998</v>
      </c>
      <c r="N16">
        <v>4870.08</v>
      </c>
      <c r="O16" t="s">
        <v>40</v>
      </c>
      <c r="P16" s="38">
        <f>AVERAGE(P14:P15)</f>
        <v>1.087330874175276E-2</v>
      </c>
      <c r="Q16">
        <v>1998</v>
      </c>
      <c r="R16">
        <v>4870.08</v>
      </c>
      <c r="S16" t="s">
        <v>40</v>
      </c>
      <c r="T16" s="38">
        <f>AVERAGE(T14:T15)</f>
        <v>1.0759207806751015E-2</v>
      </c>
      <c r="U16">
        <v>1998</v>
      </c>
      <c r="V16">
        <v>4870.08</v>
      </c>
      <c r="W16" t="s">
        <v>40</v>
      </c>
      <c r="X16" s="38">
        <f>AVERAGE(X14:X15)</f>
        <v>1.059626185211812E-2</v>
      </c>
      <c r="Y16">
        <v>1998</v>
      </c>
      <c r="Z16">
        <v>4870.08</v>
      </c>
      <c r="AA16" t="s">
        <v>40</v>
      </c>
      <c r="AB16" s="38">
        <f>AVERAGE(AB14:AB15)</f>
        <v>1.0489899413985884E-2</v>
      </c>
      <c r="AC16">
        <v>1998</v>
      </c>
      <c r="AD16">
        <v>4870.08</v>
      </c>
      <c r="AE16" t="s">
        <v>40</v>
      </c>
      <c r="AF16" s="38">
        <f>AVERAGE(AF14:AF15)</f>
        <v>1.0454215771646992E-2</v>
      </c>
      <c r="AG16">
        <v>1998</v>
      </c>
      <c r="AH16">
        <v>4870.08</v>
      </c>
      <c r="AI16" t="s">
        <v>40</v>
      </c>
      <c r="AJ16" s="38">
        <f>AVERAGE(AJ14:AJ15)</f>
        <v>1.0424379172175771E-2</v>
      </c>
      <c r="AK16">
        <v>1998</v>
      </c>
      <c r="AL16">
        <v>4870.08</v>
      </c>
      <c r="AM16" t="s">
        <v>40</v>
      </c>
      <c r="AN16" s="38">
        <f>AVERAGE(AN14:AN15)</f>
        <v>1.0209451130514732E-2</v>
      </c>
      <c r="AO16">
        <v>1998</v>
      </c>
      <c r="AP16">
        <v>4870.08</v>
      </c>
      <c r="AQ16" t="s">
        <v>40</v>
      </c>
      <c r="AR16" s="38">
        <f>AVERAGE(AR14:AR15)</f>
        <v>1.0159756380840431E-2</v>
      </c>
      <c r="AS16">
        <v>1998</v>
      </c>
      <c r="AT16">
        <v>4870.08</v>
      </c>
      <c r="AU16" t="s">
        <v>40</v>
      </c>
      <c r="AV16" s="38">
        <f>AVERAGE(AV14:AV15)</f>
        <v>1.0261892634186117E-2</v>
      </c>
      <c r="AW16">
        <v>1998</v>
      </c>
      <c r="AX16">
        <v>4870.08</v>
      </c>
      <c r="AY16" t="s">
        <v>40</v>
      </c>
      <c r="AZ16" s="38">
        <f>AVERAGE(AZ14:AZ15)</f>
        <v>1.0130518711901383E-2</v>
      </c>
      <c r="BA16">
        <v>1998</v>
      </c>
      <c r="BB16">
        <v>4870.08</v>
      </c>
      <c r="BC16" t="s">
        <v>40</v>
      </c>
      <c r="BD16" s="38">
        <f>AVERAGE(BD14:BD15)</f>
        <v>1.0004883237664816E-2</v>
      </c>
      <c r="BE16">
        <v>1998</v>
      </c>
      <c r="BF16">
        <v>4870.08</v>
      </c>
      <c r="BG16" t="s">
        <v>40</v>
      </c>
      <c r="BH16" s="38">
        <f>AVERAGE(BH14:BH15)</f>
        <v>1.0309745509130205E-2</v>
      </c>
      <c r="BI16">
        <v>1998</v>
      </c>
      <c r="BJ16">
        <v>4870.08</v>
      </c>
      <c r="BK16" t="s">
        <v>40</v>
      </c>
      <c r="BL16" s="38">
        <f>AVERAGE(BL14:BL15)</f>
        <v>8.0049483916768936E-3</v>
      </c>
      <c r="BM16">
        <v>1998</v>
      </c>
      <c r="BN16">
        <v>4870.08</v>
      </c>
      <c r="BO16" t="s">
        <v>40</v>
      </c>
      <c r="BP16" s="38">
        <f>AVERAGE(BP14:BP15)</f>
        <v>1.0448975829595615E-2</v>
      </c>
      <c r="BQ16">
        <v>1996</v>
      </c>
      <c r="BR16">
        <v>4266.47</v>
      </c>
      <c r="BS16" t="s">
        <v>40</v>
      </c>
      <c r="BT16" s="38">
        <f>AVERAGE(BT14:BT15)</f>
        <v>1.0925339717424125E-2</v>
      </c>
      <c r="BU16">
        <v>1996</v>
      </c>
      <c r="BV16">
        <v>4266.47</v>
      </c>
      <c r="BW16" t="s">
        <v>40</v>
      </c>
      <c r="BX16" s="38">
        <f>AVERAGE(BX14:BX15)</f>
        <v>1.0746474584313489E-2</v>
      </c>
      <c r="BY16">
        <v>1996</v>
      </c>
      <c r="BZ16">
        <v>4266.47</v>
      </c>
    </row>
    <row r="17" spans="1:78">
      <c r="B17">
        <v>3.1439071332747229E-3</v>
      </c>
      <c r="C17" s="36">
        <v>2.5437193804031553E-2</v>
      </c>
      <c r="D17">
        <v>0.39151700088967722</v>
      </c>
      <c r="E17">
        <v>1998</v>
      </c>
      <c r="F17">
        <v>4870.08</v>
      </c>
      <c r="G17" t="s">
        <v>41</v>
      </c>
      <c r="H17">
        <f>TINV(0.3173,H5)</f>
        <v>1.0322649192619053</v>
      </c>
      <c r="I17">
        <v>1999</v>
      </c>
      <c r="J17">
        <v>4334.8599999999997</v>
      </c>
      <c r="K17" t="s">
        <v>41</v>
      </c>
      <c r="L17">
        <f>TINV(0.3173,L5)</f>
        <v>1.0344861529336604</v>
      </c>
      <c r="M17">
        <v>1999</v>
      </c>
      <c r="N17">
        <v>4334.8599999999997</v>
      </c>
      <c r="O17" t="s">
        <v>41</v>
      </c>
      <c r="P17">
        <f>TINV(0.3173,P5)</f>
        <v>1.0344861529336604</v>
      </c>
      <c r="Q17">
        <v>1999</v>
      </c>
      <c r="R17">
        <v>4334.8599999999997</v>
      </c>
      <c r="S17" t="s">
        <v>41</v>
      </c>
      <c r="T17">
        <f>TINV(0.3173,T5)</f>
        <v>1.0344861529336604</v>
      </c>
      <c r="U17">
        <v>1999</v>
      </c>
      <c r="V17">
        <v>4334.8599999999997</v>
      </c>
      <c r="W17" t="s">
        <v>41</v>
      </c>
      <c r="X17">
        <f>TINV(0.3173,X5)</f>
        <v>1.0344861529336604</v>
      </c>
      <c r="Y17">
        <v>1999</v>
      </c>
      <c r="Z17">
        <v>4334.8599999999997</v>
      </c>
      <c r="AA17" t="s">
        <v>41</v>
      </c>
      <c r="AB17">
        <f>TINV(0.3173,AB5)</f>
        <v>1.0344861529336604</v>
      </c>
      <c r="AC17">
        <v>1999</v>
      </c>
      <c r="AD17">
        <v>4334.8599999999997</v>
      </c>
      <c r="AE17" t="s">
        <v>41</v>
      </c>
      <c r="AF17">
        <f>TINV(0.3173,AF5)</f>
        <v>1.0344861529336604</v>
      </c>
      <c r="AG17">
        <v>1999</v>
      </c>
      <c r="AH17">
        <v>4334.8599999999997</v>
      </c>
      <c r="AI17" t="s">
        <v>41</v>
      </c>
      <c r="AJ17">
        <f>TINV(0.3173,AJ5)</f>
        <v>1.0344861529336604</v>
      </c>
      <c r="AK17">
        <v>1999</v>
      </c>
      <c r="AL17">
        <v>4334.8599999999997</v>
      </c>
      <c r="AM17" t="s">
        <v>41</v>
      </c>
      <c r="AN17">
        <f>TINV(0.3173,AN5)</f>
        <v>1.0344861529336604</v>
      </c>
      <c r="AO17">
        <v>1999</v>
      </c>
      <c r="AP17">
        <v>4334.8599999999997</v>
      </c>
      <c r="AQ17" t="s">
        <v>41</v>
      </c>
      <c r="AR17">
        <f>TINV(0.3173,AR5)</f>
        <v>1.0344861529336604</v>
      </c>
      <c r="AS17">
        <v>1999</v>
      </c>
      <c r="AT17">
        <v>4334.8599999999997</v>
      </c>
      <c r="AU17" t="s">
        <v>41</v>
      </c>
      <c r="AV17">
        <f>TINV(0.3173,AV5)</f>
        <v>1.0344861529336604</v>
      </c>
      <c r="AW17">
        <v>1999</v>
      </c>
      <c r="AX17">
        <v>4334.8599999999997</v>
      </c>
      <c r="AY17" t="s">
        <v>41</v>
      </c>
      <c r="AZ17">
        <f>TINV(0.3173,AZ5)</f>
        <v>1.0344861529336604</v>
      </c>
      <c r="BA17">
        <v>1999</v>
      </c>
      <c r="BB17">
        <v>4334.8599999999997</v>
      </c>
      <c r="BC17" t="s">
        <v>41</v>
      </c>
      <c r="BD17">
        <f>TINV(0.3173,BD5)</f>
        <v>1.0344861529336604</v>
      </c>
      <c r="BE17">
        <v>1999</v>
      </c>
      <c r="BF17">
        <v>4334.8599999999997</v>
      </c>
      <c r="BG17" t="s">
        <v>41</v>
      </c>
      <c r="BH17">
        <f>TINV(0.3173,BH5)</f>
        <v>1.0344861529336604</v>
      </c>
      <c r="BI17">
        <v>1999</v>
      </c>
      <c r="BJ17">
        <v>4334.8599999999997</v>
      </c>
      <c r="BK17" t="s">
        <v>41</v>
      </c>
      <c r="BL17">
        <f>TINV(0.3173,BL5)</f>
        <v>1.0344861529336604</v>
      </c>
      <c r="BM17">
        <v>1999</v>
      </c>
      <c r="BN17">
        <v>4334.8599999999997</v>
      </c>
      <c r="BO17" t="s">
        <v>41</v>
      </c>
      <c r="BP17">
        <f>TINV(0.3173,BP5)</f>
        <v>1.0344861529336604</v>
      </c>
      <c r="BQ17">
        <v>1999</v>
      </c>
      <c r="BR17">
        <v>4334.8599999999997</v>
      </c>
      <c r="BS17" t="s">
        <v>41</v>
      </c>
      <c r="BT17">
        <f>TINV(0.3173,BT5)</f>
        <v>1.0344861529336604</v>
      </c>
      <c r="BU17">
        <v>1998</v>
      </c>
      <c r="BV17">
        <v>4870.08</v>
      </c>
      <c r="BW17" t="s">
        <v>41</v>
      </c>
      <c r="BX17">
        <f>TINV(0.3173,BX5)</f>
        <v>1.0344861529336604</v>
      </c>
      <c r="BY17">
        <v>1998</v>
      </c>
      <c r="BZ17">
        <v>4870.08</v>
      </c>
    </row>
    <row r="18" spans="1:78">
      <c r="B18">
        <v>4.4257664700961602E-3</v>
      </c>
      <c r="C18" s="36">
        <v>5.0624228487085476E-2</v>
      </c>
      <c r="D18">
        <v>0.7998554946227131</v>
      </c>
      <c r="E18">
        <v>1999</v>
      </c>
      <c r="F18">
        <v>4334.8599999999997</v>
      </c>
      <c r="G18" t="s">
        <v>42</v>
      </c>
      <c r="H18">
        <f>H17*G3</f>
        <v>4.746551023237254E-3</v>
      </c>
      <c r="I18">
        <v>2002</v>
      </c>
      <c r="J18">
        <v>7629.86</v>
      </c>
      <c r="K18" t="s">
        <v>42</v>
      </c>
      <c r="L18">
        <f>L17*K3</f>
        <v>5.2544494681884936E-3</v>
      </c>
      <c r="M18">
        <v>2002</v>
      </c>
      <c r="N18">
        <v>7629.86</v>
      </c>
      <c r="O18" t="s">
        <v>42</v>
      </c>
      <c r="P18">
        <f>P17*O3</f>
        <v>5.1698372007687133E-3</v>
      </c>
      <c r="Q18">
        <v>2002</v>
      </c>
      <c r="R18">
        <v>7629.86</v>
      </c>
      <c r="S18" t="s">
        <v>42</v>
      </c>
      <c r="T18">
        <f>T17*S3</f>
        <v>5.1192598871669867E-3</v>
      </c>
      <c r="U18">
        <v>2002</v>
      </c>
      <c r="V18">
        <v>7629.86</v>
      </c>
      <c r="W18" t="s">
        <v>42</v>
      </c>
      <c r="X18">
        <f>X17*W3</f>
        <v>5.037688127418713E-3</v>
      </c>
      <c r="Y18">
        <v>2002</v>
      </c>
      <c r="Z18">
        <v>7629.86</v>
      </c>
      <c r="AA18" t="s">
        <v>42</v>
      </c>
      <c r="AB18">
        <f>AB17*AA3</f>
        <v>4.9879112335098142E-3</v>
      </c>
      <c r="AC18">
        <v>2002</v>
      </c>
      <c r="AD18">
        <v>7629.86</v>
      </c>
      <c r="AE18" t="s">
        <v>42</v>
      </c>
      <c r="AF18">
        <f>AF17*AE3</f>
        <v>4.9714443453659921E-3</v>
      </c>
      <c r="AG18">
        <v>2002</v>
      </c>
      <c r="AH18">
        <v>7629.86</v>
      </c>
      <c r="AI18" t="s">
        <v>42</v>
      </c>
      <c r="AJ18">
        <f>AJ17*AI3</f>
        <v>4.9579428790379699E-3</v>
      </c>
      <c r="AK18">
        <v>2002</v>
      </c>
      <c r="AL18">
        <v>7629.86</v>
      </c>
      <c r="AM18" t="s">
        <v>42</v>
      </c>
      <c r="AN18">
        <f>AN17*AM3</f>
        <v>4.8570359876567862E-3</v>
      </c>
      <c r="AO18">
        <v>2002</v>
      </c>
      <c r="AP18">
        <v>7629.86</v>
      </c>
      <c r="AQ18" t="s">
        <v>42</v>
      </c>
      <c r="AR18">
        <f>AR17*AQ3</f>
        <v>4.8330861643677411E-3</v>
      </c>
      <c r="AS18">
        <v>2002</v>
      </c>
      <c r="AT18">
        <v>7629.86</v>
      </c>
      <c r="AU18" t="s">
        <v>42</v>
      </c>
      <c r="AV18">
        <f>AV17*AU3</f>
        <v>4.880364004994346E-3</v>
      </c>
      <c r="AW18">
        <v>2002</v>
      </c>
      <c r="AX18">
        <v>7629.86</v>
      </c>
      <c r="AY18" t="s">
        <v>42</v>
      </c>
      <c r="AZ18">
        <f>AZ17*AY3</f>
        <v>4.8178719986539864E-3</v>
      </c>
      <c r="BA18">
        <v>2002</v>
      </c>
      <c r="BB18">
        <v>7629.86</v>
      </c>
      <c r="BC18" t="s">
        <v>42</v>
      </c>
      <c r="BD18">
        <f>BD17*BC3</f>
        <v>4.7574535896288805E-3</v>
      </c>
      <c r="BE18">
        <v>2002</v>
      </c>
      <c r="BF18">
        <v>7629.86</v>
      </c>
      <c r="BG18" t="s">
        <v>42</v>
      </c>
      <c r="BH18">
        <f>BH17*BG3</f>
        <v>4.9018927789017041E-3</v>
      </c>
      <c r="BI18">
        <v>2002</v>
      </c>
      <c r="BJ18">
        <v>7629.86</v>
      </c>
      <c r="BK18" t="s">
        <v>42</v>
      </c>
      <c r="BL18">
        <f>BL17*BK3</f>
        <v>3.8208159129162465E-3</v>
      </c>
      <c r="BM18">
        <v>2002</v>
      </c>
      <c r="BN18">
        <v>7629.86</v>
      </c>
      <c r="BO18" t="s">
        <v>42</v>
      </c>
      <c r="BP18">
        <f>BP17*BO3</f>
        <v>4.9757952027287668E-3</v>
      </c>
      <c r="BQ18">
        <v>2002</v>
      </c>
      <c r="BR18">
        <v>7629.86</v>
      </c>
      <c r="BS18" t="s">
        <v>42</v>
      </c>
      <c r="BT18">
        <f>BT17*BS3</f>
        <v>5.1977941774795323E-3</v>
      </c>
      <c r="BU18">
        <v>2002</v>
      </c>
      <c r="BV18">
        <v>7629.86</v>
      </c>
      <c r="BW18" t="s">
        <v>42</v>
      </c>
      <c r="BX18">
        <f>BX17*BW3</f>
        <v>5.1192626220896128E-3</v>
      </c>
      <c r="BY18">
        <v>1999</v>
      </c>
      <c r="BZ18">
        <v>4334.8599999999997</v>
      </c>
    </row>
    <row r="19" spans="1:78">
      <c r="B19">
        <v>-2.7347506727643757E-3</v>
      </c>
      <c r="C19" s="36">
        <v>2.901329095090922E-2</v>
      </c>
      <c r="D19">
        <v>0.44820321453198764</v>
      </c>
      <c r="E19">
        <v>2002</v>
      </c>
      <c r="F19">
        <v>7629.86</v>
      </c>
      <c r="G19" t="s">
        <v>43</v>
      </c>
      <c r="H19">
        <f>G2+H18</f>
        <v>1.0075917915052621</v>
      </c>
      <c r="K19" t="s">
        <v>43</v>
      </c>
      <c r="L19">
        <f>K2+L18</f>
        <v>1.007371020561334</v>
      </c>
      <c r="O19" t="s">
        <v>43</v>
      </c>
      <c r="P19">
        <f>O2+P18</f>
        <v>1.007697203599387</v>
      </c>
      <c r="S19" t="s">
        <v>43</v>
      </c>
      <c r="T19">
        <f>S2+T18</f>
        <v>1.0083656686244018</v>
      </c>
      <c r="W19" t="s">
        <v>43</v>
      </c>
      <c r="X19">
        <f>W2+X18</f>
        <v>1.0074786945155578</v>
      </c>
      <c r="AA19" t="s">
        <v>43</v>
      </c>
      <c r="AB19">
        <f>AA2+AB18</f>
        <v>1.007586976914556</v>
      </c>
      <c r="AE19" t="s">
        <v>43</v>
      </c>
      <c r="AF19">
        <f>AE2+AF18</f>
        <v>1.0076712194503832</v>
      </c>
      <c r="AI19" t="s">
        <v>43</v>
      </c>
      <c r="AJ19">
        <f>AI2+AJ18</f>
        <v>1.0077965016387957</v>
      </c>
      <c r="AM19" t="s">
        <v>43</v>
      </c>
      <c r="AN19">
        <f>AM2+AN18</f>
        <v>1.0079657190016746</v>
      </c>
      <c r="AQ19" t="s">
        <v>43</v>
      </c>
      <c r="AR19">
        <f>AQ2+AR18</f>
        <v>1.0078774920045939</v>
      </c>
      <c r="AU19" t="s">
        <v>43</v>
      </c>
      <c r="AV19">
        <f>AU2+AV18</f>
        <v>1.0076564472836489</v>
      </c>
      <c r="AY19" t="s">
        <v>43</v>
      </c>
      <c r="AZ19">
        <f>AY2+AZ18</f>
        <v>1.0075903481123611</v>
      </c>
      <c r="BC19" t="s">
        <v>43</v>
      </c>
      <c r="BD19">
        <f>BC2+BD18</f>
        <v>1.0073881578434001</v>
      </c>
      <c r="BG19" t="s">
        <v>43</v>
      </c>
      <c r="BH19">
        <f>BG2+BH18</f>
        <v>1.0074269203315194</v>
      </c>
      <c r="BK19" t="s">
        <v>43</v>
      </c>
      <c r="BL19">
        <f>BK2+BL18</f>
        <v>1.0102212789919456</v>
      </c>
      <c r="BO19" t="s">
        <v>43</v>
      </c>
      <c r="BP19">
        <f>BO2+BP18</f>
        <v>1.0090563390469744</v>
      </c>
      <c r="BS19" t="s">
        <v>43</v>
      </c>
      <c r="BT19">
        <f>BS2+BT18</f>
        <v>1.0083466485700014</v>
      </c>
      <c r="BW19" t="s">
        <v>43</v>
      </c>
      <c r="BX19">
        <f>BW2+BX18</f>
        <v>1.0095548372608261</v>
      </c>
    </row>
    <row r="20" spans="1:78">
      <c r="A20" t="s">
        <v>50</v>
      </c>
      <c r="B20" s="30">
        <f>AVERAGE(B2:B19)</f>
        <v>2.8091615981232615E-3</v>
      </c>
      <c r="C20" s="30">
        <f>AVERAGE(C2:C19)</f>
        <v>3.2910311109428721E-2</v>
      </c>
      <c r="D20" s="30">
        <f>AVERAGE(D2:D19)</f>
        <v>0.53174154780521254</v>
      </c>
      <c r="E20" s="30">
        <f>AVERAGE(E2:E19)</f>
        <v>1985.2222222222222</v>
      </c>
      <c r="F20" s="30">
        <f>AVERAGE(F2:F19)</f>
        <v>4924.0433333333331</v>
      </c>
      <c r="G20" t="s">
        <v>44</v>
      </c>
      <c r="H20">
        <f>G2-H18</f>
        <v>0.99809868945878766</v>
      </c>
      <c r="K20" t="s">
        <v>44</v>
      </c>
      <c r="L20">
        <f>K2-L18</f>
        <v>0.99686212162495691</v>
      </c>
      <c r="O20" t="s">
        <v>44</v>
      </c>
      <c r="P20">
        <f>O2-P18</f>
        <v>0.99735752919784959</v>
      </c>
      <c r="S20" t="s">
        <v>44</v>
      </c>
      <c r="T20">
        <f>S2-T18</f>
        <v>0.99812714885006781</v>
      </c>
      <c r="W20" t="s">
        <v>44</v>
      </c>
      <c r="X20">
        <f>W2-X18</f>
        <v>0.99740331826072037</v>
      </c>
      <c r="AA20" t="s">
        <v>44</v>
      </c>
      <c r="AB20">
        <f>AA2-AB18</f>
        <v>0.99761115444753634</v>
      </c>
      <c r="AE20" t="s">
        <v>44</v>
      </c>
      <c r="AF20">
        <f>AE2-AF18</f>
        <v>0.99772833075965128</v>
      </c>
      <c r="AI20" t="s">
        <v>44</v>
      </c>
      <c r="AJ20">
        <f>AI2-AJ18</f>
        <v>0.99788061588071975</v>
      </c>
      <c r="AM20" t="s">
        <v>44</v>
      </c>
      <c r="AN20">
        <f>AM2-AN18</f>
        <v>0.99825164702636116</v>
      </c>
      <c r="AQ20" t="s">
        <v>44</v>
      </c>
      <c r="AR20">
        <f>AQ2-AR18</f>
        <v>0.99821131967585841</v>
      </c>
      <c r="AU20" t="s">
        <v>44</v>
      </c>
      <c r="AV20">
        <f>AU2-AV18</f>
        <v>0.99789571927366016</v>
      </c>
      <c r="AY20" t="s">
        <v>44</v>
      </c>
      <c r="AZ20">
        <f>AY2-AZ18</f>
        <v>0.9979546041150531</v>
      </c>
      <c r="BC20" t="s">
        <v>44</v>
      </c>
      <c r="BD20">
        <f>BC2-BD18</f>
        <v>0.99787325066414234</v>
      </c>
      <c r="BG20" t="s">
        <v>44</v>
      </c>
      <c r="BH20">
        <f>BG2-BH18</f>
        <v>0.99762313477371589</v>
      </c>
      <c r="BK20" t="s">
        <v>44</v>
      </c>
      <c r="BL20">
        <f>BK2-BL18</f>
        <v>1.002579647166113</v>
      </c>
      <c r="BO20" t="s">
        <v>44</v>
      </c>
      <c r="BP20">
        <f>BO2-BP18</f>
        <v>0.99910474864151699</v>
      </c>
      <c r="BS20" t="s">
        <v>44</v>
      </c>
      <c r="BT20">
        <f>BS2-BT18</f>
        <v>0.99795106021504243</v>
      </c>
      <c r="BW20" t="s">
        <v>44</v>
      </c>
      <c r="BX20">
        <f>BW2-BX18</f>
        <v>0.99931631201664695</v>
      </c>
    </row>
    <row r="21" spans="1:78">
      <c r="A21" t="s">
        <v>51</v>
      </c>
      <c r="B21" s="30">
        <f>STDEV(B2:B19)</f>
        <v>1.6979777785708825E-3</v>
      </c>
      <c r="C21" s="30">
        <f>STDEV(C2:C19)</f>
        <v>3.4562961646031509E-2</v>
      </c>
      <c r="D21" s="30">
        <f>STDEV(D2:D19)</f>
        <v>0.63108174059016442</v>
      </c>
      <c r="E21" s="30">
        <f>STDEV(E2:E19)</f>
        <v>9.6744390660042949</v>
      </c>
      <c r="F21" s="30">
        <f>STDEV(F2:F19)</f>
        <v>924.86876572396352</v>
      </c>
      <c r="G21" t="s">
        <v>35</v>
      </c>
      <c r="H21" s="37">
        <f>LN(G2)</f>
        <v>2.8412004467583663E-3</v>
      </c>
      <c r="K21" t="s">
        <v>35</v>
      </c>
      <c r="L21" s="37">
        <f>LN(K2)</f>
        <v>2.1143343121971425E-3</v>
      </c>
      <c r="O21" t="s">
        <v>35</v>
      </c>
      <c r="P21" s="37">
        <f>LN(O2)</f>
        <v>2.5241779792345869E-3</v>
      </c>
      <c r="S21" t="s">
        <v>35</v>
      </c>
      <c r="T21" s="37">
        <f>LN(S2)</f>
        <v>3.2411505295111302E-3</v>
      </c>
      <c r="W21" t="s">
        <v>35</v>
      </c>
      <c r="X21" s="37">
        <f>LN(W2)</f>
        <v>2.4380319714423448E-3</v>
      </c>
      <c r="AA21" t="s">
        <v>35</v>
      </c>
      <c r="AB21" s="37">
        <f>LN(AA2)</f>
        <v>2.5956939508076011E-3</v>
      </c>
      <c r="AE21" t="s">
        <v>35</v>
      </c>
      <c r="AF21" s="37">
        <f>LN(AE2)</f>
        <v>2.6961372583161271E-3</v>
      </c>
      <c r="AI21" t="s">
        <v>35</v>
      </c>
      <c r="AJ21" s="37">
        <f>LN(AI2)</f>
        <v>2.8345376594637738E-3</v>
      </c>
      <c r="AM21" t="s">
        <v>35</v>
      </c>
      <c r="AN21" s="37">
        <f>LN(AM2)</f>
        <v>3.1038610496982423E-3</v>
      </c>
      <c r="AQ21" t="s">
        <v>35</v>
      </c>
      <c r="AR21" s="37">
        <f>LN(AQ2)</f>
        <v>3.0397810209398537E-3</v>
      </c>
      <c r="AU21" t="s">
        <v>35</v>
      </c>
      <c r="AV21" s="37">
        <f>LN(AU2)</f>
        <v>2.7722370760776514E-3</v>
      </c>
      <c r="AY21" t="s">
        <v>35</v>
      </c>
      <c r="AZ21" s="37">
        <f>LN(AY2)</f>
        <v>2.7686398907285194E-3</v>
      </c>
      <c r="BC21" t="s">
        <v>35</v>
      </c>
      <c r="BD21" s="37">
        <f>LN(BC2)</f>
        <v>2.6272500080754806E-3</v>
      </c>
      <c r="BG21" t="s">
        <v>35</v>
      </c>
      <c r="BH21" s="37">
        <f>LN(BG2)</f>
        <v>2.5218450267314946E-3</v>
      </c>
      <c r="BK21" t="s">
        <v>35</v>
      </c>
      <c r="BL21" s="37">
        <f>LN(BK2)</f>
        <v>6.3800670981037783E-3</v>
      </c>
      <c r="BO21" t="s">
        <v>35</v>
      </c>
      <c r="BP21" s="37">
        <f>LN(BO2)</f>
        <v>4.0722410042844685E-3</v>
      </c>
      <c r="BS21" t="s">
        <v>35</v>
      </c>
      <c r="BT21" s="37">
        <f>LN(BS2)</f>
        <v>3.1439071332747229E-3</v>
      </c>
      <c r="BW21" t="s">
        <v>35</v>
      </c>
      <c r="BX21" s="37">
        <f>LN(BW2)</f>
        <v>4.4257664700961602E-3</v>
      </c>
    </row>
    <row r="22" spans="1:78">
      <c r="A22" t="s">
        <v>52</v>
      </c>
      <c r="B22" s="30">
        <f>MIN(B2:B19)</f>
        <v>-2.7347506727643757E-3</v>
      </c>
      <c r="C22" s="30">
        <f>MIN(C2:C19)</f>
        <v>1.141991412564638E-2</v>
      </c>
      <c r="D22" s="30">
        <f>MIN(D2:D19)</f>
        <v>0.17327752635558086</v>
      </c>
      <c r="E22" s="30">
        <f>MIN(E2:E19)</f>
        <v>1971</v>
      </c>
      <c r="F22" s="30">
        <f>MIN(F2:F19)</f>
        <v>3170.49</v>
      </c>
      <c r="G22" t="s">
        <v>45</v>
      </c>
      <c r="H22" s="37">
        <f>LN(H19)</f>
        <v>7.563118882410136E-3</v>
      </c>
      <c r="K22" t="s">
        <v>45</v>
      </c>
      <c r="L22" s="37">
        <f>LN(L19)</f>
        <v>7.3439873495704426E-3</v>
      </c>
      <c r="O22" t="s">
        <v>45</v>
      </c>
      <c r="P22" s="37">
        <f>LN(P19)</f>
        <v>7.6677312675092818E-3</v>
      </c>
      <c r="S22" t="s">
        <v>45</v>
      </c>
      <c r="T22" s="37">
        <f>LN(T19)</f>
        <v>8.3308703577839229E-3</v>
      </c>
      <c r="W22" t="s">
        <v>45</v>
      </c>
      <c r="X22" s="37">
        <f>LN(X19)</f>
        <v>7.4508677322815001E-3</v>
      </c>
      <c r="AA22" t="s">
        <v>45</v>
      </c>
      <c r="AB22" s="37">
        <f>LN(AB19)</f>
        <v>7.5583405562570675E-3</v>
      </c>
      <c r="AE22" t="s">
        <v>45</v>
      </c>
      <c r="AF22" s="37">
        <f>LN(AF19)</f>
        <v>7.6419452636123791E-3</v>
      </c>
      <c r="AI22" t="s">
        <v>45</v>
      </c>
      <c r="AJ22" s="37">
        <f>LN(AJ19)</f>
        <v>7.7662659731558932E-3</v>
      </c>
      <c r="AM22" t="s">
        <v>45</v>
      </c>
      <c r="AN22" s="37">
        <f>LN(AN19)</f>
        <v>7.9341601439501305E-3</v>
      </c>
      <c r="AQ22" t="s">
        <v>45</v>
      </c>
      <c r="AR22" s="37">
        <f>LN(AR19)</f>
        <v>7.8466265533857441E-3</v>
      </c>
      <c r="AU22" t="s">
        <v>45</v>
      </c>
      <c r="AV22" s="37">
        <f>LN(AV19)</f>
        <v>7.6272854472674836E-3</v>
      </c>
      <c r="AY22" t="s">
        <v>45</v>
      </c>
      <c r="AZ22" s="37">
        <f>LN(AZ19)</f>
        <v>7.5616863638574916E-3</v>
      </c>
      <c r="BC22" t="s">
        <v>45</v>
      </c>
      <c r="BD22" s="37">
        <f>LN(BD19)</f>
        <v>7.3609990919664501E-3</v>
      </c>
      <c r="BG22" t="s">
        <v>45</v>
      </c>
      <c r="BH22" s="37">
        <f>LN(BH19)</f>
        <v>7.3994765567660364E-3</v>
      </c>
      <c r="BK22" t="s">
        <v>45</v>
      </c>
      <c r="BL22" s="37">
        <f>LN(BL19)</f>
        <v>1.0169394967709942E-2</v>
      </c>
      <c r="BO22" t="s">
        <v>45</v>
      </c>
      <c r="BP22" s="37">
        <f>LN(BP19)</f>
        <v>9.0155763309812034E-3</v>
      </c>
      <c r="BS22" t="s">
        <v>45</v>
      </c>
      <c r="BT22" s="37">
        <f>LN(BT19)</f>
        <v>8.3120079208971603E-3</v>
      </c>
      <c r="BW22" t="s">
        <v>45</v>
      </c>
      <c r="BX22" s="37">
        <f>LN(BX19)</f>
        <v>9.5094785047490308E-3</v>
      </c>
    </row>
    <row r="23" spans="1:78">
      <c r="A23" t="s">
        <v>53</v>
      </c>
      <c r="B23" s="30">
        <f>MAX(B2:B19)</f>
        <v>6.3800670981037783E-3</v>
      </c>
      <c r="C23" s="30">
        <f>MAX(C2:C19)</f>
        <v>0.16592170088865871</v>
      </c>
      <c r="D23" s="30">
        <f>MAX(D2:D19)</f>
        <v>2.9839231112733295</v>
      </c>
      <c r="E23" s="30">
        <f>MAX(E2:E19)</f>
        <v>2002</v>
      </c>
      <c r="F23" s="30">
        <f>MAX(F2:F19)</f>
        <v>7629.86</v>
      </c>
      <c r="G23" t="s">
        <v>46</v>
      </c>
      <c r="H23" s="37">
        <f>LN(H20)</f>
        <v>-1.9031203264390562E-3</v>
      </c>
      <c r="K23" t="s">
        <v>46</v>
      </c>
      <c r="L23" s="37">
        <f>LN(L20)</f>
        <v>-3.1428118385001098E-3</v>
      </c>
      <c r="O23" t="s">
        <v>46</v>
      </c>
      <c r="P23" s="37">
        <f>LN(P20)</f>
        <v>-2.6459682908203247E-3</v>
      </c>
      <c r="S23" t="s">
        <v>46</v>
      </c>
      <c r="T23" s="37">
        <f>LN(T20)</f>
        <v>-1.8746071284471962E-3</v>
      </c>
      <c r="W23" t="s">
        <v>46</v>
      </c>
      <c r="X23" s="37">
        <f>LN(X20)</f>
        <v>-2.6000589649608739E-3</v>
      </c>
      <c r="AA23" t="s">
        <v>46</v>
      </c>
      <c r="AB23" s="37">
        <f>LN(AB20)</f>
        <v>-2.3917033962058153E-3</v>
      </c>
      <c r="AE23" t="s">
        <v>46</v>
      </c>
      <c r="AF23" s="37">
        <f>LN(AF20)</f>
        <v>-2.2742533952226757E-3</v>
      </c>
      <c r="AI23" t="s">
        <v>46</v>
      </c>
      <c r="AJ23" s="37">
        <f>LN(AJ20)</f>
        <v>-2.1216331921308489E-3</v>
      </c>
      <c r="AM23" t="s">
        <v>46</v>
      </c>
      <c r="AN23" s="37">
        <f>LN(AN20)</f>
        <v>-1.7498831264573054E-3</v>
      </c>
      <c r="AQ23" t="s">
        <v>46</v>
      </c>
      <c r="AR23" s="37">
        <f>LN(AR20)</f>
        <v>-1.7902819229096559E-3</v>
      </c>
      <c r="AU23" t="s">
        <v>46</v>
      </c>
      <c r="AV23" s="37">
        <f>LN(AV20)</f>
        <v>-2.1064978358540255E-3</v>
      </c>
      <c r="AY23" t="s">
        <v>46</v>
      </c>
      <c r="AZ23" s="37">
        <f>LN(AZ20)</f>
        <v>-2.0474905638958331E-3</v>
      </c>
      <c r="BC23" t="s">
        <v>46</v>
      </c>
      <c r="BD23" s="37">
        <f>LN(BD20)</f>
        <v>-2.1290140788232429E-3</v>
      </c>
      <c r="BG23" t="s">
        <v>46</v>
      </c>
      <c r="BH23" s="37">
        <f>LN(BH20)</f>
        <v>-2.3796944544545481E-3</v>
      </c>
      <c r="BK23" t="s">
        <v>46</v>
      </c>
      <c r="BL23" s="37">
        <f>LN(BL20)</f>
        <v>2.5763255874698718E-3</v>
      </c>
      <c r="BO23" t="s">
        <v>46</v>
      </c>
      <c r="BP23" s="37">
        <f>LN(BP20)</f>
        <v>-8.9565233531500464E-4</v>
      </c>
      <c r="BS23" t="s">
        <v>46</v>
      </c>
      <c r="BT23" s="37">
        <f>LN(BT20)</f>
        <v>-2.0510417337472049E-3</v>
      </c>
      <c r="BW23" t="s">
        <v>46</v>
      </c>
      <c r="BX23" s="37">
        <f>LN(BX20)</f>
        <v>-6.8392180456225285E-4</v>
      </c>
    </row>
    <row r="24" spans="1:78">
      <c r="A24" t="s">
        <v>54</v>
      </c>
      <c r="B24" s="30">
        <f>ABS(B23-B22)</f>
        <v>9.1148177708681548E-3</v>
      </c>
      <c r="C24" s="30">
        <f>ABS(C23-C22)</f>
        <v>0.15450178676301232</v>
      </c>
      <c r="D24" s="30">
        <f>ABS(D23-D22)</f>
        <v>2.8106455849177485</v>
      </c>
      <c r="E24" s="30">
        <f>ABS(E23-E22)</f>
        <v>31</v>
      </c>
      <c r="F24" s="30">
        <f>ABS(F23-F22)</f>
        <v>4459.37</v>
      </c>
      <c r="G24" t="s">
        <v>47</v>
      </c>
      <c r="H24" s="37">
        <f>H22-H21</f>
        <v>4.7219184356517702E-3</v>
      </c>
      <c r="K24" t="s">
        <v>47</v>
      </c>
      <c r="L24" s="37">
        <f>L22-L21</f>
        <v>5.2296530373732997E-3</v>
      </c>
      <c r="O24" t="s">
        <v>47</v>
      </c>
      <c r="P24" s="37">
        <f>P22-P21</f>
        <v>5.1435532882746944E-3</v>
      </c>
      <c r="S24" t="s">
        <v>47</v>
      </c>
      <c r="T24" s="37">
        <f>T22-T21</f>
        <v>5.0897198282727927E-3</v>
      </c>
      <c r="W24" t="s">
        <v>47</v>
      </c>
      <c r="X24" s="37">
        <f>X22-X21</f>
        <v>5.0128357608391558E-3</v>
      </c>
      <c r="AA24" t="s">
        <v>47</v>
      </c>
      <c r="AB24" s="37">
        <f>AB22-AB21</f>
        <v>4.962646605449466E-3</v>
      </c>
      <c r="AE24" t="s">
        <v>47</v>
      </c>
      <c r="AF24" s="37">
        <f>AF22-AF21</f>
        <v>4.9458080052962525E-3</v>
      </c>
      <c r="AI24" t="s">
        <v>47</v>
      </c>
      <c r="AJ24" s="37">
        <f>AJ22-AJ21</f>
        <v>4.931728313692119E-3</v>
      </c>
      <c r="AM24" t="s">
        <v>47</v>
      </c>
      <c r="AN24" s="37">
        <f>AN22-AN21</f>
        <v>4.8302990942518881E-3</v>
      </c>
      <c r="AQ24" t="s">
        <v>47</v>
      </c>
      <c r="AR24" s="37">
        <f>AR22-AR21</f>
        <v>4.80684553244589E-3</v>
      </c>
      <c r="AU24" t="s">
        <v>47</v>
      </c>
      <c r="AV24" s="37">
        <f>AV22-AV21</f>
        <v>4.8550483711898322E-3</v>
      </c>
      <c r="AY24" t="s">
        <v>47</v>
      </c>
      <c r="AZ24" s="37">
        <f>AZ22-AZ21</f>
        <v>4.7930464731289722E-3</v>
      </c>
      <c r="BC24" t="s">
        <v>47</v>
      </c>
      <c r="BD24" s="37">
        <f>BD22-BD21</f>
        <v>4.7337490838909695E-3</v>
      </c>
      <c r="BG24" t="s">
        <v>47</v>
      </c>
      <c r="BH24" s="37">
        <f>BH22-BH21</f>
        <v>4.8776315300345418E-3</v>
      </c>
      <c r="BK24" t="s">
        <v>47</v>
      </c>
      <c r="BL24" s="37">
        <f>BL22-BL21</f>
        <v>3.7893278696061634E-3</v>
      </c>
      <c r="BO24" t="s">
        <v>47</v>
      </c>
      <c r="BP24" s="37">
        <f>BP22-BP21</f>
        <v>4.9433353266967349E-3</v>
      </c>
      <c r="BS24" t="s">
        <v>47</v>
      </c>
      <c r="BT24" s="37">
        <f>BT22-BT21</f>
        <v>5.1681007876224379E-3</v>
      </c>
      <c r="BW24" t="s">
        <v>47</v>
      </c>
      <c r="BX24" s="37">
        <f>BX22-BX21</f>
        <v>5.0837120346528706E-3</v>
      </c>
    </row>
    <row r="25" spans="1:78">
      <c r="A25" t="s">
        <v>55</v>
      </c>
      <c r="B25" s="30">
        <f>COUNT(B2:B19)</f>
        <v>18</v>
      </c>
      <c r="G25" t="s">
        <v>48</v>
      </c>
      <c r="H25" s="37">
        <f>H21-H23</f>
        <v>4.7443207731974225E-3</v>
      </c>
      <c r="K25" t="s">
        <v>48</v>
      </c>
      <c r="L25" s="37">
        <f>L21-L23</f>
        <v>5.2571461506972523E-3</v>
      </c>
      <c r="O25" t="s">
        <v>48</v>
      </c>
      <c r="P25" s="37">
        <f>P21-P23</f>
        <v>5.1701462700549112E-3</v>
      </c>
      <c r="S25" t="s">
        <v>48</v>
      </c>
      <c r="T25" s="37">
        <f>T21-T23</f>
        <v>5.1157576579583261E-3</v>
      </c>
      <c r="W25" t="s">
        <v>48</v>
      </c>
      <c r="X25" s="37">
        <f>X21-X23</f>
        <v>5.0380909364032191E-3</v>
      </c>
      <c r="AA25" t="s">
        <v>48</v>
      </c>
      <c r="AB25" s="37">
        <f>AB21-AB23</f>
        <v>4.9873973470134165E-3</v>
      </c>
      <c r="AE25" t="s">
        <v>48</v>
      </c>
      <c r="AF25" s="37">
        <f>AF21-AF23</f>
        <v>4.9703906535388028E-3</v>
      </c>
      <c r="AI25" t="s">
        <v>48</v>
      </c>
      <c r="AJ25" s="37">
        <f>AJ21-AJ23</f>
        <v>4.9561708515946223E-3</v>
      </c>
      <c r="AM25" t="s">
        <v>48</v>
      </c>
      <c r="AN25" s="37">
        <f>AN21-AN23</f>
        <v>4.8537441761555477E-3</v>
      </c>
      <c r="AQ25" t="s">
        <v>48</v>
      </c>
      <c r="AR25" s="37">
        <f>AR21-AR23</f>
        <v>4.8300629438495094E-3</v>
      </c>
      <c r="AU25" t="s">
        <v>48</v>
      </c>
      <c r="AV25" s="37">
        <f>AV21-AV23</f>
        <v>4.8787349119316769E-3</v>
      </c>
      <c r="AY25" t="s">
        <v>48</v>
      </c>
      <c r="AZ25" s="37">
        <f>AZ21-AZ23</f>
        <v>4.8161304546243521E-3</v>
      </c>
      <c r="BC25" t="s">
        <v>48</v>
      </c>
      <c r="BD25" s="37">
        <f>BD21-BD23</f>
        <v>4.756264086898724E-3</v>
      </c>
      <c r="BG25" t="s">
        <v>48</v>
      </c>
      <c r="BH25" s="37">
        <f>BH21-BH23</f>
        <v>4.9015394811860423E-3</v>
      </c>
      <c r="BK25" t="s">
        <v>48</v>
      </c>
      <c r="BL25" s="37">
        <f>BL21-BL23</f>
        <v>3.8037415106339065E-3</v>
      </c>
      <c r="BO25" t="s">
        <v>48</v>
      </c>
      <c r="BP25" s="37">
        <f>BP21-BP23</f>
        <v>4.9678933395994728E-3</v>
      </c>
      <c r="BS25" t="s">
        <v>48</v>
      </c>
      <c r="BT25" s="37">
        <f>BT21-BT23</f>
        <v>5.1949488670219278E-3</v>
      </c>
      <c r="BW25" t="s">
        <v>48</v>
      </c>
      <c r="BX25" s="37">
        <f>BX21-BX23</f>
        <v>5.1096882746584135E-3</v>
      </c>
    </row>
    <row r="26" spans="1:78">
      <c r="G26" t="s">
        <v>49</v>
      </c>
      <c r="H26" s="38">
        <f>AVERAGE(H24:H25)</f>
        <v>4.7331196044245964E-3</v>
      </c>
      <c r="K26" t="s">
        <v>49</v>
      </c>
      <c r="L26" s="38">
        <f>AVERAGE(L24:L25)</f>
        <v>5.243399594035276E-3</v>
      </c>
      <c r="O26" t="s">
        <v>49</v>
      </c>
      <c r="P26" s="38">
        <f>AVERAGE(P24:P25)</f>
        <v>5.1568497791648028E-3</v>
      </c>
      <c r="S26" t="s">
        <v>49</v>
      </c>
      <c r="T26" s="38">
        <f>AVERAGE(T24:T25)</f>
        <v>5.1027387431155594E-3</v>
      </c>
      <c r="W26" t="s">
        <v>49</v>
      </c>
      <c r="X26" s="38">
        <f>AVERAGE(X24:X25)</f>
        <v>5.0254633486211875E-3</v>
      </c>
      <c r="AA26" t="s">
        <v>49</v>
      </c>
      <c r="AB26" s="38">
        <f>AVERAGE(AB24:AB25)</f>
        <v>4.9750219762314408E-3</v>
      </c>
      <c r="AE26" t="s">
        <v>49</v>
      </c>
      <c r="AF26" s="38">
        <f>AVERAGE(AF24:AF25)</f>
        <v>4.9580993294175276E-3</v>
      </c>
      <c r="AI26" t="s">
        <v>49</v>
      </c>
      <c r="AJ26" s="38">
        <f>AVERAGE(AJ24:AJ25)</f>
        <v>4.9439495826433706E-3</v>
      </c>
      <c r="AM26" t="s">
        <v>49</v>
      </c>
      <c r="AN26" s="38">
        <f>AVERAGE(AN24:AN25)</f>
        <v>4.8420216352037179E-3</v>
      </c>
      <c r="AQ26" t="s">
        <v>49</v>
      </c>
      <c r="AR26" s="38">
        <f>AVERAGE(AR24:AR25)</f>
        <v>4.8184542381476993E-3</v>
      </c>
      <c r="AU26" t="s">
        <v>49</v>
      </c>
      <c r="AV26" s="38">
        <f>AVERAGE(AV24:AV25)</f>
        <v>4.8668916415607541E-3</v>
      </c>
      <c r="AY26" t="s">
        <v>49</v>
      </c>
      <c r="AZ26" s="38">
        <f>AVERAGE(AZ24:AZ25)</f>
        <v>4.8045884638766622E-3</v>
      </c>
      <c r="BC26" t="s">
        <v>49</v>
      </c>
      <c r="BD26" s="38">
        <f>AVERAGE(BD24:BD25)</f>
        <v>4.7450065853948467E-3</v>
      </c>
      <c r="BG26" t="s">
        <v>49</v>
      </c>
      <c r="BH26" s="38">
        <f>AVERAGE(BH24:BH25)</f>
        <v>4.8895855056102916E-3</v>
      </c>
      <c r="BK26" t="s">
        <v>49</v>
      </c>
      <c r="BL26" s="38">
        <f>AVERAGE(BL24:BL25)</f>
        <v>3.7965346901200347E-3</v>
      </c>
      <c r="BO26" t="s">
        <v>49</v>
      </c>
      <c r="BP26" s="38">
        <f>AVERAGE(BP24:BP25)</f>
        <v>4.9556143331481034E-3</v>
      </c>
      <c r="BS26" t="s">
        <v>49</v>
      </c>
      <c r="BT26" s="38">
        <f>AVERAGE(BT24:BT25)</f>
        <v>5.1815248273221828E-3</v>
      </c>
      <c r="BW26" t="s">
        <v>49</v>
      </c>
      <c r="BX26" s="38">
        <f>AVERAGE(BX24:BX25)</f>
        <v>5.0967001546556416E-3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9"/>
  <sheetViews>
    <sheetView workbookViewId="0">
      <selection activeCell="F1" sqref="F1"/>
    </sheetView>
  </sheetViews>
  <sheetFormatPr baseColWidth="10" defaultRowHeight="14" x14ac:dyDescent="0"/>
  <sheetData>
    <row r="1" spans="2:176" ht="16" thickTop="1" thickBot="1">
      <c r="B1" s="30" t="s">
        <v>28</v>
      </c>
      <c r="C1" s="30" t="s">
        <v>29</v>
      </c>
      <c r="D1" s="30" t="s">
        <v>30</v>
      </c>
      <c r="E1" s="39" t="s">
        <v>1</v>
      </c>
      <c r="F1" s="39" t="s">
        <v>0</v>
      </c>
      <c r="G1" s="34">
        <f>LN(G2)</f>
        <v>3.1306384834174944E-2</v>
      </c>
      <c r="H1" s="35">
        <f>G4</f>
        <v>0.8468576855040153</v>
      </c>
      <c r="I1" s="29" t="s">
        <v>1</v>
      </c>
      <c r="J1" s="29" t="s">
        <v>0</v>
      </c>
      <c r="K1" s="34">
        <f>LN(K2)</f>
        <v>2.9916106744245014E-2</v>
      </c>
      <c r="L1" s="35">
        <f>K4</f>
        <v>0.85403400147588759</v>
      </c>
      <c r="M1" s="29" t="s">
        <v>1</v>
      </c>
      <c r="N1" s="29" t="s">
        <v>0</v>
      </c>
      <c r="O1" s="34">
        <f>LN(O2)</f>
        <v>3.1169398739375107E-2</v>
      </c>
      <c r="P1" s="35">
        <f>O4</f>
        <v>0.83955013214012941</v>
      </c>
      <c r="Q1" s="29" t="s">
        <v>1</v>
      </c>
      <c r="R1" s="29" t="s">
        <v>0</v>
      </c>
      <c r="S1" s="34">
        <f>LN(S2)</f>
        <v>3.0353766555230876E-2</v>
      </c>
      <c r="T1" s="35">
        <f>S4</f>
        <v>0.8505591549511522</v>
      </c>
      <c r="U1" s="29" t="s">
        <v>1</v>
      </c>
      <c r="V1" s="29" t="s">
        <v>0</v>
      </c>
      <c r="W1" s="34">
        <f>LN(W2)</f>
        <v>3.0464201017769196E-2</v>
      </c>
      <c r="X1" s="35">
        <f>W4</f>
        <v>0.84884091180909238</v>
      </c>
      <c r="Y1" s="29" t="s">
        <v>1</v>
      </c>
      <c r="Z1" s="29" t="s">
        <v>0</v>
      </c>
      <c r="AA1" s="34">
        <f>LN(AA2)</f>
        <v>3.1604993622011697E-2</v>
      </c>
      <c r="AB1" s="35">
        <f>AA4</f>
        <v>0.84646149547437022</v>
      </c>
      <c r="AC1" s="29" t="s">
        <v>1</v>
      </c>
      <c r="AD1" s="29" t="s">
        <v>0</v>
      </c>
      <c r="AE1" s="34">
        <f>LN(AE2)</f>
        <v>3.0836335974533835E-2</v>
      </c>
      <c r="AF1" s="35">
        <f>AE4</f>
        <v>0.84336533054794871</v>
      </c>
      <c r="AG1" s="29" t="s">
        <v>1</v>
      </c>
      <c r="AH1" s="29" t="s">
        <v>0</v>
      </c>
      <c r="AI1" s="34">
        <f>LN(AI2)</f>
        <v>3.0961578619868427E-2</v>
      </c>
      <c r="AJ1" s="35">
        <f>AI4</f>
        <v>0.84312484739092353</v>
      </c>
      <c r="AK1" s="29" t="s">
        <v>1</v>
      </c>
      <c r="AL1" s="29" t="s">
        <v>0</v>
      </c>
      <c r="AM1" s="34">
        <f>LN(AM2)</f>
        <v>3.135867292770049E-2</v>
      </c>
      <c r="AN1" s="35">
        <f>AM4</f>
        <v>0.84381608011697595</v>
      </c>
      <c r="AO1" s="29" t="s">
        <v>1</v>
      </c>
      <c r="AP1" s="29" t="s">
        <v>0</v>
      </c>
      <c r="AQ1" s="34">
        <f>LN(AQ2)</f>
        <v>3.1457236348130496E-2</v>
      </c>
      <c r="AR1" s="35">
        <f>AQ4</f>
        <v>0.84579306205099458</v>
      </c>
      <c r="AS1" s="29" t="s">
        <v>1</v>
      </c>
      <c r="AT1" s="29" t="s">
        <v>0</v>
      </c>
      <c r="AU1" s="34">
        <f>LN(AU2)</f>
        <v>3.1572042816454322E-2</v>
      </c>
      <c r="AV1" s="35">
        <f>AU4</f>
        <v>0.84866557063667936</v>
      </c>
      <c r="AW1" s="29" t="s">
        <v>1</v>
      </c>
      <c r="AX1" s="29" t="s">
        <v>0</v>
      </c>
      <c r="AY1" s="34">
        <f>LN(AY2)</f>
        <v>3.1375190397581458E-2</v>
      </c>
      <c r="AZ1" s="35">
        <f>AY4</f>
        <v>0.84503974771083157</v>
      </c>
      <c r="BA1" s="29" t="s">
        <v>1</v>
      </c>
      <c r="BB1" s="29" t="s">
        <v>0</v>
      </c>
      <c r="BC1" s="34">
        <f>LN(BC2)</f>
        <v>3.1479566143006843E-2</v>
      </c>
      <c r="BD1" s="35">
        <f>BC4</f>
        <v>0.84716604080027913</v>
      </c>
      <c r="BE1" s="29" t="s">
        <v>1</v>
      </c>
      <c r="BF1" s="29" t="s">
        <v>0</v>
      </c>
      <c r="BG1" s="34">
        <f>LN(BG2)</f>
        <v>3.156487141307434E-2</v>
      </c>
      <c r="BH1" s="35">
        <f>BG4</f>
        <v>0.84982770516646067</v>
      </c>
      <c r="BI1" s="29" t="s">
        <v>1</v>
      </c>
      <c r="BJ1" s="29" t="s">
        <v>0</v>
      </c>
      <c r="BK1" s="34">
        <f>LN(BK2)</f>
        <v>3.1279502572593466E-2</v>
      </c>
      <c r="BL1" s="35">
        <f>BK4</f>
        <v>0.84472755333715122</v>
      </c>
      <c r="BM1" s="29" t="s">
        <v>1</v>
      </c>
      <c r="BN1" s="29" t="s">
        <v>0</v>
      </c>
      <c r="BO1" s="34">
        <f>LN(BO2)</f>
        <v>3.1491955856711981E-2</v>
      </c>
      <c r="BP1" s="35">
        <f>BO4</f>
        <v>0.84851649890209779</v>
      </c>
      <c r="BQ1" s="29" t="s">
        <v>1</v>
      </c>
      <c r="BR1" s="29" t="s">
        <v>0</v>
      </c>
      <c r="BS1" s="34">
        <f>LN(BS2)</f>
        <v>3.141173232805889E-2</v>
      </c>
      <c r="BT1" s="35">
        <f>BS4</f>
        <v>0.84683493778687968</v>
      </c>
      <c r="BU1" s="29" t="s">
        <v>1</v>
      </c>
      <c r="BV1" s="29" t="s">
        <v>0</v>
      </c>
      <c r="BW1" s="34">
        <f>LN(BW2)</f>
        <v>3.1475007655176954E-2</v>
      </c>
      <c r="BX1" s="35">
        <f>BW4</f>
        <v>0.84878048534826145</v>
      </c>
      <c r="BY1" s="29" t="s">
        <v>1</v>
      </c>
      <c r="BZ1" s="29" t="s">
        <v>0</v>
      </c>
      <c r="CA1" s="34">
        <f>LN(CA2)</f>
        <v>3.1420120717397464E-2</v>
      </c>
      <c r="CB1" s="35">
        <f>CA4</f>
        <v>0.84754950426117781</v>
      </c>
      <c r="CC1" s="29" t="s">
        <v>1</v>
      </c>
      <c r="CD1" s="29" t="s">
        <v>0</v>
      </c>
      <c r="CE1" s="34">
        <f>LN(CE2)</f>
        <v>3.1407547211142826E-2</v>
      </c>
      <c r="CF1" s="35">
        <f>CE4</f>
        <v>0.84749506736791291</v>
      </c>
      <c r="CG1" s="29" t="s">
        <v>1</v>
      </c>
      <c r="CH1" s="29" t="s">
        <v>0</v>
      </c>
      <c r="CI1" s="34">
        <f>LN(CI2)</f>
        <v>3.13852145253804E-2</v>
      </c>
      <c r="CJ1" s="35">
        <f>CI4</f>
        <v>0.84717958914432878</v>
      </c>
      <c r="CK1" s="29" t="s">
        <v>1</v>
      </c>
      <c r="CL1" s="29" t="s">
        <v>0</v>
      </c>
      <c r="CM1" s="34">
        <f>LN(CM2)</f>
        <v>3.1399081338572811E-2</v>
      </c>
      <c r="CN1" s="35">
        <f>CM4</f>
        <v>0.84779627799324697</v>
      </c>
      <c r="CO1" s="29" t="s">
        <v>1</v>
      </c>
      <c r="CP1" s="29" t="s">
        <v>0</v>
      </c>
      <c r="CQ1" s="34">
        <f>LN(CQ2)</f>
        <v>3.1241109362299124E-2</v>
      </c>
      <c r="CR1" s="35">
        <f>CQ4</f>
        <v>0.84995144506244602</v>
      </c>
      <c r="CS1" s="29" t="s">
        <v>1</v>
      </c>
      <c r="CT1" s="29" t="s">
        <v>0</v>
      </c>
      <c r="CU1" s="34">
        <f>LN(CU2)</f>
        <v>3.1235050793903447E-2</v>
      </c>
      <c r="CV1" s="35">
        <f>CU4</f>
        <v>0.84827324153586869</v>
      </c>
      <c r="CW1" s="29" t="s">
        <v>1</v>
      </c>
      <c r="CX1" s="29" t="s">
        <v>0</v>
      </c>
      <c r="CY1" s="34">
        <f>LN(CY2)</f>
        <v>3.1205562323668719E-2</v>
      </c>
      <c r="CZ1" s="35">
        <f>CY4</f>
        <v>0.8483140025997008</v>
      </c>
      <c r="DA1" s="29" t="s">
        <v>1</v>
      </c>
      <c r="DB1" s="29" t="s">
        <v>0</v>
      </c>
      <c r="DC1" s="34">
        <f>LN(DC2)</f>
        <v>3.1161694175382476E-2</v>
      </c>
      <c r="DD1" s="35">
        <f>DC4</f>
        <v>0.84746762038057311</v>
      </c>
      <c r="DE1" s="29" t="s">
        <v>1</v>
      </c>
      <c r="DF1" s="29" t="s">
        <v>0</v>
      </c>
      <c r="DG1" s="34">
        <f>LN(DG2)</f>
        <v>3.115260122630286E-2</v>
      </c>
      <c r="DH1" s="35">
        <f>DG4</f>
        <v>0.84672306152973054</v>
      </c>
      <c r="DI1" s="29" t="s">
        <v>1</v>
      </c>
      <c r="DJ1" s="29" t="s">
        <v>0</v>
      </c>
      <c r="DK1" s="34">
        <f>LN(DK2)</f>
        <v>3.1109821059785936E-2</v>
      </c>
      <c r="DL1" s="35">
        <f>DK4</f>
        <v>0.84717348755962585</v>
      </c>
      <c r="DM1" s="29" t="s">
        <v>1</v>
      </c>
      <c r="DN1" s="29" t="s">
        <v>0</v>
      </c>
      <c r="DO1" s="34">
        <f>LN(DO2)</f>
        <v>3.1194099546474098E-2</v>
      </c>
      <c r="DP1" s="35">
        <f>DO4</f>
        <v>0.84521464876763608</v>
      </c>
      <c r="DQ1" s="29" t="s">
        <v>1</v>
      </c>
      <c r="DR1" s="29" t="s">
        <v>0</v>
      </c>
      <c r="DS1" s="34">
        <f>LN(DS2)</f>
        <v>3.12133843364071E-2</v>
      </c>
      <c r="DT1" s="35">
        <f>DS4</f>
        <v>0.8446546624840614</v>
      </c>
      <c r="DU1" s="29" t="s">
        <v>1</v>
      </c>
      <c r="DV1" s="29" t="s">
        <v>0</v>
      </c>
      <c r="DW1" s="34">
        <f>LN(DW2)</f>
        <v>3.1218725387616782E-2</v>
      </c>
      <c r="DX1" s="35">
        <f>DW4</f>
        <v>0.84441600726731647</v>
      </c>
      <c r="DY1" s="29" t="s">
        <v>1</v>
      </c>
      <c r="DZ1" s="29" t="s">
        <v>0</v>
      </c>
      <c r="EA1" s="34">
        <f>LN(EA2)</f>
        <v>3.1211325059344912E-2</v>
      </c>
      <c r="EB1" s="35">
        <f>EA4</f>
        <v>0.844171902934437</v>
      </c>
      <c r="EC1" s="29" t="s">
        <v>1</v>
      </c>
      <c r="ED1" s="29" t="s">
        <v>0</v>
      </c>
      <c r="EE1" s="34">
        <f>LN(EE2)</f>
        <v>3.1143576354254413E-2</v>
      </c>
      <c r="EF1" s="35">
        <f>EE4</f>
        <v>0.84371454291280923</v>
      </c>
      <c r="EG1" s="29" t="s">
        <v>1</v>
      </c>
      <c r="EH1" s="29" t="s">
        <v>0</v>
      </c>
      <c r="EI1" s="34">
        <f>LN(EI2)</f>
        <v>3.115139700834189E-2</v>
      </c>
      <c r="EJ1" s="35">
        <f>EI4</f>
        <v>0.84338514474886328</v>
      </c>
      <c r="EK1" s="29" t="s">
        <v>1</v>
      </c>
      <c r="EL1" s="29" t="s">
        <v>0</v>
      </c>
      <c r="EM1" s="34">
        <f>LN(EM2)</f>
        <v>3.1381641337915295E-2</v>
      </c>
      <c r="EN1" s="35">
        <f>EM4</f>
        <v>0.84446319624078792</v>
      </c>
      <c r="EO1" s="29" t="s">
        <v>1</v>
      </c>
      <c r="EP1" s="29" t="s">
        <v>0</v>
      </c>
      <c r="EQ1" s="34">
        <f>LN(EQ2)</f>
        <v>3.1213666875472296E-2</v>
      </c>
      <c r="ER1" s="35">
        <f>EQ4</f>
        <v>0.8425711643864946</v>
      </c>
      <c r="ES1" s="29" t="s">
        <v>1</v>
      </c>
      <c r="ET1" s="29" t="s">
        <v>0</v>
      </c>
      <c r="EU1" s="34">
        <f>LN(EU2)</f>
        <v>3.1197353687607277E-2</v>
      </c>
      <c r="EV1" s="35">
        <f>EU4</f>
        <v>0.84221567402452102</v>
      </c>
      <c r="EW1" s="29" t="s">
        <v>1</v>
      </c>
      <c r="EX1" s="29" t="s">
        <v>0</v>
      </c>
      <c r="EY1" s="34">
        <f>LN(EY2)</f>
        <v>3.1384983458763567E-2</v>
      </c>
      <c r="EZ1" s="35">
        <f>EY4</f>
        <v>0.84273649456687416</v>
      </c>
      <c r="FA1" s="29" t="s">
        <v>1</v>
      </c>
      <c r="FB1" s="29" t="s">
        <v>0</v>
      </c>
      <c r="FC1" s="34">
        <f>LN(FC2)</f>
        <v>3.2449131773946968E-2</v>
      </c>
      <c r="FD1" s="35">
        <f>FC4</f>
        <v>0.86686169758903775</v>
      </c>
      <c r="FE1" s="29" t="s">
        <v>1</v>
      </c>
      <c r="FF1" s="29" t="s">
        <v>0</v>
      </c>
      <c r="FG1" s="34">
        <f>LN(FG2)</f>
        <v>3.2020015882599305E-2</v>
      </c>
      <c r="FH1" s="35">
        <f>FG4</f>
        <v>0.85271446489224045</v>
      </c>
      <c r="FI1" s="29" t="s">
        <v>1</v>
      </c>
      <c r="FJ1" s="29" t="s">
        <v>0</v>
      </c>
      <c r="FK1" s="34">
        <f>LN(FK2)</f>
        <v>3.1955532918872466E-2</v>
      </c>
      <c r="FL1" s="35">
        <f>FK4</f>
        <v>0.84964874858396033</v>
      </c>
      <c r="FM1" s="29" t="s">
        <v>1</v>
      </c>
      <c r="FN1" s="29" t="s">
        <v>0</v>
      </c>
      <c r="FO1" s="34">
        <f>LN(FO2)</f>
        <v>3.2206459739327141E-2</v>
      </c>
      <c r="FP1" s="35">
        <f>FO4</f>
        <v>0.85549950146834841</v>
      </c>
      <c r="FQ1" s="29" t="s">
        <v>1</v>
      </c>
      <c r="FR1" s="29" t="s">
        <v>0</v>
      </c>
      <c r="FS1" s="34">
        <f>LN(FS2)</f>
        <v>3.1477574902770221E-2</v>
      </c>
      <c r="FT1" s="35">
        <f>FS4</f>
        <v>0.8390507838759188</v>
      </c>
    </row>
    <row r="2" spans="2:176" ht="15" thickTop="1">
      <c r="B2">
        <v>2.9916106744245014E-2</v>
      </c>
      <c r="C2" s="36">
        <v>0.85403400147588759</v>
      </c>
      <c r="D2">
        <v>228.18551165569912</v>
      </c>
      <c r="E2">
        <v>1919</v>
      </c>
      <c r="F2">
        <v>249</v>
      </c>
      <c r="G2">
        <f t="array" ref="G2:H6">LOGEST(F2:F43,E2:E43,TRUE, TRUE)</f>
        <v>1.0318015838201613</v>
      </c>
      <c r="H2">
        <v>5.0875366881402959E-24</v>
      </c>
      <c r="I2">
        <v>1922</v>
      </c>
      <c r="J2">
        <v>624</v>
      </c>
      <c r="K2">
        <f t="array" ref="K2:L6">LOGEST(J2:J42,I2:I42,TRUE, TRUE)</f>
        <v>1.0303680893938645</v>
      </c>
      <c r="L2">
        <v>7.9288627414187303E-23</v>
      </c>
      <c r="M2">
        <v>1919</v>
      </c>
      <c r="N2">
        <v>249</v>
      </c>
      <c r="O2">
        <f t="array" ref="O2:P6">LOGEST(N2:N42,M2:M42,TRUE, TRUE)</f>
        <v>1.0316602510311199</v>
      </c>
      <c r="P2">
        <v>6.6697722334282838E-24</v>
      </c>
      <c r="Q2">
        <v>1919</v>
      </c>
      <c r="R2">
        <v>249</v>
      </c>
      <c r="S2">
        <f t="array" ref="S2:T6">LOGEST(R2:R42,Q2:Q42,TRUE, TRUE)</f>
        <v>1.0308191387930121</v>
      </c>
      <c r="T2">
        <v>3.349899846825871E-23</v>
      </c>
      <c r="U2">
        <v>1919</v>
      </c>
      <c r="V2">
        <v>249</v>
      </c>
      <c r="W2">
        <f t="array" ref="W2:X6">LOGEST(V2:V42,U2:U42,TRUE, TRUE)</f>
        <v>1.0309329830366272</v>
      </c>
      <c r="X2">
        <v>2.6938467083121544E-23</v>
      </c>
      <c r="Y2">
        <v>1919</v>
      </c>
      <c r="Z2">
        <v>249</v>
      </c>
      <c r="AA2">
        <f t="array" ref="AA2:AB6">LOGEST(Z2:Z42,Y2:Y42,TRUE, TRUE)</f>
        <v>1.0321097348464063</v>
      </c>
      <c r="AB2">
        <v>2.8168481131928736E-24</v>
      </c>
      <c r="AC2">
        <v>1919</v>
      </c>
      <c r="AD2">
        <v>249</v>
      </c>
      <c r="AE2">
        <f t="array" ref="AE2:AF6">LOGEST(AD2:AD42,AC2:AC42,TRUE, TRUE)</f>
        <v>1.0313167006306336</v>
      </c>
      <c r="AF2">
        <v>1.2906304210271196E-23</v>
      </c>
      <c r="AG2">
        <v>1919</v>
      </c>
      <c r="AH2">
        <v>249</v>
      </c>
      <c r="AI2">
        <f t="array" ref="AI2:AJ6">LOGEST(AH2:AH42,AG2:AG42,TRUE, TRUE)</f>
        <v>1.0314458735512086</v>
      </c>
      <c r="AJ2">
        <v>1.0076647790553258E-23</v>
      </c>
      <c r="AK2">
        <v>1919</v>
      </c>
      <c r="AL2">
        <v>249</v>
      </c>
      <c r="AM2">
        <f t="array" ref="AM2:AN6">LOGEST(AL2:AL42,AK2:AK42,TRUE, TRUE)</f>
        <v>1.0318555361683963</v>
      </c>
      <c r="AN2">
        <v>4.5864654720023768E-24</v>
      </c>
      <c r="AO2">
        <v>1919</v>
      </c>
      <c r="AP2">
        <v>249</v>
      </c>
      <c r="AQ2">
        <f t="array" ref="AQ2:AR6">LOGEST(AP2:AP42,AO2:AO42,TRUE, TRUE)</f>
        <v>1.0319572443917036</v>
      </c>
      <c r="AR2">
        <v>3.7711049560597386E-24</v>
      </c>
      <c r="AS2">
        <v>1919</v>
      </c>
      <c r="AT2">
        <v>249</v>
      </c>
      <c r="AU2">
        <f t="array" ref="AU2:AV6">LOGEST(AT2:AT42,AS2:AS42,TRUE, TRUE)</f>
        <v>1.0320757265595228</v>
      </c>
      <c r="AV2">
        <v>3.0017483959856608E-24</v>
      </c>
      <c r="AW2">
        <v>1919</v>
      </c>
      <c r="AX2">
        <v>249</v>
      </c>
      <c r="AY2">
        <f t="array" ref="AY2:AZ6">LOGEST(AX2:AX42,AW2:AW42,TRUE, TRUE)</f>
        <v>1.0318725799518962</v>
      </c>
      <c r="AZ2">
        <v>4.4373743457296184E-24</v>
      </c>
      <c r="BA2">
        <v>1919</v>
      </c>
      <c r="BB2">
        <v>249</v>
      </c>
      <c r="BC2">
        <f t="array" ref="BC2:BD6">LOGEST(BB2:BB42,BA2:BA42,TRUE, TRUE)</f>
        <v>1.031980288042571</v>
      </c>
      <c r="BD2">
        <v>3.605354595814384E-24</v>
      </c>
      <c r="BE2">
        <v>1919</v>
      </c>
      <c r="BF2">
        <v>249</v>
      </c>
      <c r="BG2">
        <f t="array" ref="BG2:BH6">LOGEST(BF2:BF42,BE2:BE42,TRUE, TRUE)</f>
        <v>1.0320683251547083</v>
      </c>
      <c r="BH2">
        <v>3.0417086425947918E-24</v>
      </c>
      <c r="BI2">
        <v>1919</v>
      </c>
      <c r="BJ2">
        <v>249</v>
      </c>
      <c r="BK2">
        <f t="array" ref="BK2:BL6">LOGEST(BJ2:BJ42,BI2:BI42,TRUE, TRUE)</f>
        <v>1.0317738470329003</v>
      </c>
      <c r="BL2">
        <v>5.3673284711379608E-24</v>
      </c>
      <c r="BM2">
        <v>1919</v>
      </c>
      <c r="BN2">
        <v>249</v>
      </c>
      <c r="BO2">
        <f t="array" ref="BO2:BP6">LOGEST(BN2:BN42,BM2:BM42,TRUE, TRUE)</f>
        <v>1.0319930740620966</v>
      </c>
      <c r="BP2">
        <v>3.5145211496171448E-24</v>
      </c>
      <c r="BQ2">
        <v>1919</v>
      </c>
      <c r="BR2">
        <v>249</v>
      </c>
      <c r="BS2">
        <f t="array" ref="BS2:BT6">LOGEST(BR2:BR42,BQ2:BQ42,TRUE, TRUE)</f>
        <v>1.031910287256919</v>
      </c>
      <c r="BT2">
        <v>4.1231037097335649E-24</v>
      </c>
      <c r="BU2">
        <v>1919</v>
      </c>
      <c r="BV2">
        <v>249</v>
      </c>
      <c r="BW2">
        <f t="array" ref="BW2:BX6">LOGEST(BV2:BV42,BU2:BU42,TRUE, TRUE)</f>
        <v>1.0319755837837095</v>
      </c>
      <c r="BX2">
        <v>3.6327773634457114E-24</v>
      </c>
      <c r="BY2">
        <v>1919</v>
      </c>
      <c r="BZ2">
        <v>249</v>
      </c>
      <c r="CA2">
        <f t="array" ref="CA2:CB6">LOGEST(BZ2:BZ42,BY2:BY42,TRUE, TRUE)</f>
        <v>1.0319189433584763</v>
      </c>
      <c r="CB2">
        <v>4.0525653290624527E-24</v>
      </c>
      <c r="CC2">
        <v>1919</v>
      </c>
      <c r="CD2">
        <v>249</v>
      </c>
      <c r="CE2">
        <f t="array" ref="CE2:CF6">LOGEST(CD2:CD42,CC2:CC42,TRUE, TRUE)</f>
        <v>1.031905968600757</v>
      </c>
      <c r="CF2">
        <v>4.1546043960107362E-24</v>
      </c>
      <c r="CG2">
        <v>1919</v>
      </c>
      <c r="CH2">
        <v>249</v>
      </c>
      <c r="CI2">
        <f t="array" ref="CI2:CJ6">LOGEST(CH2:CH42,CG2:CG42,TRUE, TRUE)</f>
        <v>1.0318829236263529</v>
      </c>
      <c r="CJ2">
        <v>4.3435504382227798E-24</v>
      </c>
      <c r="CK2">
        <v>1919</v>
      </c>
      <c r="CL2">
        <v>249</v>
      </c>
      <c r="CM2">
        <f t="array" ref="CM2:CN6">LOGEST(CL2:CL42,CK2:CK42,TRUE, TRUE)</f>
        <v>1.0318972326533014</v>
      </c>
      <c r="CN2">
        <v>4.2230069010290509E-24</v>
      </c>
      <c r="CO2">
        <v>1919</v>
      </c>
      <c r="CP2">
        <v>249</v>
      </c>
      <c r="CQ2">
        <f t="array" ref="CQ2:CR6">LOGEST(CP2:CP42,CO2:CO42,TRUE, TRUE)</f>
        <v>1.0317342346830425</v>
      </c>
      <c r="CR2">
        <v>5.7286658416745339E-24</v>
      </c>
      <c r="CS2">
        <v>1919</v>
      </c>
      <c r="CT2">
        <v>249</v>
      </c>
      <c r="CU2">
        <f t="array" ref="CU2:CV6">LOGEST(CT2:CT42,CS2:CS42,TRUE, TRUE)</f>
        <v>1.031727983869551</v>
      </c>
      <c r="CV2">
        <v>5.8091263036463125E-24</v>
      </c>
      <c r="CW2">
        <v>1919</v>
      </c>
      <c r="CX2">
        <v>249</v>
      </c>
      <c r="CY2">
        <f t="array" ref="CY2:CZ6">LOGEST(CX2:CX42,CW2:CW42,TRUE, TRUE)</f>
        <v>1.0316975602381837</v>
      </c>
      <c r="CZ2">
        <v>6.1504306725778536E-24</v>
      </c>
      <c r="DA2">
        <v>1919</v>
      </c>
      <c r="DB2">
        <v>249</v>
      </c>
      <c r="DC2">
        <f t="array" ref="DC2:DD6">LOGEST(DB2:DB42,DA2:DA42,TRUE, TRUE)</f>
        <v>1.0316523025693169</v>
      </c>
      <c r="DD2">
        <v>6.7027954622300376E-24</v>
      </c>
      <c r="DE2">
        <v>1919</v>
      </c>
      <c r="DF2">
        <v>249</v>
      </c>
      <c r="DG2">
        <f t="array" ref="DG2:DH6">LOGEST(DF2:DF42,DE2:DE42,TRUE, TRUE)</f>
        <v>1.0316429218501111</v>
      </c>
      <c r="DH2">
        <v>6.8273986439439018E-24</v>
      </c>
      <c r="DI2">
        <v>1919</v>
      </c>
      <c r="DJ2">
        <v>249</v>
      </c>
      <c r="DK2">
        <f t="array" ref="DK2:DL6">LOGEST(DJ2:DJ42,DI2:DI42,TRUE, TRUE)</f>
        <v>1.0315987889381417</v>
      </c>
      <c r="DL2">
        <v>7.4137511442648939E-24</v>
      </c>
      <c r="DM2">
        <v>1919</v>
      </c>
      <c r="DN2">
        <v>249</v>
      </c>
      <c r="DO2">
        <f t="array" ref="DO2:DP6">LOGEST(DN2:DN42,DM2:DM42,TRUE, TRUE)</f>
        <v>1.0316857341866983</v>
      </c>
      <c r="DP2">
        <v>6.3118394605845091E-24</v>
      </c>
      <c r="DQ2">
        <v>1919</v>
      </c>
      <c r="DR2">
        <v>249</v>
      </c>
      <c r="DS2">
        <f t="array" ref="DS2:DT6">LOGEST(DR2:DR42,DQ2:DQ42,TRUE, TRUE)</f>
        <v>1.0317056302212038</v>
      </c>
      <c r="DT2">
        <v>6.0845166319999289E-24</v>
      </c>
      <c r="DU2">
        <v>1919</v>
      </c>
      <c r="DV2">
        <v>249</v>
      </c>
      <c r="DW2">
        <f t="array" ref="DW2:DX6">LOGEST(DV2:DV42,DU2:DU42,TRUE, TRUE)</f>
        <v>1.0317111406285238</v>
      </c>
      <c r="DX2">
        <v>6.0231659009025856E-24</v>
      </c>
      <c r="DY2">
        <v>1919</v>
      </c>
      <c r="DZ2">
        <v>249</v>
      </c>
      <c r="EA2">
        <f t="array" ref="EA2:EB6">LOGEST(DZ2:DZ42,DY2:DY42,TRUE, TRUE)</f>
        <v>1.0317035056556521</v>
      </c>
      <c r="EB2">
        <v>6.1104835548494957E-24</v>
      </c>
      <c r="EC2">
        <v>1919</v>
      </c>
      <c r="ED2">
        <v>249</v>
      </c>
      <c r="EE2">
        <f t="array" ref="EE2:EF6">LOGEST(ED2:ED42,EC2:EC42,TRUE, TRUE)</f>
        <v>1.0316336114467544</v>
      </c>
      <c r="EF2">
        <v>6.9657299631098247E-24</v>
      </c>
      <c r="EG2">
        <v>1919</v>
      </c>
      <c r="EH2">
        <v>249</v>
      </c>
      <c r="EI2">
        <f t="array" ref="EI2:EJ6">LOGEST(EH2:EH42,EG2:EG42,TRUE, TRUE)</f>
        <v>1.0316416795279233</v>
      </c>
      <c r="EJ2">
        <v>6.8625951071468693E-24</v>
      </c>
      <c r="EK2">
        <v>1919</v>
      </c>
      <c r="EL2">
        <v>249</v>
      </c>
      <c r="EM2">
        <f t="array" ref="EM2:EN6">LOGEST(EL2:EL42,EK2:EK42,TRUE, TRUE)</f>
        <v>1.0318792365218121</v>
      </c>
      <c r="EN2">
        <v>4.3990530883370615E-24</v>
      </c>
      <c r="EO2">
        <v>1919</v>
      </c>
      <c r="EP2">
        <v>249</v>
      </c>
      <c r="EQ2">
        <f t="array" ref="EQ2:ER6">LOGEST(EP2:EP42,EO2:EO42,TRUE, TRUE)</f>
        <v>1.0317059217183893</v>
      </c>
      <c r="ER2">
        <v>6.0867218897138375E-24</v>
      </c>
      <c r="ES2">
        <v>1919</v>
      </c>
      <c r="ET2">
        <v>249</v>
      </c>
      <c r="EU2">
        <f t="array" ref="EU2:EV6">LOGEST(ET2:ET42,ES2:ES42,TRUE, TRUE)</f>
        <v>1.0316890914431449</v>
      </c>
      <c r="EV2">
        <v>6.2823921834850146E-24</v>
      </c>
      <c r="EW2">
        <v>1919</v>
      </c>
      <c r="EX2">
        <v>249</v>
      </c>
      <c r="EY2">
        <f t="array" ref="EY2:EZ6">LOGEST(EX2:EX42,EW2:EW42,TRUE, TRUE)</f>
        <v>1.0318826851926843</v>
      </c>
      <c r="EZ2">
        <v>4.3690491623220334E-24</v>
      </c>
      <c r="FA2">
        <v>1919</v>
      </c>
      <c r="FB2">
        <v>249</v>
      </c>
      <c r="FC2">
        <f t="array" ref="FC2:FD6">LOGEST(FB2:FB42,FA2:FA42,TRUE, TRUE)</f>
        <v>1.0329813458788801</v>
      </c>
      <c r="FD2">
        <v>5.5400346370085464E-25</v>
      </c>
      <c r="FE2">
        <v>1919</v>
      </c>
      <c r="FF2">
        <v>249</v>
      </c>
      <c r="FG2">
        <f t="array" ref="FG2:FH6">LOGEST(FF2:FF42,FE2:FE42,TRUE, TRUE)</f>
        <v>1.0325381722611193</v>
      </c>
      <c r="FH2">
        <v>1.2738822264683346E-24</v>
      </c>
      <c r="FI2">
        <v>1919</v>
      </c>
      <c r="FJ2">
        <v>249</v>
      </c>
      <c r="FK2">
        <f t="array" ref="FK2:FL6">LOGEST(FJ2:FJ42,FI2:FI42,TRUE, TRUE)</f>
        <v>1.0324715932862387</v>
      </c>
      <c r="FL2">
        <v>1.4428365053563453E-24</v>
      </c>
      <c r="FM2">
        <v>1919</v>
      </c>
      <c r="FN2">
        <v>249</v>
      </c>
      <c r="FO2">
        <f t="array" ref="FO2:FP6">LOGEST(FN2:FN42,FM2:FM42,TRUE, TRUE)</f>
        <v>1.0327307006074804</v>
      </c>
      <c r="FP2">
        <v>8.8613777655712389E-25</v>
      </c>
      <c r="FQ2">
        <v>1919</v>
      </c>
      <c r="FR2">
        <v>249</v>
      </c>
      <c r="FS2">
        <f t="array" ref="FS2:FT6">LOGEST(FR2:FR42,FQ2:FQ42,TRUE, TRUE)</f>
        <v>1.031978233123944</v>
      </c>
      <c r="FT2">
        <v>3.6480781211490387E-24</v>
      </c>
    </row>
    <row r="3" spans="2:176">
      <c r="B3">
        <v>3.1169398739375107E-2</v>
      </c>
      <c r="C3" s="36">
        <v>0.83955013214012941</v>
      </c>
      <c r="D3">
        <v>204.06657599781127</v>
      </c>
      <c r="E3">
        <v>1922</v>
      </c>
      <c r="F3">
        <v>624</v>
      </c>
      <c r="G3">
        <v>2.104967090894526E-3</v>
      </c>
      <c r="H3">
        <v>4.1222881715576998</v>
      </c>
      <c r="I3">
        <v>1925</v>
      </c>
      <c r="J3">
        <v>354</v>
      </c>
      <c r="K3">
        <v>1.9804370438918453E-3</v>
      </c>
      <c r="L3">
        <v>3.8802949892566883</v>
      </c>
      <c r="M3">
        <v>1925</v>
      </c>
      <c r="N3">
        <v>354</v>
      </c>
      <c r="O3">
        <v>2.1819384023419293E-3</v>
      </c>
      <c r="P3">
        <v>4.2749426186180388</v>
      </c>
      <c r="Q3">
        <v>1922</v>
      </c>
      <c r="R3">
        <v>624</v>
      </c>
      <c r="S3">
        <v>2.0373361058224453E-3</v>
      </c>
      <c r="T3">
        <v>3.9914855509715483</v>
      </c>
      <c r="U3">
        <v>1922</v>
      </c>
      <c r="V3">
        <v>624</v>
      </c>
      <c r="W3">
        <v>2.0585502324572927E-3</v>
      </c>
      <c r="X3">
        <v>4.0329982622615397</v>
      </c>
      <c r="Y3">
        <v>1922</v>
      </c>
      <c r="Z3">
        <v>624</v>
      </c>
      <c r="AA3">
        <v>2.155402850884116E-3</v>
      </c>
      <c r="AB3">
        <v>4.2226948839979039</v>
      </c>
      <c r="AC3">
        <v>1922</v>
      </c>
      <c r="AD3">
        <v>624</v>
      </c>
      <c r="AE3">
        <v>2.1279750950835364E-3</v>
      </c>
      <c r="AF3">
        <v>4.1689095285283564</v>
      </c>
      <c r="AG3">
        <v>1922</v>
      </c>
      <c r="AH3">
        <v>624</v>
      </c>
      <c r="AI3">
        <v>2.1385624088696579E-3</v>
      </c>
      <c r="AJ3">
        <v>4.1895483839841239</v>
      </c>
      <c r="AK3">
        <v>1922</v>
      </c>
      <c r="AL3">
        <v>624</v>
      </c>
      <c r="AM3">
        <v>2.160327691517111E-3</v>
      </c>
      <c r="AN3">
        <v>4.2321357141335865</v>
      </c>
      <c r="AO3">
        <v>1922</v>
      </c>
      <c r="AP3">
        <v>624</v>
      </c>
      <c r="AQ3">
        <v>2.1508402714886209E-3</v>
      </c>
      <c r="AR3">
        <v>4.213446149231391</v>
      </c>
      <c r="AS3">
        <v>1922</v>
      </c>
      <c r="AT3">
        <v>624</v>
      </c>
      <c r="AU3">
        <v>2.1348676654491397E-3</v>
      </c>
      <c r="AV3">
        <v>4.1821047918031296</v>
      </c>
      <c r="AW3">
        <v>1922</v>
      </c>
      <c r="AX3">
        <v>624</v>
      </c>
      <c r="AY3">
        <v>2.151422247560849E-3</v>
      </c>
      <c r="AZ3">
        <v>4.2144826162134592</v>
      </c>
      <c r="BA3">
        <v>1922</v>
      </c>
      <c r="BB3">
        <v>624</v>
      </c>
      <c r="BC3">
        <v>2.1410267693636764E-3</v>
      </c>
      <c r="BD3">
        <v>4.1940670205122093</v>
      </c>
      <c r="BE3">
        <v>1922</v>
      </c>
      <c r="BF3">
        <v>624</v>
      </c>
      <c r="BG3">
        <v>2.1247174610578806E-3</v>
      </c>
      <c r="BH3">
        <v>4.1620674127333341</v>
      </c>
      <c r="BI3">
        <v>1922</v>
      </c>
      <c r="BJ3">
        <v>624</v>
      </c>
      <c r="BK3">
        <v>2.1474170774540384E-3</v>
      </c>
      <c r="BL3">
        <v>4.2064814419406078</v>
      </c>
      <c r="BM3">
        <v>1922</v>
      </c>
      <c r="BN3">
        <v>624</v>
      </c>
      <c r="BO3">
        <v>2.1306879601899979E-3</v>
      </c>
      <c r="BP3">
        <v>4.1736600771517374</v>
      </c>
      <c r="BQ3">
        <v>1922</v>
      </c>
      <c r="BR3">
        <v>624</v>
      </c>
      <c r="BS3">
        <v>2.1391441764659572E-3</v>
      </c>
      <c r="BT3">
        <v>4.1901727258095143</v>
      </c>
      <c r="BU3">
        <v>1922</v>
      </c>
      <c r="BV3">
        <v>624</v>
      </c>
      <c r="BW3">
        <v>2.1273540177028255E-3</v>
      </c>
      <c r="BX3">
        <v>4.1670266664626761</v>
      </c>
      <c r="BY3">
        <v>1922</v>
      </c>
      <c r="BZ3">
        <v>624</v>
      </c>
      <c r="CA3">
        <v>2.1338182693080893E-3</v>
      </c>
      <c r="CB3">
        <v>4.1796371525888816</v>
      </c>
      <c r="CC3">
        <v>1922</v>
      </c>
      <c r="CD3">
        <v>624</v>
      </c>
      <c r="CE3">
        <v>2.1334136700534266E-3</v>
      </c>
      <c r="CF3">
        <v>4.1787930370292576</v>
      </c>
      <c r="CG3">
        <v>1922</v>
      </c>
      <c r="CH3">
        <v>624</v>
      </c>
      <c r="CI3">
        <v>2.1344979277697113E-3</v>
      </c>
      <c r="CJ3">
        <v>4.1808651547786173</v>
      </c>
      <c r="CK3">
        <v>1922</v>
      </c>
      <c r="CL3">
        <v>624</v>
      </c>
      <c r="CM3">
        <v>2.1303527540723721E-3</v>
      </c>
      <c r="CN3">
        <v>4.1726943731745161</v>
      </c>
      <c r="CO3">
        <v>1922</v>
      </c>
      <c r="CP3">
        <v>624</v>
      </c>
      <c r="CQ3">
        <v>2.1019045676466002E-3</v>
      </c>
      <c r="CR3">
        <v>4.116052596410583</v>
      </c>
      <c r="CS3">
        <v>1922</v>
      </c>
      <c r="CT3">
        <v>624</v>
      </c>
      <c r="CU3">
        <v>2.115305599302821E-3</v>
      </c>
      <c r="CV3">
        <v>4.1421916637861127</v>
      </c>
      <c r="CW3">
        <v>1922</v>
      </c>
      <c r="CX3">
        <v>624</v>
      </c>
      <c r="CY3">
        <v>2.1129739234940262E-3</v>
      </c>
      <c r="CZ3">
        <v>4.1375222922056798</v>
      </c>
      <c r="DA3">
        <v>1922</v>
      </c>
      <c r="DB3">
        <v>624</v>
      </c>
      <c r="DC3">
        <v>2.1169384125069371E-3</v>
      </c>
      <c r="DD3">
        <v>4.1450776808436833</v>
      </c>
      <c r="DE3">
        <v>1922</v>
      </c>
      <c r="DF3">
        <v>624</v>
      </c>
      <c r="DG3">
        <v>2.1224121677027225E-3</v>
      </c>
      <c r="DH3">
        <v>4.1556913127541559</v>
      </c>
      <c r="DI3">
        <v>1922</v>
      </c>
      <c r="DJ3">
        <v>624</v>
      </c>
      <c r="DK3">
        <v>2.1158183669344821E-3</v>
      </c>
      <c r="DL3">
        <v>4.1427286110309796</v>
      </c>
      <c r="DM3">
        <v>1922</v>
      </c>
      <c r="DN3">
        <v>624</v>
      </c>
      <c r="DO3">
        <v>2.1375760311160064E-3</v>
      </c>
      <c r="DP3">
        <v>4.1852244878302036</v>
      </c>
      <c r="DQ3">
        <v>1922</v>
      </c>
      <c r="DR3">
        <v>624</v>
      </c>
      <c r="DS3">
        <v>2.143473289949566E-3</v>
      </c>
      <c r="DT3">
        <v>4.1966653291128457</v>
      </c>
      <c r="DU3">
        <v>1922</v>
      </c>
      <c r="DV3">
        <v>624</v>
      </c>
      <c r="DW3">
        <v>2.1457893800051683E-3</v>
      </c>
      <c r="DX3">
        <v>4.2011470696719071</v>
      </c>
      <c r="DY3">
        <v>1922</v>
      </c>
      <c r="DZ3">
        <v>624</v>
      </c>
      <c r="EA3">
        <v>2.1472733807266367E-3</v>
      </c>
      <c r="EB3">
        <v>4.2039995778799026</v>
      </c>
      <c r="EC3">
        <v>1922</v>
      </c>
      <c r="ED3">
        <v>624</v>
      </c>
      <c r="EE3">
        <v>2.1463359293875171E-3</v>
      </c>
      <c r="EF3">
        <v>4.2020582664364126</v>
      </c>
      <c r="EG3">
        <v>1922</v>
      </c>
      <c r="EH3">
        <v>624</v>
      </c>
      <c r="EI3">
        <v>2.1495558195059918E-3</v>
      </c>
      <c r="EJ3">
        <v>4.2083090195262409</v>
      </c>
      <c r="EK3">
        <v>1922</v>
      </c>
      <c r="EL3">
        <v>624</v>
      </c>
      <c r="EM3">
        <v>2.1565998600712589E-3</v>
      </c>
      <c r="EN3">
        <v>4.2220462507787646</v>
      </c>
      <c r="EO3">
        <v>1922</v>
      </c>
      <c r="EP3">
        <v>624</v>
      </c>
      <c r="EQ3">
        <v>2.1604853871477333E-3</v>
      </c>
      <c r="ER3">
        <v>4.2295462157828405</v>
      </c>
      <c r="ES3">
        <v>1922</v>
      </c>
      <c r="ET3">
        <v>624</v>
      </c>
      <c r="EU3">
        <v>2.1622490888089443E-3</v>
      </c>
      <c r="EV3">
        <v>4.2329454707051433</v>
      </c>
      <c r="EW3">
        <v>1922</v>
      </c>
      <c r="EX3">
        <v>624</v>
      </c>
      <c r="EY3">
        <v>2.1709892644074746E-3</v>
      </c>
      <c r="EZ3">
        <v>4.2498943918729806</v>
      </c>
      <c r="FA3">
        <v>1922</v>
      </c>
      <c r="FB3">
        <v>624</v>
      </c>
      <c r="FC3">
        <v>2.0363263363161639E-3</v>
      </c>
      <c r="FD3">
        <v>3.9859769629355597</v>
      </c>
      <c r="FE3">
        <v>1922</v>
      </c>
      <c r="FF3">
        <v>624</v>
      </c>
      <c r="FG3">
        <v>2.1309216062188312E-3</v>
      </c>
      <c r="FH3">
        <v>4.1711410792710666</v>
      </c>
      <c r="FI3">
        <v>1922</v>
      </c>
      <c r="FJ3">
        <v>624</v>
      </c>
      <c r="FK3">
        <v>2.1525218750271789E-3</v>
      </c>
      <c r="FL3">
        <v>4.2133150822029348</v>
      </c>
      <c r="FM3">
        <v>1922</v>
      </c>
      <c r="FN3">
        <v>624</v>
      </c>
      <c r="FO3">
        <v>2.1195100338984576E-3</v>
      </c>
      <c r="FP3">
        <v>4.1486454018697847</v>
      </c>
      <c r="FQ3">
        <v>1922</v>
      </c>
      <c r="FR3">
        <v>624</v>
      </c>
      <c r="FS3">
        <v>2.2075943390072622E-3</v>
      </c>
      <c r="FT3">
        <v>4.3208930544006314</v>
      </c>
    </row>
    <row r="4" spans="2:176" ht="15" thickBot="1">
      <c r="B4">
        <v>3.0353766555230876E-2</v>
      </c>
      <c r="C4" s="36">
        <v>0.8505591549511522</v>
      </c>
      <c r="D4">
        <v>221.97282832716871</v>
      </c>
      <c r="E4">
        <v>1925</v>
      </c>
      <c r="F4">
        <v>354</v>
      </c>
      <c r="G4">
        <v>0.8468576855040153</v>
      </c>
      <c r="H4">
        <v>0.35387543415979517</v>
      </c>
      <c r="I4">
        <v>1926</v>
      </c>
      <c r="J4">
        <v>390</v>
      </c>
      <c r="K4">
        <v>0.85403400147588759</v>
      </c>
      <c r="L4">
        <v>0.32354015128509273</v>
      </c>
      <c r="M4">
        <v>1926</v>
      </c>
      <c r="N4">
        <v>390</v>
      </c>
      <c r="O4">
        <v>0.83955013214012941</v>
      </c>
      <c r="P4">
        <v>0.35800270606194989</v>
      </c>
      <c r="Q4">
        <v>1926</v>
      </c>
      <c r="R4">
        <v>390</v>
      </c>
      <c r="S4">
        <v>0.8505591549511522</v>
      </c>
      <c r="T4">
        <v>0.33559817634345612</v>
      </c>
      <c r="U4">
        <v>1925</v>
      </c>
      <c r="V4">
        <v>354</v>
      </c>
      <c r="W4">
        <v>0.84884091180909238</v>
      </c>
      <c r="X4">
        <v>0.33951089038794097</v>
      </c>
      <c r="Y4">
        <v>1925</v>
      </c>
      <c r="Z4">
        <v>354</v>
      </c>
      <c r="AA4">
        <v>0.84646149547437022</v>
      </c>
      <c r="AB4">
        <v>0.35590852538223522</v>
      </c>
      <c r="AC4">
        <v>1925</v>
      </c>
      <c r="AD4">
        <v>354</v>
      </c>
      <c r="AE4">
        <v>0.84336533054794871</v>
      </c>
      <c r="AF4">
        <v>0.35178447321404543</v>
      </c>
      <c r="AG4">
        <v>1925</v>
      </c>
      <c r="AH4">
        <v>354</v>
      </c>
      <c r="AI4">
        <v>0.84312484739092353</v>
      </c>
      <c r="AJ4">
        <v>0.3543075186343147</v>
      </c>
      <c r="AK4">
        <v>1925</v>
      </c>
      <c r="AL4">
        <v>354</v>
      </c>
      <c r="AM4">
        <v>0.84381608011697595</v>
      </c>
      <c r="AN4">
        <v>0.35828317980637103</v>
      </c>
      <c r="AO4">
        <v>1925</v>
      </c>
      <c r="AP4">
        <v>354</v>
      </c>
      <c r="AQ4">
        <v>0.84579306205099458</v>
      </c>
      <c r="AR4">
        <v>0.35740493456403755</v>
      </c>
      <c r="AS4">
        <v>1925</v>
      </c>
      <c r="AT4">
        <v>354</v>
      </c>
      <c r="AU4">
        <v>0.84866557063667936</v>
      </c>
      <c r="AV4">
        <v>0.35507556707140348</v>
      </c>
      <c r="AW4">
        <v>1925</v>
      </c>
      <c r="AX4">
        <v>354</v>
      </c>
      <c r="AY4">
        <v>0.84503974771083157</v>
      </c>
      <c r="AZ4">
        <v>0.35814273868723551</v>
      </c>
      <c r="BA4">
        <v>1925</v>
      </c>
      <c r="BB4">
        <v>354</v>
      </c>
      <c r="BC4">
        <v>0.84716604080027913</v>
      </c>
      <c r="BD4">
        <v>0.35671105145126769</v>
      </c>
      <c r="BE4">
        <v>1925</v>
      </c>
      <c r="BF4">
        <v>354</v>
      </c>
      <c r="BG4">
        <v>0.84982770516646067</v>
      </c>
      <c r="BH4">
        <v>0.35427704730899889</v>
      </c>
      <c r="BI4">
        <v>1925</v>
      </c>
      <c r="BJ4">
        <v>354</v>
      </c>
      <c r="BK4">
        <v>0.84472755333715122</v>
      </c>
      <c r="BL4">
        <v>0.35833486230770867</v>
      </c>
      <c r="BM4">
        <v>1925</v>
      </c>
      <c r="BN4">
        <v>354</v>
      </c>
      <c r="BO4">
        <v>0.84851649890209779</v>
      </c>
      <c r="BP4">
        <v>0.35580077164860741</v>
      </c>
      <c r="BQ4">
        <v>1925</v>
      </c>
      <c r="BR4">
        <v>354</v>
      </c>
      <c r="BS4">
        <v>0.84683493778687968</v>
      </c>
      <c r="BT4">
        <v>0.35745804673787945</v>
      </c>
      <c r="BU4">
        <v>1925</v>
      </c>
      <c r="BV4">
        <v>354</v>
      </c>
      <c r="BW4">
        <v>0.84878048534826145</v>
      </c>
      <c r="BX4">
        <v>0.35571850394337007</v>
      </c>
      <c r="BY4">
        <v>1925</v>
      </c>
      <c r="BZ4">
        <v>354</v>
      </c>
      <c r="CA4">
        <v>0.84754950426117781</v>
      </c>
      <c r="CB4">
        <v>0.35701752084641908</v>
      </c>
      <c r="CC4">
        <v>1925</v>
      </c>
      <c r="CD4">
        <v>354</v>
      </c>
      <c r="CE4">
        <v>0.84749506736791291</v>
      </c>
      <c r="CF4">
        <v>0.3571547153508432</v>
      </c>
      <c r="CG4">
        <v>1925</v>
      </c>
      <c r="CH4">
        <v>354</v>
      </c>
      <c r="CI4">
        <v>0.84717958914432878</v>
      </c>
      <c r="CJ4">
        <v>0.35752805323832604</v>
      </c>
      <c r="CK4">
        <v>1925</v>
      </c>
      <c r="CL4">
        <v>354</v>
      </c>
      <c r="CM4">
        <v>0.84779627799324697</v>
      </c>
      <c r="CN4">
        <v>0.35701206248170464</v>
      </c>
      <c r="CO4">
        <v>1925</v>
      </c>
      <c r="CP4">
        <v>354</v>
      </c>
      <c r="CQ4">
        <v>0.84995144506244602</v>
      </c>
      <c r="CR4">
        <v>0.35321241709242573</v>
      </c>
      <c r="CS4">
        <v>1925</v>
      </c>
      <c r="CT4">
        <v>354</v>
      </c>
      <c r="CU4">
        <v>0.84827324153586869</v>
      </c>
      <c r="CV4">
        <v>0.35531452261926655</v>
      </c>
      <c r="CW4">
        <v>1925</v>
      </c>
      <c r="CX4">
        <v>354</v>
      </c>
      <c r="CY4">
        <v>0.8483140025997008</v>
      </c>
      <c r="CZ4">
        <v>0.35472153882274132</v>
      </c>
      <c r="DA4">
        <v>1925</v>
      </c>
      <c r="DB4">
        <v>354</v>
      </c>
      <c r="DC4">
        <v>0.84746762038057311</v>
      </c>
      <c r="DD4">
        <v>0.35482811879916359</v>
      </c>
      <c r="DE4">
        <v>1925</v>
      </c>
      <c r="DF4">
        <v>354</v>
      </c>
      <c r="DG4">
        <v>0.84672306152973054</v>
      </c>
      <c r="DH4">
        <v>0.35538715872391452</v>
      </c>
      <c r="DI4">
        <v>1925</v>
      </c>
      <c r="DJ4">
        <v>354</v>
      </c>
      <c r="DK4">
        <v>0.84717348755962585</v>
      </c>
      <c r="DL4">
        <v>0.35408483677095637</v>
      </c>
      <c r="DM4">
        <v>1925</v>
      </c>
      <c r="DN4">
        <v>354</v>
      </c>
      <c r="DO4">
        <v>0.84521464876763608</v>
      </c>
      <c r="DP4">
        <v>0.35728584878575897</v>
      </c>
      <c r="DQ4">
        <v>1925</v>
      </c>
      <c r="DR4">
        <v>354</v>
      </c>
      <c r="DS4">
        <v>0.8446546624840614</v>
      </c>
      <c r="DT4">
        <v>0.35777701320341443</v>
      </c>
      <c r="DU4">
        <v>1925</v>
      </c>
      <c r="DV4">
        <v>354</v>
      </c>
      <c r="DW4">
        <v>0.84441600726731647</v>
      </c>
      <c r="DX4">
        <v>0.35789604311373946</v>
      </c>
      <c r="DY4">
        <v>1925</v>
      </c>
      <c r="DZ4">
        <v>354</v>
      </c>
      <c r="EA4">
        <v>0.844171902934437</v>
      </c>
      <c r="EB4">
        <v>0.35786241652155654</v>
      </c>
      <c r="EC4">
        <v>1925</v>
      </c>
      <c r="ED4">
        <v>354</v>
      </c>
      <c r="EE4">
        <v>0.84371454291280923</v>
      </c>
      <c r="EF4">
        <v>0.35710383530734402</v>
      </c>
      <c r="EG4">
        <v>1925</v>
      </c>
      <c r="EH4">
        <v>354</v>
      </c>
      <c r="EI4">
        <v>0.84338514474886328</v>
      </c>
      <c r="EJ4">
        <v>0.3573176788192573</v>
      </c>
      <c r="EK4">
        <v>1925</v>
      </c>
      <c r="EL4">
        <v>354</v>
      </c>
      <c r="EM4">
        <v>0.84446319624078792</v>
      </c>
      <c r="EN4">
        <v>0.35815207508505464</v>
      </c>
      <c r="EO4">
        <v>1925</v>
      </c>
      <c r="EP4">
        <v>354</v>
      </c>
      <c r="EQ4">
        <v>0.8425711643864946</v>
      </c>
      <c r="ER4">
        <v>0.35808208279895326</v>
      </c>
      <c r="ES4">
        <v>1925</v>
      </c>
      <c r="ET4">
        <v>354</v>
      </c>
      <c r="EU4">
        <v>0.84221567402452102</v>
      </c>
      <c r="EV4">
        <v>0.35799586997617666</v>
      </c>
      <c r="EW4">
        <v>1925</v>
      </c>
      <c r="EX4">
        <v>354</v>
      </c>
      <c r="EY4">
        <v>0.84273649456687416</v>
      </c>
      <c r="EZ4">
        <v>0.35821948641302492</v>
      </c>
      <c r="FA4">
        <v>1925</v>
      </c>
      <c r="FB4">
        <v>354</v>
      </c>
      <c r="FC4">
        <v>0.86686169758903775</v>
      </c>
      <c r="FD4">
        <v>0.3333488527507133</v>
      </c>
      <c r="FE4">
        <v>1925</v>
      </c>
      <c r="FF4">
        <v>354</v>
      </c>
      <c r="FG4">
        <v>0.85271446489224045</v>
      </c>
      <c r="FH4">
        <v>0.3488342020954277</v>
      </c>
      <c r="FI4">
        <v>1925</v>
      </c>
      <c r="FJ4">
        <v>354</v>
      </c>
      <c r="FK4">
        <v>0.84964874858396033</v>
      </c>
      <c r="FL4">
        <v>0.35132312037886027</v>
      </c>
      <c r="FM4">
        <v>1925</v>
      </c>
      <c r="FN4">
        <v>354</v>
      </c>
      <c r="FO4">
        <v>0.85549950146834841</v>
      </c>
      <c r="FP4">
        <v>0.3453984598775216</v>
      </c>
      <c r="FQ4">
        <v>1925</v>
      </c>
      <c r="FR4">
        <v>354</v>
      </c>
      <c r="FS4">
        <v>0.8390507838759188</v>
      </c>
      <c r="FT4">
        <v>0.3579870691626903</v>
      </c>
    </row>
    <row r="5" spans="2:176" ht="16" thickTop="1" thickBot="1">
      <c r="B5">
        <v>3.0464201017769196E-2</v>
      </c>
      <c r="C5" s="36">
        <v>0.84884091180909238</v>
      </c>
      <c r="D5">
        <v>219.00631947941258</v>
      </c>
      <c r="E5">
        <v>1926</v>
      </c>
      <c r="F5">
        <v>390</v>
      </c>
      <c r="G5">
        <v>221.19495536975688</v>
      </c>
      <c r="H5">
        <v>40</v>
      </c>
      <c r="I5">
        <v>1927</v>
      </c>
      <c r="J5">
        <v>1040</v>
      </c>
      <c r="K5" s="33">
        <v>228.18551165569912</v>
      </c>
      <c r="L5">
        <v>39</v>
      </c>
      <c r="M5">
        <v>1927</v>
      </c>
      <c r="N5">
        <v>1040</v>
      </c>
      <c r="O5" s="33">
        <v>204.06657599781127</v>
      </c>
      <c r="P5">
        <v>39</v>
      </c>
      <c r="Q5">
        <v>1927</v>
      </c>
      <c r="R5">
        <v>1040</v>
      </c>
      <c r="S5" s="33">
        <v>221.97282832716871</v>
      </c>
      <c r="T5">
        <v>39</v>
      </c>
      <c r="U5">
        <v>1927</v>
      </c>
      <c r="V5">
        <v>1040</v>
      </c>
      <c r="W5" s="33">
        <v>219.00631947941258</v>
      </c>
      <c r="X5">
        <v>39</v>
      </c>
      <c r="Y5">
        <v>1926</v>
      </c>
      <c r="Z5">
        <v>390</v>
      </c>
      <c r="AA5" s="33">
        <v>215.0079449157968</v>
      </c>
      <c r="AB5">
        <v>39</v>
      </c>
      <c r="AC5">
        <v>1926</v>
      </c>
      <c r="AD5">
        <v>390</v>
      </c>
      <c r="AE5" s="33">
        <v>209.98702270980053</v>
      </c>
      <c r="AF5">
        <v>39</v>
      </c>
      <c r="AG5">
        <v>1926</v>
      </c>
      <c r="AH5">
        <v>390</v>
      </c>
      <c r="AI5" s="33">
        <v>209.60533584426625</v>
      </c>
      <c r="AJ5">
        <v>39</v>
      </c>
      <c r="AK5">
        <v>1926</v>
      </c>
      <c r="AL5">
        <v>390</v>
      </c>
      <c r="AM5" s="33">
        <v>210.70560368320591</v>
      </c>
      <c r="AN5">
        <v>39</v>
      </c>
      <c r="AO5">
        <v>1926</v>
      </c>
      <c r="AP5">
        <v>390</v>
      </c>
      <c r="AQ5" s="33">
        <v>213.90690885060488</v>
      </c>
      <c r="AR5">
        <v>39</v>
      </c>
      <c r="AS5">
        <v>1926</v>
      </c>
      <c r="AT5">
        <v>390</v>
      </c>
      <c r="AU5" s="33">
        <v>218.70738465844786</v>
      </c>
      <c r="AV5">
        <v>39</v>
      </c>
      <c r="AW5">
        <v>1926</v>
      </c>
      <c r="AX5">
        <v>390</v>
      </c>
      <c r="AY5" s="33">
        <v>212.67744259491016</v>
      </c>
      <c r="AZ5">
        <v>39</v>
      </c>
      <c r="BA5">
        <v>1926</v>
      </c>
      <c r="BB5">
        <v>390</v>
      </c>
      <c r="BC5" s="33">
        <v>216.17888958850727</v>
      </c>
      <c r="BD5">
        <v>39</v>
      </c>
      <c r="BE5">
        <v>1926</v>
      </c>
      <c r="BF5">
        <v>390</v>
      </c>
      <c r="BG5" s="33">
        <v>220.7016982608551</v>
      </c>
      <c r="BH5">
        <v>39</v>
      </c>
      <c r="BI5">
        <v>1926</v>
      </c>
      <c r="BJ5">
        <v>390</v>
      </c>
      <c r="BK5" s="33">
        <v>212.17141410596022</v>
      </c>
      <c r="BL5">
        <v>39</v>
      </c>
      <c r="BM5">
        <v>1926</v>
      </c>
      <c r="BN5">
        <v>390</v>
      </c>
      <c r="BO5" s="33">
        <v>218.45378022913985</v>
      </c>
      <c r="BP5">
        <v>39</v>
      </c>
      <c r="BQ5">
        <v>1926</v>
      </c>
      <c r="BR5">
        <v>390</v>
      </c>
      <c r="BS5" s="33">
        <v>215.62725922269246</v>
      </c>
      <c r="BT5">
        <v>39</v>
      </c>
      <c r="BU5">
        <v>1926</v>
      </c>
      <c r="BV5">
        <v>390</v>
      </c>
      <c r="BW5" s="33">
        <v>218.90322161671884</v>
      </c>
      <c r="BX5">
        <v>39</v>
      </c>
      <c r="BY5">
        <v>1926</v>
      </c>
      <c r="BZ5">
        <v>390</v>
      </c>
      <c r="CA5" s="33">
        <v>216.82074896505873</v>
      </c>
      <c r="CB5">
        <v>39</v>
      </c>
      <c r="CC5">
        <v>1926</v>
      </c>
      <c r="CD5">
        <v>390</v>
      </c>
      <c r="CE5" s="33">
        <v>216.72943331666639</v>
      </c>
      <c r="CF5">
        <v>39</v>
      </c>
      <c r="CG5">
        <v>1926</v>
      </c>
      <c r="CH5">
        <v>390</v>
      </c>
      <c r="CI5" s="33">
        <v>216.20151255733069</v>
      </c>
      <c r="CJ5">
        <v>39</v>
      </c>
      <c r="CK5">
        <v>1926</v>
      </c>
      <c r="CL5">
        <v>390</v>
      </c>
      <c r="CM5" s="33">
        <v>217.23552095703437</v>
      </c>
      <c r="CN5">
        <v>39</v>
      </c>
      <c r="CO5">
        <v>1926</v>
      </c>
      <c r="CP5">
        <v>390</v>
      </c>
      <c r="CQ5" s="33">
        <v>220.91586534259343</v>
      </c>
      <c r="CR5">
        <v>39</v>
      </c>
      <c r="CS5">
        <v>1926</v>
      </c>
      <c r="CT5">
        <v>390</v>
      </c>
      <c r="CU5" s="33">
        <v>218.04101501133516</v>
      </c>
      <c r="CV5">
        <v>39</v>
      </c>
      <c r="CW5">
        <v>1926</v>
      </c>
      <c r="CX5">
        <v>390</v>
      </c>
      <c r="CY5" s="33">
        <v>218.11008707731293</v>
      </c>
      <c r="CZ5">
        <v>39</v>
      </c>
      <c r="DA5">
        <v>1926</v>
      </c>
      <c r="DB5">
        <v>390</v>
      </c>
      <c r="DC5" s="33">
        <v>216.68341684110777</v>
      </c>
      <c r="DD5">
        <v>39</v>
      </c>
      <c r="DE5">
        <v>1926</v>
      </c>
      <c r="DF5">
        <v>390</v>
      </c>
      <c r="DG5" s="33">
        <v>215.44140775009458</v>
      </c>
      <c r="DH5">
        <v>39</v>
      </c>
      <c r="DI5">
        <v>1926</v>
      </c>
      <c r="DJ5">
        <v>390</v>
      </c>
      <c r="DK5" s="33">
        <v>216.19132365999658</v>
      </c>
      <c r="DL5">
        <v>39</v>
      </c>
      <c r="DM5">
        <v>1926</v>
      </c>
      <c r="DN5">
        <v>390</v>
      </c>
      <c r="DO5" s="33">
        <v>212.96182771490533</v>
      </c>
      <c r="DP5">
        <v>39</v>
      </c>
      <c r="DQ5">
        <v>1926</v>
      </c>
      <c r="DR5">
        <v>390</v>
      </c>
      <c r="DS5" s="33">
        <v>212.05355991774496</v>
      </c>
      <c r="DT5">
        <v>39</v>
      </c>
      <c r="DU5">
        <v>1926</v>
      </c>
      <c r="DV5">
        <v>390</v>
      </c>
      <c r="DW5" s="33">
        <v>211.66846090656517</v>
      </c>
      <c r="DX5">
        <v>39</v>
      </c>
      <c r="DY5">
        <v>1926</v>
      </c>
      <c r="DZ5">
        <v>390</v>
      </c>
      <c r="EA5" s="33">
        <v>211.27578937571946</v>
      </c>
      <c r="EB5">
        <v>39</v>
      </c>
      <c r="EC5">
        <v>1926</v>
      </c>
      <c r="ED5">
        <v>390</v>
      </c>
      <c r="EE5" s="33">
        <v>210.54337228090336</v>
      </c>
      <c r="EF5">
        <v>39</v>
      </c>
      <c r="EG5">
        <v>1926</v>
      </c>
      <c r="EH5">
        <v>390</v>
      </c>
      <c r="EI5" s="33">
        <v>210.01852341824346</v>
      </c>
      <c r="EJ5">
        <v>39</v>
      </c>
      <c r="EK5">
        <v>1926</v>
      </c>
      <c r="EL5">
        <v>390</v>
      </c>
      <c r="EM5" s="33">
        <v>211.74451227875463</v>
      </c>
      <c r="EN5">
        <v>39</v>
      </c>
      <c r="EO5">
        <v>1926</v>
      </c>
      <c r="EP5">
        <v>390</v>
      </c>
      <c r="EQ5" s="33">
        <v>208.73098173543423</v>
      </c>
      <c r="ER5">
        <v>39</v>
      </c>
      <c r="ES5">
        <v>1926</v>
      </c>
      <c r="ET5">
        <v>390</v>
      </c>
      <c r="EU5" s="33">
        <v>208.17284026083132</v>
      </c>
      <c r="EV5">
        <v>39</v>
      </c>
      <c r="EW5">
        <v>1926</v>
      </c>
      <c r="EX5">
        <v>390</v>
      </c>
      <c r="EY5" s="33">
        <v>208.9914198312475</v>
      </c>
      <c r="EZ5">
        <v>39</v>
      </c>
      <c r="FA5">
        <v>1926</v>
      </c>
      <c r="FB5">
        <v>390</v>
      </c>
      <c r="FC5" s="33">
        <v>253.928475831226</v>
      </c>
      <c r="FD5">
        <v>39</v>
      </c>
      <c r="FE5">
        <v>1926</v>
      </c>
      <c r="FF5">
        <v>390</v>
      </c>
      <c r="FG5" s="33">
        <v>225.79178672546604</v>
      </c>
      <c r="FH5">
        <v>39</v>
      </c>
      <c r="FI5">
        <v>1926</v>
      </c>
      <c r="FJ5">
        <v>390</v>
      </c>
      <c r="FK5" s="33">
        <v>220.39258657769594</v>
      </c>
      <c r="FL5">
        <v>39</v>
      </c>
      <c r="FM5">
        <v>1926</v>
      </c>
      <c r="FN5">
        <v>390</v>
      </c>
      <c r="FO5" s="33">
        <v>230.89526262054645</v>
      </c>
      <c r="FP5">
        <v>39</v>
      </c>
      <c r="FQ5">
        <v>1926</v>
      </c>
      <c r="FR5">
        <v>390</v>
      </c>
      <c r="FS5" s="33">
        <v>203.31245693010126</v>
      </c>
      <c r="FT5">
        <v>39</v>
      </c>
    </row>
    <row r="6" spans="2:176" ht="15" thickTop="1">
      <c r="B6">
        <v>3.1604993622011697E-2</v>
      </c>
      <c r="C6" s="36">
        <v>0.84646149547437022</v>
      </c>
      <c r="D6">
        <v>215.0079449157968</v>
      </c>
      <c r="E6">
        <v>1927</v>
      </c>
      <c r="F6">
        <v>1040</v>
      </c>
      <c r="G6">
        <v>27.699762697811824</v>
      </c>
      <c r="H6">
        <v>5.0091129160713415</v>
      </c>
      <c r="I6">
        <v>1928</v>
      </c>
      <c r="J6">
        <v>549</v>
      </c>
      <c r="K6">
        <v>23.886055356205404</v>
      </c>
      <c r="L6">
        <v>4.0824509502496467</v>
      </c>
      <c r="M6">
        <v>1928</v>
      </c>
      <c r="N6">
        <v>549</v>
      </c>
      <c r="O6">
        <v>26.154384034904144</v>
      </c>
      <c r="P6">
        <v>4.9984715643594759</v>
      </c>
      <c r="Q6">
        <v>1928</v>
      </c>
      <c r="R6">
        <v>549</v>
      </c>
      <c r="S6">
        <v>24.999941943723172</v>
      </c>
      <c r="T6">
        <v>4.3924193026370846</v>
      </c>
      <c r="U6">
        <v>1928</v>
      </c>
      <c r="V6">
        <v>549</v>
      </c>
      <c r="W6">
        <v>25.244342619058298</v>
      </c>
      <c r="X6">
        <v>4.495438142988486</v>
      </c>
      <c r="Y6">
        <v>1928</v>
      </c>
      <c r="Z6">
        <v>549</v>
      </c>
      <c r="AA6">
        <v>27.235245254010898</v>
      </c>
      <c r="AB6">
        <v>4.9401642591505288</v>
      </c>
      <c r="AC6">
        <v>1927</v>
      </c>
      <c r="AD6">
        <v>1040</v>
      </c>
      <c r="AE6">
        <v>25.986380305129199</v>
      </c>
      <c r="AF6">
        <v>4.8263403081848546</v>
      </c>
      <c r="AG6">
        <v>1927</v>
      </c>
      <c r="AH6">
        <v>1040</v>
      </c>
      <c r="AI6">
        <v>26.312558031566503</v>
      </c>
      <c r="AJ6">
        <v>4.8958188926714055</v>
      </c>
      <c r="AK6">
        <v>1927</v>
      </c>
      <c r="AL6">
        <v>1040</v>
      </c>
      <c r="AM6">
        <v>27.047611868695348</v>
      </c>
      <c r="AN6">
        <v>5.0063066403544108</v>
      </c>
      <c r="AO6">
        <v>1927</v>
      </c>
      <c r="AP6">
        <v>1040</v>
      </c>
      <c r="AQ6">
        <v>27.32410216767299</v>
      </c>
      <c r="AR6">
        <v>4.9817932027782339</v>
      </c>
      <c r="AS6">
        <v>1927</v>
      </c>
      <c r="AT6">
        <v>1040</v>
      </c>
      <c r="AU6">
        <v>27.574333624836257</v>
      </c>
      <c r="AV6">
        <v>4.9170676749120705</v>
      </c>
      <c r="AW6">
        <v>1927</v>
      </c>
      <c r="AX6">
        <v>1040</v>
      </c>
      <c r="AY6">
        <v>27.279331911950862</v>
      </c>
      <c r="AZ6">
        <v>5.0023826297013452</v>
      </c>
      <c r="BA6">
        <v>1927</v>
      </c>
      <c r="BB6">
        <v>1040</v>
      </c>
      <c r="BC6">
        <v>27.507201640655371</v>
      </c>
      <c r="BD6">
        <v>4.9624681948712892</v>
      </c>
      <c r="BE6">
        <v>1927</v>
      </c>
      <c r="BF6">
        <v>1040</v>
      </c>
      <c r="BG6">
        <v>27.700761485871841</v>
      </c>
      <c r="BH6">
        <v>4.8949768237493219</v>
      </c>
      <c r="BI6">
        <v>1927</v>
      </c>
      <c r="BJ6">
        <v>1040</v>
      </c>
      <c r="BK6">
        <v>27.24363142674348</v>
      </c>
      <c r="BL6">
        <v>5.0077510682582966</v>
      </c>
      <c r="BM6">
        <v>1927</v>
      </c>
      <c r="BN6">
        <v>1040</v>
      </c>
      <c r="BO6">
        <v>27.654979165192472</v>
      </c>
      <c r="BP6">
        <v>4.9371733751240345</v>
      </c>
      <c r="BQ6">
        <v>1927</v>
      </c>
      <c r="BR6">
        <v>1040</v>
      </c>
      <c r="BS6">
        <v>27.552043697698199</v>
      </c>
      <c r="BT6">
        <v>4.9832739519287408</v>
      </c>
      <c r="BU6">
        <v>1927</v>
      </c>
      <c r="BV6">
        <v>1040</v>
      </c>
      <c r="BW6">
        <v>27.699062320422193</v>
      </c>
      <c r="BX6">
        <v>4.9348905078606657</v>
      </c>
      <c r="BY6">
        <v>1927</v>
      </c>
      <c r="BZ6">
        <v>1040</v>
      </c>
      <c r="CA6">
        <v>27.636300103900176</v>
      </c>
      <c r="CB6">
        <v>4.9709988974616071</v>
      </c>
      <c r="CC6">
        <v>1927</v>
      </c>
      <c r="CD6">
        <v>1040</v>
      </c>
      <c r="CE6">
        <v>27.645896132997471</v>
      </c>
      <c r="CF6">
        <v>4.974820137196331</v>
      </c>
      <c r="CG6">
        <v>1927</v>
      </c>
      <c r="CH6">
        <v>1040</v>
      </c>
      <c r="CI6">
        <v>27.636241318506645</v>
      </c>
      <c r="CJ6">
        <v>4.9852260452431052</v>
      </c>
      <c r="CK6">
        <v>1927</v>
      </c>
      <c r="CL6">
        <v>1040</v>
      </c>
      <c r="CM6">
        <v>27.688320907302554</v>
      </c>
      <c r="CN6">
        <v>4.9708468975401825</v>
      </c>
      <c r="CO6">
        <v>1927</v>
      </c>
      <c r="CP6">
        <v>1040</v>
      </c>
      <c r="CQ6">
        <v>27.561245004310134</v>
      </c>
      <c r="CR6">
        <v>4.865601451942676</v>
      </c>
      <c r="CS6">
        <v>1927</v>
      </c>
      <c r="CT6">
        <v>1040</v>
      </c>
      <c r="CU6">
        <v>27.527331456512837</v>
      </c>
      <c r="CV6">
        <v>4.9236879893821346</v>
      </c>
      <c r="CW6">
        <v>1927</v>
      </c>
      <c r="CX6">
        <v>1040</v>
      </c>
      <c r="CY6">
        <v>27.444218650261444</v>
      </c>
      <c r="CZ6">
        <v>4.9072674340861697</v>
      </c>
      <c r="DA6">
        <v>1927</v>
      </c>
      <c r="DB6">
        <v>1040</v>
      </c>
      <c r="DC6">
        <v>27.281090906730221</v>
      </c>
      <c r="DD6">
        <v>4.9102167617315819</v>
      </c>
      <c r="DE6">
        <v>1927</v>
      </c>
      <c r="DF6">
        <v>1040</v>
      </c>
      <c r="DG6">
        <v>27.210256819179811</v>
      </c>
      <c r="DH6">
        <v>4.9257012708484158</v>
      </c>
      <c r="DI6">
        <v>1927</v>
      </c>
      <c r="DJ6">
        <v>1040</v>
      </c>
      <c r="DK6">
        <v>27.105218881221262</v>
      </c>
      <c r="DL6">
        <v>4.889666793613479</v>
      </c>
      <c r="DM6">
        <v>1927</v>
      </c>
      <c r="DN6">
        <v>1040</v>
      </c>
      <c r="DO6">
        <v>27.1852540456713</v>
      </c>
      <c r="DP6">
        <v>4.978473931959849</v>
      </c>
      <c r="DQ6">
        <v>1927</v>
      </c>
      <c r="DR6">
        <v>1040</v>
      </c>
      <c r="DS6">
        <v>27.143786834134733</v>
      </c>
      <c r="DT6">
        <v>4.9921712558934912</v>
      </c>
      <c r="DU6">
        <v>1927</v>
      </c>
      <c r="DV6">
        <v>1040</v>
      </c>
      <c r="DW6">
        <v>27.112523764950687</v>
      </c>
      <c r="DX6">
        <v>4.9954935293823945</v>
      </c>
      <c r="DY6">
        <v>1927</v>
      </c>
      <c r="DZ6">
        <v>1040</v>
      </c>
      <c r="EA6">
        <v>27.057141539296794</v>
      </c>
      <c r="EB6">
        <v>4.9945548571872731</v>
      </c>
      <c r="EC6">
        <v>1927</v>
      </c>
      <c r="ED6">
        <v>1040</v>
      </c>
      <c r="EE6">
        <v>26.849153874599093</v>
      </c>
      <c r="EF6">
        <v>4.9734028184573722</v>
      </c>
      <c r="EG6">
        <v>1927</v>
      </c>
      <c r="EH6">
        <v>1040</v>
      </c>
      <c r="EI6">
        <v>26.814308949856606</v>
      </c>
      <c r="EJ6">
        <v>4.9793610202744949</v>
      </c>
      <c r="EK6">
        <v>1927</v>
      </c>
      <c r="EL6">
        <v>1040</v>
      </c>
      <c r="EM6">
        <v>27.161084531009653</v>
      </c>
      <c r="EN6">
        <v>5.0026434466214944</v>
      </c>
      <c r="EO6">
        <v>1927</v>
      </c>
      <c r="EP6">
        <v>1040</v>
      </c>
      <c r="EQ6">
        <v>26.764066337300829</v>
      </c>
      <c r="ER6">
        <v>5.0006883428438202</v>
      </c>
      <c r="ES6">
        <v>1927</v>
      </c>
      <c r="ET6">
        <v>1040</v>
      </c>
      <c r="EU6">
        <v>26.67964831544662</v>
      </c>
      <c r="EV6">
        <v>4.9982806738799841</v>
      </c>
      <c r="EW6">
        <v>1927</v>
      </c>
      <c r="EX6">
        <v>1040</v>
      </c>
      <c r="EY6">
        <v>26.818029875662024</v>
      </c>
      <c r="EZ6">
        <v>5.0045268173944431</v>
      </c>
      <c r="FA6">
        <v>1927</v>
      </c>
      <c r="FB6">
        <v>1040</v>
      </c>
      <c r="FC6">
        <v>28.216902368185092</v>
      </c>
      <c r="FD6">
        <v>4.3337368475784528</v>
      </c>
      <c r="FE6">
        <v>1927</v>
      </c>
      <c r="FF6">
        <v>1040</v>
      </c>
      <c r="FG6">
        <v>27.475541429760646</v>
      </c>
      <c r="FH6">
        <v>4.7457267215105938</v>
      </c>
      <c r="FI6">
        <v>1927</v>
      </c>
      <c r="FJ6">
        <v>1040</v>
      </c>
      <c r="FK6">
        <v>27.202601831362077</v>
      </c>
      <c r="FL6">
        <v>4.8136894615968258</v>
      </c>
      <c r="FM6">
        <v>1927</v>
      </c>
      <c r="FN6">
        <v>1040</v>
      </c>
      <c r="FO6">
        <v>27.545827016378883</v>
      </c>
      <c r="FP6">
        <v>4.6527037473447921</v>
      </c>
      <c r="FQ6">
        <v>1927</v>
      </c>
      <c r="FR6">
        <v>1040</v>
      </c>
      <c r="FS6">
        <v>26.055455399767297</v>
      </c>
      <c r="FT6">
        <v>4.9980349258200194</v>
      </c>
    </row>
    <row r="7" spans="2:176">
      <c r="B7">
        <v>3.0836335974533835E-2</v>
      </c>
      <c r="C7" s="36">
        <v>0.84336533054794871</v>
      </c>
      <c r="D7">
        <v>209.98702270980053</v>
      </c>
      <c r="E7">
        <v>1928</v>
      </c>
      <c r="F7">
        <v>549</v>
      </c>
      <c r="G7" t="s">
        <v>31</v>
      </c>
      <c r="H7">
        <f>TINV(0.0455,H5)</f>
        <v>2.0644621214905721</v>
      </c>
      <c r="I7">
        <v>1930</v>
      </c>
      <c r="J7">
        <v>638</v>
      </c>
      <c r="K7" t="s">
        <v>31</v>
      </c>
      <c r="L7">
        <f>TINV(0.0455,L5)</f>
        <v>2.0661677102466363</v>
      </c>
      <c r="M7">
        <v>1930</v>
      </c>
      <c r="N7">
        <v>638</v>
      </c>
      <c r="O7" t="s">
        <v>31</v>
      </c>
      <c r="P7">
        <f>TINV(0.0455,P5)</f>
        <v>2.0661677102466363</v>
      </c>
      <c r="Q7">
        <v>1930</v>
      </c>
      <c r="R7">
        <v>638</v>
      </c>
      <c r="S7" t="s">
        <v>31</v>
      </c>
      <c r="T7">
        <f>TINV(0.0455,T5)</f>
        <v>2.0661677102466363</v>
      </c>
      <c r="U7">
        <v>1930</v>
      </c>
      <c r="V7">
        <v>638</v>
      </c>
      <c r="W7" t="s">
        <v>31</v>
      </c>
      <c r="X7">
        <f>TINV(0.0455,X5)</f>
        <v>2.0661677102466363</v>
      </c>
      <c r="Y7">
        <v>1930</v>
      </c>
      <c r="Z7">
        <v>638</v>
      </c>
      <c r="AA7" t="s">
        <v>31</v>
      </c>
      <c r="AB7">
        <f>TINV(0.0455,AB5)</f>
        <v>2.0661677102466363</v>
      </c>
      <c r="AC7">
        <v>1930</v>
      </c>
      <c r="AD7">
        <v>638</v>
      </c>
      <c r="AE7" t="s">
        <v>31</v>
      </c>
      <c r="AF7">
        <f>TINV(0.0455,AF5)</f>
        <v>2.0661677102466363</v>
      </c>
      <c r="AG7">
        <v>1928</v>
      </c>
      <c r="AH7">
        <v>549</v>
      </c>
      <c r="AI7" t="s">
        <v>31</v>
      </c>
      <c r="AJ7">
        <f>TINV(0.0455,AJ5)</f>
        <v>2.0661677102466363</v>
      </c>
      <c r="AK7">
        <v>1928</v>
      </c>
      <c r="AL7">
        <v>549</v>
      </c>
      <c r="AM7" t="s">
        <v>31</v>
      </c>
      <c r="AN7">
        <f>TINV(0.0455,AN5)</f>
        <v>2.0661677102466363</v>
      </c>
      <c r="AO7">
        <v>1928</v>
      </c>
      <c r="AP7">
        <v>549</v>
      </c>
      <c r="AQ7" t="s">
        <v>31</v>
      </c>
      <c r="AR7">
        <f>TINV(0.0455,AR5)</f>
        <v>2.0661677102466363</v>
      </c>
      <c r="AS7">
        <v>1928</v>
      </c>
      <c r="AT7">
        <v>549</v>
      </c>
      <c r="AU7" t="s">
        <v>31</v>
      </c>
      <c r="AV7">
        <f>TINV(0.0455,AV5)</f>
        <v>2.0661677102466363</v>
      </c>
      <c r="AW7">
        <v>1928</v>
      </c>
      <c r="AX7">
        <v>549</v>
      </c>
      <c r="AY7" t="s">
        <v>31</v>
      </c>
      <c r="AZ7">
        <f>TINV(0.0455,AZ5)</f>
        <v>2.0661677102466363</v>
      </c>
      <c r="BA7">
        <v>1928</v>
      </c>
      <c r="BB7">
        <v>549</v>
      </c>
      <c r="BC7" t="s">
        <v>31</v>
      </c>
      <c r="BD7">
        <f>TINV(0.0455,BD5)</f>
        <v>2.0661677102466363</v>
      </c>
      <c r="BE7">
        <v>1928</v>
      </c>
      <c r="BF7">
        <v>549</v>
      </c>
      <c r="BG7" t="s">
        <v>31</v>
      </c>
      <c r="BH7">
        <f>TINV(0.0455,BH5)</f>
        <v>2.0661677102466363</v>
      </c>
      <c r="BI7">
        <v>1928</v>
      </c>
      <c r="BJ7">
        <v>549</v>
      </c>
      <c r="BK7" t="s">
        <v>31</v>
      </c>
      <c r="BL7">
        <f>TINV(0.0455,BL5)</f>
        <v>2.0661677102466363</v>
      </c>
      <c r="BM7">
        <v>1928</v>
      </c>
      <c r="BN7">
        <v>549</v>
      </c>
      <c r="BO7" t="s">
        <v>31</v>
      </c>
      <c r="BP7">
        <f>TINV(0.0455,BP5)</f>
        <v>2.0661677102466363</v>
      </c>
      <c r="BQ7">
        <v>1928</v>
      </c>
      <c r="BR7">
        <v>549</v>
      </c>
      <c r="BS7" t="s">
        <v>31</v>
      </c>
      <c r="BT7">
        <f>TINV(0.0455,BT5)</f>
        <v>2.0661677102466363</v>
      </c>
      <c r="BU7">
        <v>1928</v>
      </c>
      <c r="BV7">
        <v>549</v>
      </c>
      <c r="BW7" t="s">
        <v>31</v>
      </c>
      <c r="BX7">
        <f>TINV(0.0455,BX5)</f>
        <v>2.0661677102466363</v>
      </c>
      <c r="BY7">
        <v>1928</v>
      </c>
      <c r="BZ7">
        <v>549</v>
      </c>
      <c r="CA7" t="s">
        <v>31</v>
      </c>
      <c r="CB7">
        <f>TINV(0.0455,CB5)</f>
        <v>2.0661677102466363</v>
      </c>
      <c r="CC7">
        <v>1928</v>
      </c>
      <c r="CD7">
        <v>549</v>
      </c>
      <c r="CE7" t="s">
        <v>31</v>
      </c>
      <c r="CF7">
        <f>TINV(0.0455,CF5)</f>
        <v>2.0661677102466363</v>
      </c>
      <c r="CG7">
        <v>1928</v>
      </c>
      <c r="CH7">
        <v>549</v>
      </c>
      <c r="CI7" t="s">
        <v>31</v>
      </c>
      <c r="CJ7">
        <f>TINV(0.0455,CJ5)</f>
        <v>2.0661677102466363</v>
      </c>
      <c r="CK7">
        <v>1928</v>
      </c>
      <c r="CL7">
        <v>549</v>
      </c>
      <c r="CM7" t="s">
        <v>31</v>
      </c>
      <c r="CN7">
        <f>TINV(0.0455,CN5)</f>
        <v>2.0661677102466363</v>
      </c>
      <c r="CO7">
        <v>1928</v>
      </c>
      <c r="CP7">
        <v>549</v>
      </c>
      <c r="CQ7" t="s">
        <v>31</v>
      </c>
      <c r="CR7">
        <f>TINV(0.0455,CR5)</f>
        <v>2.0661677102466363</v>
      </c>
      <c r="CS7">
        <v>1928</v>
      </c>
      <c r="CT7">
        <v>549</v>
      </c>
      <c r="CU7" t="s">
        <v>31</v>
      </c>
      <c r="CV7">
        <f>TINV(0.0455,CV5)</f>
        <v>2.0661677102466363</v>
      </c>
      <c r="CW7">
        <v>1928</v>
      </c>
      <c r="CX7">
        <v>549</v>
      </c>
      <c r="CY7" t="s">
        <v>31</v>
      </c>
      <c r="CZ7">
        <f>TINV(0.0455,CZ5)</f>
        <v>2.0661677102466363</v>
      </c>
      <c r="DA7">
        <v>1928</v>
      </c>
      <c r="DB7">
        <v>549</v>
      </c>
      <c r="DC7" t="s">
        <v>31</v>
      </c>
      <c r="DD7">
        <f>TINV(0.0455,DD5)</f>
        <v>2.0661677102466363</v>
      </c>
      <c r="DE7">
        <v>1928</v>
      </c>
      <c r="DF7">
        <v>549</v>
      </c>
      <c r="DG7" t="s">
        <v>31</v>
      </c>
      <c r="DH7">
        <f>TINV(0.0455,DH5)</f>
        <v>2.0661677102466363</v>
      </c>
      <c r="DI7">
        <v>1928</v>
      </c>
      <c r="DJ7">
        <v>549</v>
      </c>
      <c r="DK7" t="s">
        <v>31</v>
      </c>
      <c r="DL7">
        <f>TINV(0.0455,DL5)</f>
        <v>2.0661677102466363</v>
      </c>
      <c r="DM7">
        <v>1928</v>
      </c>
      <c r="DN7">
        <v>549</v>
      </c>
      <c r="DO7" t="s">
        <v>31</v>
      </c>
      <c r="DP7">
        <f>TINV(0.0455,DP5)</f>
        <v>2.0661677102466363</v>
      </c>
      <c r="DQ7">
        <v>1928</v>
      </c>
      <c r="DR7">
        <v>549</v>
      </c>
      <c r="DS7" t="s">
        <v>31</v>
      </c>
      <c r="DT7">
        <f>TINV(0.0455,DT5)</f>
        <v>2.0661677102466363</v>
      </c>
      <c r="DU7">
        <v>1928</v>
      </c>
      <c r="DV7">
        <v>549</v>
      </c>
      <c r="DW7" t="s">
        <v>31</v>
      </c>
      <c r="DX7">
        <f>TINV(0.0455,DX5)</f>
        <v>2.0661677102466363</v>
      </c>
      <c r="DY7">
        <v>1928</v>
      </c>
      <c r="DZ7">
        <v>549</v>
      </c>
      <c r="EA7" t="s">
        <v>31</v>
      </c>
      <c r="EB7">
        <f>TINV(0.0455,EB5)</f>
        <v>2.0661677102466363</v>
      </c>
      <c r="EC7">
        <v>1928</v>
      </c>
      <c r="ED7">
        <v>549</v>
      </c>
      <c r="EE7" t="s">
        <v>31</v>
      </c>
      <c r="EF7">
        <f>TINV(0.0455,EF5)</f>
        <v>2.0661677102466363</v>
      </c>
      <c r="EG7">
        <v>1928</v>
      </c>
      <c r="EH7">
        <v>549</v>
      </c>
      <c r="EI7" t="s">
        <v>31</v>
      </c>
      <c r="EJ7">
        <f>TINV(0.0455,EJ5)</f>
        <v>2.0661677102466363</v>
      </c>
      <c r="EK7">
        <v>1928</v>
      </c>
      <c r="EL7">
        <v>549</v>
      </c>
      <c r="EM7" t="s">
        <v>31</v>
      </c>
      <c r="EN7">
        <f>TINV(0.0455,EN5)</f>
        <v>2.0661677102466363</v>
      </c>
      <c r="EO7">
        <v>1928</v>
      </c>
      <c r="EP7">
        <v>549</v>
      </c>
      <c r="EQ7" t="s">
        <v>31</v>
      </c>
      <c r="ER7">
        <f>TINV(0.0455,ER5)</f>
        <v>2.0661677102466363</v>
      </c>
      <c r="ES7">
        <v>1928</v>
      </c>
      <c r="ET7">
        <v>549</v>
      </c>
      <c r="EU7" t="s">
        <v>31</v>
      </c>
      <c r="EV7">
        <f>TINV(0.0455,EV5)</f>
        <v>2.0661677102466363</v>
      </c>
      <c r="EW7">
        <v>1928</v>
      </c>
      <c r="EX7">
        <v>549</v>
      </c>
      <c r="EY7" t="s">
        <v>31</v>
      </c>
      <c r="EZ7">
        <f>TINV(0.0455,EZ5)</f>
        <v>2.0661677102466363</v>
      </c>
      <c r="FA7">
        <v>1928</v>
      </c>
      <c r="FB7">
        <v>549</v>
      </c>
      <c r="FC7" t="s">
        <v>31</v>
      </c>
      <c r="FD7">
        <f>TINV(0.0455,FD5)</f>
        <v>2.0661677102466363</v>
      </c>
      <c r="FE7">
        <v>1928</v>
      </c>
      <c r="FF7">
        <v>549</v>
      </c>
      <c r="FG7" t="s">
        <v>31</v>
      </c>
      <c r="FH7">
        <f>TINV(0.0455,FH5)</f>
        <v>2.0661677102466363</v>
      </c>
      <c r="FI7">
        <v>1928</v>
      </c>
      <c r="FJ7">
        <v>549</v>
      </c>
      <c r="FK7" t="s">
        <v>31</v>
      </c>
      <c r="FL7">
        <f>TINV(0.0455,FL5)</f>
        <v>2.0661677102466363</v>
      </c>
      <c r="FM7">
        <v>1928</v>
      </c>
      <c r="FN7">
        <v>549</v>
      </c>
      <c r="FO7" t="s">
        <v>31</v>
      </c>
      <c r="FP7">
        <f>TINV(0.0455,FP5)</f>
        <v>2.0661677102466363</v>
      </c>
      <c r="FQ7">
        <v>1928</v>
      </c>
      <c r="FR7">
        <v>549</v>
      </c>
    </row>
    <row r="8" spans="2:176">
      <c r="B8">
        <v>3.0961578619868427E-2</v>
      </c>
      <c r="C8" s="36">
        <v>0.84312484739092353</v>
      </c>
      <c r="D8">
        <v>209.60533584426625</v>
      </c>
      <c r="E8">
        <v>1930</v>
      </c>
      <c r="F8">
        <v>638</v>
      </c>
      <c r="G8" t="s">
        <v>32</v>
      </c>
      <c r="H8">
        <f>H7*G3</f>
        <v>4.3456248261359506E-3</v>
      </c>
      <c r="I8">
        <v>1931</v>
      </c>
      <c r="J8">
        <v>962</v>
      </c>
      <c r="K8" t="s">
        <v>32</v>
      </c>
      <c r="L8">
        <f>L7*K3</f>
        <v>4.0919150722656308E-3</v>
      </c>
      <c r="M8">
        <v>1931</v>
      </c>
      <c r="N8">
        <v>962</v>
      </c>
      <c r="O8" t="s">
        <v>32</v>
      </c>
      <c r="P8">
        <f>P7*O3</f>
        <v>4.508250672666028E-3</v>
      </c>
      <c r="Q8">
        <v>1931</v>
      </c>
      <c r="R8">
        <v>962</v>
      </c>
      <c r="S8" t="s">
        <v>32</v>
      </c>
      <c r="T8">
        <f>T7*S3</f>
        <v>4.2094780767699602E-3</v>
      </c>
      <c r="U8">
        <v>1931</v>
      </c>
      <c r="V8">
        <v>962</v>
      </c>
      <c r="W8" t="s">
        <v>32</v>
      </c>
      <c r="X8">
        <f>X7*W3</f>
        <v>4.2533100202239655E-3</v>
      </c>
      <c r="Y8">
        <v>1931</v>
      </c>
      <c r="Z8">
        <v>962</v>
      </c>
      <c r="AA8" t="s">
        <v>32</v>
      </c>
      <c r="AB8">
        <f>AB7*AA3</f>
        <v>4.4534237730703063E-3</v>
      </c>
      <c r="AC8">
        <v>1931</v>
      </c>
      <c r="AD8">
        <v>962</v>
      </c>
      <c r="AE8" t="s">
        <v>32</v>
      </c>
      <c r="AF8">
        <f>AF7*AE3</f>
        <v>4.3967534296706183E-3</v>
      </c>
      <c r="AG8">
        <v>1931</v>
      </c>
      <c r="AH8">
        <v>962</v>
      </c>
      <c r="AI8" t="s">
        <v>32</v>
      </c>
      <c r="AJ8">
        <f>AJ7*AI3</f>
        <v>4.4186285955537521E-3</v>
      </c>
      <c r="AK8">
        <v>1930</v>
      </c>
      <c r="AL8">
        <v>638</v>
      </c>
      <c r="AM8" t="s">
        <v>32</v>
      </c>
      <c r="AN8">
        <f>AN7*AM3</f>
        <v>4.4635993197643109E-3</v>
      </c>
      <c r="AO8">
        <v>1930</v>
      </c>
      <c r="AP8">
        <v>638</v>
      </c>
      <c r="AQ8" t="s">
        <v>32</v>
      </c>
      <c r="AR8">
        <f>AR7*AQ3</f>
        <v>4.4439967188478974E-3</v>
      </c>
      <c r="AS8">
        <v>1930</v>
      </c>
      <c r="AT8">
        <v>638</v>
      </c>
      <c r="AU8" t="s">
        <v>32</v>
      </c>
      <c r="AV8">
        <f>AV7*AU3</f>
        <v>4.4109946360006312E-3</v>
      </c>
      <c r="AW8">
        <v>1930</v>
      </c>
      <c r="AX8">
        <v>638</v>
      </c>
      <c r="AY8" t="s">
        <v>32</v>
      </c>
      <c r="AZ8">
        <f>AZ7*AY3</f>
        <v>4.4451991790164713E-3</v>
      </c>
      <c r="BA8">
        <v>1930</v>
      </c>
      <c r="BB8">
        <v>638</v>
      </c>
      <c r="BC8" t="s">
        <v>32</v>
      </c>
      <c r="BD8">
        <f>BD7*BC3</f>
        <v>4.4237203776329006E-3</v>
      </c>
      <c r="BE8">
        <v>1930</v>
      </c>
      <c r="BF8">
        <v>638</v>
      </c>
      <c r="BG8" t="s">
        <v>32</v>
      </c>
      <c r="BH8">
        <f>BH7*BG3</f>
        <v>4.390022611435008E-3</v>
      </c>
      <c r="BI8">
        <v>1930</v>
      </c>
      <c r="BJ8">
        <v>638</v>
      </c>
      <c r="BK8" t="s">
        <v>32</v>
      </c>
      <c r="BL8">
        <f>BL7*BK3</f>
        <v>4.4369238258677342E-3</v>
      </c>
      <c r="BM8">
        <v>1930</v>
      </c>
      <c r="BN8">
        <v>638</v>
      </c>
      <c r="BO8" t="s">
        <v>32</v>
      </c>
      <c r="BP8">
        <f>BP7*BO3</f>
        <v>4.4023586639558437E-3</v>
      </c>
      <c r="BQ8">
        <v>1930</v>
      </c>
      <c r="BR8">
        <v>638</v>
      </c>
      <c r="BS8" t="s">
        <v>32</v>
      </c>
      <c r="BT8">
        <f>BT7*BS3</f>
        <v>4.419830624976093E-3</v>
      </c>
      <c r="BU8">
        <v>1930</v>
      </c>
      <c r="BV8">
        <v>638</v>
      </c>
      <c r="BW8" t="s">
        <v>32</v>
      </c>
      <c r="BX8">
        <f>BX7*BW3</f>
        <v>4.3954701796410289E-3</v>
      </c>
      <c r="BY8">
        <v>1930</v>
      </c>
      <c r="BZ8">
        <v>638</v>
      </c>
      <c r="CA8" t="s">
        <v>32</v>
      </c>
      <c r="CB8">
        <f>CB7*CA3</f>
        <v>4.4088264075787349E-3</v>
      </c>
      <c r="CC8">
        <v>1930</v>
      </c>
      <c r="CD8">
        <v>638</v>
      </c>
      <c r="CE8" t="s">
        <v>32</v>
      </c>
      <c r="CF8">
        <f>CF7*CE3</f>
        <v>4.4079904376631614E-3</v>
      </c>
      <c r="CG8">
        <v>1930</v>
      </c>
      <c r="CH8">
        <v>638</v>
      </c>
      <c r="CI8" t="s">
        <v>32</v>
      </c>
      <c r="CJ8">
        <f>CJ7*CI3</f>
        <v>4.4102306959461343E-3</v>
      </c>
      <c r="CK8">
        <v>1930</v>
      </c>
      <c r="CL8">
        <v>638</v>
      </c>
      <c r="CM8" t="s">
        <v>32</v>
      </c>
      <c r="CN8">
        <f>CN7*CM3</f>
        <v>4.4016660718993288E-3</v>
      </c>
      <c r="CO8">
        <v>1930</v>
      </c>
      <c r="CP8">
        <v>638</v>
      </c>
      <c r="CQ8" t="s">
        <v>32</v>
      </c>
      <c r="CR8">
        <f>CR7*CQ3</f>
        <v>4.3428873476913221E-3</v>
      </c>
      <c r="CS8">
        <v>1930</v>
      </c>
      <c r="CT8">
        <v>638</v>
      </c>
      <c r="CU8" t="s">
        <v>32</v>
      </c>
      <c r="CV8">
        <f>CV7*CU3</f>
        <v>4.3705761265833984E-3</v>
      </c>
      <c r="CW8">
        <v>1930</v>
      </c>
      <c r="CX8">
        <v>638</v>
      </c>
      <c r="CY8" t="s">
        <v>32</v>
      </c>
      <c r="CZ8">
        <f>CZ7*CY3</f>
        <v>4.3657584933165031E-3</v>
      </c>
      <c r="DA8">
        <v>1930</v>
      </c>
      <c r="DB8">
        <v>638</v>
      </c>
      <c r="DC8" t="s">
        <v>32</v>
      </c>
      <c r="DD8">
        <f>DD7*DC3</f>
        <v>4.3739497925026072E-3</v>
      </c>
      <c r="DE8">
        <v>1930</v>
      </c>
      <c r="DF8">
        <v>638</v>
      </c>
      <c r="DG8" t="s">
        <v>32</v>
      </c>
      <c r="DH8">
        <f>DH7*DG3</f>
        <v>4.3852594887419339E-3</v>
      </c>
      <c r="DI8">
        <v>1930</v>
      </c>
      <c r="DJ8">
        <v>638</v>
      </c>
      <c r="DK8" t="s">
        <v>32</v>
      </c>
      <c r="DL8">
        <f>DL7*DK3</f>
        <v>4.3716355905067958E-3</v>
      </c>
      <c r="DM8">
        <v>1930</v>
      </c>
      <c r="DN8">
        <v>638</v>
      </c>
      <c r="DO8" t="s">
        <v>32</v>
      </c>
      <c r="DP8">
        <f>DP7*DO3</f>
        <v>4.4165905736890517E-3</v>
      </c>
      <c r="DQ8">
        <v>1930</v>
      </c>
      <c r="DR8">
        <v>638</v>
      </c>
      <c r="DS8" t="s">
        <v>32</v>
      </c>
      <c r="DT8">
        <f>DT7*DS3</f>
        <v>4.4287752994699187E-3</v>
      </c>
      <c r="DU8">
        <v>1930</v>
      </c>
      <c r="DV8">
        <v>638</v>
      </c>
      <c r="DW8" t="s">
        <v>32</v>
      </c>
      <c r="DX8">
        <f>DX7*DW3</f>
        <v>4.4335607299568281E-3</v>
      </c>
      <c r="DY8">
        <v>1930</v>
      </c>
      <c r="DZ8">
        <v>638</v>
      </c>
      <c r="EA8" t="s">
        <v>32</v>
      </c>
      <c r="EB8">
        <f>EB7*EA3</f>
        <v>4.4366269243295087E-3</v>
      </c>
      <c r="EC8">
        <v>1930</v>
      </c>
      <c r="ED8">
        <v>638</v>
      </c>
      <c r="EE8" t="s">
        <v>32</v>
      </c>
      <c r="EF8">
        <f>EF7*EE3</f>
        <v>4.4346899926426923E-3</v>
      </c>
      <c r="EG8">
        <v>1930</v>
      </c>
      <c r="EH8">
        <v>638</v>
      </c>
      <c r="EI8" t="s">
        <v>32</v>
      </c>
      <c r="EJ8">
        <f>EJ7*EI3</f>
        <v>4.4413428256360266E-3</v>
      </c>
      <c r="EK8">
        <v>1930</v>
      </c>
      <c r="EL8">
        <v>638</v>
      </c>
      <c r="EM8" t="s">
        <v>32</v>
      </c>
      <c r="EN8">
        <f>EN7*EM3</f>
        <v>4.455896994801649E-3</v>
      </c>
      <c r="EO8">
        <v>1930</v>
      </c>
      <c r="EP8">
        <v>638</v>
      </c>
      <c r="EQ8" t="s">
        <v>32</v>
      </c>
      <c r="ER8">
        <f>ER7*EQ3</f>
        <v>4.4639251453843501E-3</v>
      </c>
      <c r="ES8">
        <v>1930</v>
      </c>
      <c r="ET8">
        <v>638</v>
      </c>
      <c r="EU8" t="s">
        <v>32</v>
      </c>
      <c r="EV8">
        <f>EV7*EU3</f>
        <v>4.4675692488072519E-3</v>
      </c>
      <c r="EW8">
        <v>1930</v>
      </c>
      <c r="EX8">
        <v>638</v>
      </c>
      <c r="EY8" t="s">
        <v>32</v>
      </c>
      <c r="EZ8">
        <f>EZ7*EY3</f>
        <v>4.4856279174108208E-3</v>
      </c>
      <c r="FA8">
        <v>1930</v>
      </c>
      <c r="FB8">
        <v>638</v>
      </c>
      <c r="FC8" t="s">
        <v>32</v>
      </c>
      <c r="FD8">
        <f>FD7*FC3</f>
        <v>4.2073917236212901E-3</v>
      </c>
      <c r="FE8">
        <v>1930</v>
      </c>
      <c r="FF8">
        <v>638</v>
      </c>
      <c r="FG8" t="s">
        <v>32</v>
      </c>
      <c r="FH8">
        <f>FH7*FG3</f>
        <v>4.4028414158362467E-3</v>
      </c>
      <c r="FI8">
        <v>1930</v>
      </c>
      <c r="FJ8">
        <v>638</v>
      </c>
      <c r="FK8" t="s">
        <v>32</v>
      </c>
      <c r="FL8">
        <f>FL7*FK3</f>
        <v>4.4474711937807021E-3</v>
      </c>
      <c r="FM8">
        <v>1930</v>
      </c>
      <c r="FN8">
        <v>638</v>
      </c>
      <c r="FO8" t="s">
        <v>32</v>
      </c>
      <c r="FP8">
        <f>FP7*FO3</f>
        <v>4.3792631935847467E-3</v>
      </c>
      <c r="FQ8">
        <v>1930</v>
      </c>
      <c r="FR8">
        <v>638</v>
      </c>
    </row>
    <row r="9" spans="2:176">
      <c r="B9">
        <v>3.135867292770049E-2</v>
      </c>
      <c r="C9" s="36">
        <v>0.84381608011697595</v>
      </c>
      <c r="D9">
        <v>210.70560368320591</v>
      </c>
      <c r="E9">
        <v>1931</v>
      </c>
      <c r="F9">
        <v>962</v>
      </c>
      <c r="G9" t="s">
        <v>33</v>
      </c>
      <c r="H9">
        <f>G2+H8</f>
        <v>1.0361472086462973</v>
      </c>
      <c r="I9">
        <v>1933</v>
      </c>
      <c r="J9">
        <v>1143</v>
      </c>
      <c r="K9" t="s">
        <v>33</v>
      </c>
      <c r="L9">
        <f>K2+L8</f>
        <v>1.0344600044661301</v>
      </c>
      <c r="M9">
        <v>1933</v>
      </c>
      <c r="N9">
        <v>1143</v>
      </c>
      <c r="O9" t="s">
        <v>33</v>
      </c>
      <c r="P9">
        <f>O2+P8</f>
        <v>1.036168501703786</v>
      </c>
      <c r="Q9">
        <v>1933</v>
      </c>
      <c r="R9">
        <v>1143</v>
      </c>
      <c r="S9" t="s">
        <v>33</v>
      </c>
      <c r="T9">
        <f>S2+T8</f>
        <v>1.035028616869782</v>
      </c>
      <c r="U9">
        <v>1933</v>
      </c>
      <c r="V9">
        <v>1143</v>
      </c>
      <c r="W9" t="s">
        <v>33</v>
      </c>
      <c r="X9">
        <f>W2+X8</f>
        <v>1.0351862930568512</v>
      </c>
      <c r="Y9">
        <v>1933</v>
      </c>
      <c r="Z9">
        <v>1143</v>
      </c>
      <c r="AA9" t="s">
        <v>33</v>
      </c>
      <c r="AB9">
        <f>AA2+AB8</f>
        <v>1.0365631586194766</v>
      </c>
      <c r="AC9">
        <v>1933</v>
      </c>
      <c r="AD9">
        <v>1143</v>
      </c>
      <c r="AE9" t="s">
        <v>33</v>
      </c>
      <c r="AF9">
        <f>AE2+AF8</f>
        <v>1.0357134540603044</v>
      </c>
      <c r="AG9">
        <v>1933</v>
      </c>
      <c r="AH9">
        <v>1143</v>
      </c>
      <c r="AI9" t="s">
        <v>33</v>
      </c>
      <c r="AJ9">
        <f>AI2+AJ8</f>
        <v>1.0358645021467623</v>
      </c>
      <c r="AK9">
        <v>1933</v>
      </c>
      <c r="AL9">
        <v>1143</v>
      </c>
      <c r="AM9" t="s">
        <v>33</v>
      </c>
      <c r="AN9">
        <f>AM2+AN8</f>
        <v>1.0363191354881607</v>
      </c>
      <c r="AO9">
        <v>1931</v>
      </c>
      <c r="AP9">
        <v>962</v>
      </c>
      <c r="AQ9" t="s">
        <v>33</v>
      </c>
      <c r="AR9">
        <f>AQ2+AR8</f>
        <v>1.0364012411105514</v>
      </c>
      <c r="AS9">
        <v>1931</v>
      </c>
      <c r="AT9">
        <v>962</v>
      </c>
      <c r="AU9" t="s">
        <v>33</v>
      </c>
      <c r="AV9">
        <f>AU2+AV8</f>
        <v>1.0364867211955235</v>
      </c>
      <c r="AW9">
        <v>1931</v>
      </c>
      <c r="AX9">
        <v>962</v>
      </c>
      <c r="AY9" t="s">
        <v>33</v>
      </c>
      <c r="AZ9">
        <f>AY2+AZ8</f>
        <v>1.0363177791309126</v>
      </c>
      <c r="BA9">
        <v>1931</v>
      </c>
      <c r="BB9">
        <v>962</v>
      </c>
      <c r="BC9" t="s">
        <v>33</v>
      </c>
      <c r="BD9">
        <f>BC2+BD8</f>
        <v>1.036404008420204</v>
      </c>
      <c r="BE9">
        <v>1931</v>
      </c>
      <c r="BF9">
        <v>962</v>
      </c>
      <c r="BG9" t="s">
        <v>33</v>
      </c>
      <c r="BH9">
        <f>BG2+BH8</f>
        <v>1.0364583477661433</v>
      </c>
      <c r="BI9">
        <v>1931</v>
      </c>
      <c r="BJ9">
        <v>962</v>
      </c>
      <c r="BK9" t="s">
        <v>33</v>
      </c>
      <c r="BL9">
        <f>BK2+BL8</f>
        <v>1.036210770858768</v>
      </c>
      <c r="BM9">
        <v>1931</v>
      </c>
      <c r="BN9">
        <v>962</v>
      </c>
      <c r="BO9" t="s">
        <v>33</v>
      </c>
      <c r="BP9">
        <f>BO2+BP8</f>
        <v>1.0363954327260525</v>
      </c>
      <c r="BQ9">
        <v>1931</v>
      </c>
      <c r="BR9">
        <v>962</v>
      </c>
      <c r="BS9" t="s">
        <v>33</v>
      </c>
      <c r="BT9">
        <f>BS2+BT8</f>
        <v>1.0363301178818951</v>
      </c>
      <c r="BU9">
        <v>1931</v>
      </c>
      <c r="BV9">
        <v>962</v>
      </c>
      <c r="BW9" t="s">
        <v>33</v>
      </c>
      <c r="BX9">
        <f>BW2+BX8</f>
        <v>1.0363710539633504</v>
      </c>
      <c r="BY9">
        <v>1931</v>
      </c>
      <c r="BZ9">
        <v>962</v>
      </c>
      <c r="CA9" t="s">
        <v>33</v>
      </c>
      <c r="CB9">
        <f>CA2+CB8</f>
        <v>1.0363277697660551</v>
      </c>
      <c r="CC9">
        <v>1931</v>
      </c>
      <c r="CD9">
        <v>962</v>
      </c>
      <c r="CE9" t="s">
        <v>33</v>
      </c>
      <c r="CF9">
        <f>CE2+CF8</f>
        <v>1.0363139590384203</v>
      </c>
      <c r="CG9">
        <v>1931</v>
      </c>
      <c r="CH9">
        <v>962</v>
      </c>
      <c r="CI9" t="s">
        <v>33</v>
      </c>
      <c r="CJ9">
        <f>CI2+CJ8</f>
        <v>1.0362931543222991</v>
      </c>
      <c r="CK9">
        <v>1931</v>
      </c>
      <c r="CL9">
        <v>962</v>
      </c>
      <c r="CM9" t="s">
        <v>33</v>
      </c>
      <c r="CN9">
        <f>CM2+CN8</f>
        <v>1.0362988987252006</v>
      </c>
      <c r="CO9">
        <v>1931</v>
      </c>
      <c r="CP9">
        <v>962</v>
      </c>
      <c r="CQ9" t="s">
        <v>33</v>
      </c>
      <c r="CR9">
        <f>CQ2+CR8</f>
        <v>1.0360771220307339</v>
      </c>
      <c r="CS9">
        <v>1931</v>
      </c>
      <c r="CT9">
        <v>962</v>
      </c>
      <c r="CU9" t="s">
        <v>33</v>
      </c>
      <c r="CV9">
        <f>CU2+CV8</f>
        <v>1.0360985599961343</v>
      </c>
      <c r="CW9">
        <v>1931</v>
      </c>
      <c r="CX9">
        <v>962</v>
      </c>
      <c r="CY9" t="s">
        <v>33</v>
      </c>
      <c r="CZ9">
        <f>CY2+CZ8</f>
        <v>1.0360633187315003</v>
      </c>
      <c r="DA9">
        <v>1931</v>
      </c>
      <c r="DB9">
        <v>962</v>
      </c>
      <c r="DC9" t="s">
        <v>33</v>
      </c>
      <c r="DD9">
        <f>DC2+DD8</f>
        <v>1.0360262523618196</v>
      </c>
      <c r="DE9">
        <v>1931</v>
      </c>
      <c r="DF9">
        <v>962</v>
      </c>
      <c r="DG9" t="s">
        <v>33</v>
      </c>
      <c r="DH9">
        <f>DG2+DH8</f>
        <v>1.036028181338853</v>
      </c>
      <c r="DI9">
        <v>1931</v>
      </c>
      <c r="DJ9">
        <v>962</v>
      </c>
      <c r="DK9" t="s">
        <v>33</v>
      </c>
      <c r="DL9">
        <f>DK2+DL8</f>
        <v>1.0359704245286485</v>
      </c>
      <c r="DM9">
        <v>1931</v>
      </c>
      <c r="DN9">
        <v>962</v>
      </c>
      <c r="DO9" t="s">
        <v>33</v>
      </c>
      <c r="DP9">
        <f>DO2+DP8</f>
        <v>1.0361023247603873</v>
      </c>
      <c r="DQ9">
        <v>1931</v>
      </c>
      <c r="DR9">
        <v>962</v>
      </c>
      <c r="DS9" t="s">
        <v>33</v>
      </c>
      <c r="DT9">
        <f>DS2+DT8</f>
        <v>1.0361344055206736</v>
      </c>
      <c r="DU9">
        <v>1931</v>
      </c>
      <c r="DV9">
        <v>962</v>
      </c>
      <c r="DW9" t="s">
        <v>33</v>
      </c>
      <c r="DX9">
        <f>DW2+DX8</f>
        <v>1.0361447013584806</v>
      </c>
      <c r="DY9">
        <v>1931</v>
      </c>
      <c r="DZ9">
        <v>962</v>
      </c>
      <c r="EA9" t="s">
        <v>33</v>
      </c>
      <c r="EB9">
        <f>EA2+EB8</f>
        <v>1.0361401325799815</v>
      </c>
      <c r="EC9">
        <v>1931</v>
      </c>
      <c r="ED9">
        <v>962</v>
      </c>
      <c r="EE9" t="s">
        <v>33</v>
      </c>
      <c r="EF9">
        <f>EE2+EF8</f>
        <v>1.036068301439397</v>
      </c>
      <c r="EG9">
        <v>1931</v>
      </c>
      <c r="EH9">
        <v>962</v>
      </c>
      <c r="EI9" t="s">
        <v>33</v>
      </c>
      <c r="EJ9">
        <f>EI2+EJ8</f>
        <v>1.0360830223535593</v>
      </c>
      <c r="EK9">
        <v>1931</v>
      </c>
      <c r="EL9">
        <v>962</v>
      </c>
      <c r="EM9" t="s">
        <v>33</v>
      </c>
      <c r="EN9">
        <f>EM2+EN8</f>
        <v>1.0363351335166138</v>
      </c>
      <c r="EO9">
        <v>1931</v>
      </c>
      <c r="EP9">
        <v>962</v>
      </c>
      <c r="EQ9" t="s">
        <v>33</v>
      </c>
      <c r="ER9">
        <f>EQ2+ER8</f>
        <v>1.0361698468637737</v>
      </c>
      <c r="ES9">
        <v>1931</v>
      </c>
      <c r="ET9">
        <v>962</v>
      </c>
      <c r="EU9" t="s">
        <v>33</v>
      </c>
      <c r="EV9">
        <f>EU2+EV8</f>
        <v>1.0361566606919521</v>
      </c>
      <c r="EW9">
        <v>1931</v>
      </c>
      <c r="EX9">
        <v>962</v>
      </c>
      <c r="EY9" t="s">
        <v>33</v>
      </c>
      <c r="EZ9">
        <f>EY2+EZ8</f>
        <v>1.0363683131100951</v>
      </c>
      <c r="FA9">
        <v>1931</v>
      </c>
      <c r="FB9">
        <v>962</v>
      </c>
      <c r="FC9" t="s">
        <v>33</v>
      </c>
      <c r="FD9">
        <f>FC2+FD8</f>
        <v>1.0371887376025015</v>
      </c>
      <c r="FE9">
        <v>1931</v>
      </c>
      <c r="FF9">
        <v>962</v>
      </c>
      <c r="FG9" t="s">
        <v>33</v>
      </c>
      <c r="FH9">
        <f>FG2+FH8</f>
        <v>1.0369410136769557</v>
      </c>
      <c r="FI9">
        <v>1931</v>
      </c>
      <c r="FJ9">
        <v>962</v>
      </c>
      <c r="FK9" t="s">
        <v>33</v>
      </c>
      <c r="FL9">
        <f>FK2+FL8</f>
        <v>1.0369190644800195</v>
      </c>
      <c r="FM9">
        <v>1931</v>
      </c>
      <c r="FN9">
        <v>962</v>
      </c>
      <c r="FO9" t="s">
        <v>33</v>
      </c>
      <c r="FP9">
        <f>FO2+FP8</f>
        <v>1.0371099638010652</v>
      </c>
      <c r="FQ9">
        <v>1931</v>
      </c>
      <c r="FR9">
        <v>962</v>
      </c>
    </row>
    <row r="10" spans="2:176">
      <c r="B10">
        <v>3.1457236348130496E-2</v>
      </c>
      <c r="C10" s="36">
        <v>0.84579306205099458</v>
      </c>
      <c r="D10">
        <v>213.90690885060488</v>
      </c>
      <c r="E10">
        <v>1933</v>
      </c>
      <c r="F10">
        <v>1143</v>
      </c>
      <c r="G10" t="s">
        <v>34</v>
      </c>
      <c r="H10">
        <f>G2-H8</f>
        <v>1.0274559589940253</v>
      </c>
      <c r="I10">
        <v>1934</v>
      </c>
      <c r="J10">
        <v>1350</v>
      </c>
      <c r="K10" t="s">
        <v>34</v>
      </c>
      <c r="L10">
        <f>K2-L8</f>
        <v>1.0262761743215989</v>
      </c>
      <c r="M10">
        <v>1934</v>
      </c>
      <c r="N10">
        <v>1350</v>
      </c>
      <c r="O10" t="s">
        <v>34</v>
      </c>
      <c r="P10">
        <f>O2-P8</f>
        <v>1.0271520003584538</v>
      </c>
      <c r="Q10">
        <v>1934</v>
      </c>
      <c r="R10">
        <v>1350</v>
      </c>
      <c r="S10" t="s">
        <v>34</v>
      </c>
      <c r="T10">
        <f>S2-T8</f>
        <v>1.0266096607162423</v>
      </c>
      <c r="U10">
        <v>1934</v>
      </c>
      <c r="V10">
        <v>1350</v>
      </c>
      <c r="W10" t="s">
        <v>34</v>
      </c>
      <c r="X10">
        <f>W2-X8</f>
        <v>1.0266796730164032</v>
      </c>
      <c r="Y10">
        <v>1934</v>
      </c>
      <c r="Z10">
        <v>1350</v>
      </c>
      <c r="AA10" t="s">
        <v>34</v>
      </c>
      <c r="AB10">
        <f>AA2-AB8</f>
        <v>1.0276563110733361</v>
      </c>
      <c r="AC10">
        <v>1934</v>
      </c>
      <c r="AD10">
        <v>1350</v>
      </c>
      <c r="AE10" t="s">
        <v>34</v>
      </c>
      <c r="AF10">
        <f>AE2-AF8</f>
        <v>1.0269199472009629</v>
      </c>
      <c r="AG10">
        <v>1934</v>
      </c>
      <c r="AH10">
        <v>1350</v>
      </c>
      <c r="AI10" t="s">
        <v>34</v>
      </c>
      <c r="AJ10">
        <f>AI2-AJ8</f>
        <v>1.027027244955655</v>
      </c>
      <c r="AK10">
        <v>1934</v>
      </c>
      <c r="AL10">
        <v>1350</v>
      </c>
      <c r="AM10" t="s">
        <v>34</v>
      </c>
      <c r="AN10">
        <f>AM2-AN8</f>
        <v>1.0273919368486319</v>
      </c>
      <c r="AO10">
        <v>1934</v>
      </c>
      <c r="AP10">
        <v>1350</v>
      </c>
      <c r="AQ10" t="s">
        <v>34</v>
      </c>
      <c r="AR10">
        <f>AQ2-AR8</f>
        <v>1.0275132476728557</v>
      </c>
      <c r="AS10">
        <v>1933</v>
      </c>
      <c r="AT10">
        <v>1143</v>
      </c>
      <c r="AU10" t="s">
        <v>34</v>
      </c>
      <c r="AV10">
        <f>AU2-AV8</f>
        <v>1.0276647319235221</v>
      </c>
      <c r="AW10">
        <v>1933</v>
      </c>
      <c r="AX10">
        <v>1143</v>
      </c>
      <c r="AY10" t="s">
        <v>34</v>
      </c>
      <c r="AZ10">
        <f>AY2-AZ8</f>
        <v>1.0274273807728798</v>
      </c>
      <c r="BA10">
        <v>1933</v>
      </c>
      <c r="BB10">
        <v>1143</v>
      </c>
      <c r="BC10" t="s">
        <v>34</v>
      </c>
      <c r="BD10">
        <f>BC2-BD8</f>
        <v>1.0275565676649381</v>
      </c>
      <c r="BE10">
        <v>1933</v>
      </c>
      <c r="BF10">
        <v>1143</v>
      </c>
      <c r="BG10" t="s">
        <v>34</v>
      </c>
      <c r="BH10">
        <f>BG2-BH8</f>
        <v>1.0276783025432732</v>
      </c>
      <c r="BI10">
        <v>1933</v>
      </c>
      <c r="BJ10">
        <v>1143</v>
      </c>
      <c r="BK10" t="s">
        <v>34</v>
      </c>
      <c r="BL10">
        <f>BK2-BL8</f>
        <v>1.0273369232070326</v>
      </c>
      <c r="BM10">
        <v>1933</v>
      </c>
      <c r="BN10">
        <v>1143</v>
      </c>
      <c r="BO10" t="s">
        <v>34</v>
      </c>
      <c r="BP10">
        <f>BO2-BP8</f>
        <v>1.0275907153981407</v>
      </c>
      <c r="BQ10">
        <v>1933</v>
      </c>
      <c r="BR10">
        <v>1143</v>
      </c>
      <c r="BS10" t="s">
        <v>34</v>
      </c>
      <c r="BT10">
        <f>BS2-BT8</f>
        <v>1.0274904566319429</v>
      </c>
      <c r="BU10">
        <v>1933</v>
      </c>
      <c r="BV10">
        <v>1143</v>
      </c>
      <c r="BW10" t="s">
        <v>34</v>
      </c>
      <c r="BX10">
        <f>BW2-BX8</f>
        <v>1.0275801136040685</v>
      </c>
      <c r="BY10">
        <v>1933</v>
      </c>
      <c r="BZ10">
        <v>1143</v>
      </c>
      <c r="CA10" t="s">
        <v>34</v>
      </c>
      <c r="CB10">
        <f>CA2-CB8</f>
        <v>1.0275101169508976</v>
      </c>
      <c r="CC10">
        <v>1933</v>
      </c>
      <c r="CD10">
        <v>1143</v>
      </c>
      <c r="CE10" t="s">
        <v>34</v>
      </c>
      <c r="CF10">
        <f>CE2-CF8</f>
        <v>1.0274979781630937</v>
      </c>
      <c r="CG10">
        <v>1933</v>
      </c>
      <c r="CH10">
        <v>1143</v>
      </c>
      <c r="CI10" t="s">
        <v>34</v>
      </c>
      <c r="CJ10">
        <f>CI2-CJ8</f>
        <v>1.0274726929304068</v>
      </c>
      <c r="CK10">
        <v>1933</v>
      </c>
      <c r="CL10">
        <v>1143</v>
      </c>
      <c r="CM10" t="s">
        <v>34</v>
      </c>
      <c r="CN10">
        <f>CM2-CN8</f>
        <v>1.0274955665814021</v>
      </c>
      <c r="CO10">
        <v>1933</v>
      </c>
      <c r="CP10">
        <v>1143</v>
      </c>
      <c r="CQ10" t="s">
        <v>34</v>
      </c>
      <c r="CR10">
        <f>CQ2-CR8</f>
        <v>1.0273913473353511</v>
      </c>
      <c r="CS10">
        <v>1933</v>
      </c>
      <c r="CT10">
        <v>1143</v>
      </c>
      <c r="CU10" t="s">
        <v>34</v>
      </c>
      <c r="CV10">
        <f>CU2-CV8</f>
        <v>1.0273574077429677</v>
      </c>
      <c r="CW10">
        <v>1933</v>
      </c>
      <c r="CX10">
        <v>1143</v>
      </c>
      <c r="CY10" t="s">
        <v>34</v>
      </c>
      <c r="CZ10">
        <f>CY2-CZ8</f>
        <v>1.0273318017448672</v>
      </c>
      <c r="DA10">
        <v>1933</v>
      </c>
      <c r="DB10">
        <v>1143</v>
      </c>
      <c r="DC10" t="s">
        <v>34</v>
      </c>
      <c r="DD10">
        <f>DC2-DD8</f>
        <v>1.0272783527768143</v>
      </c>
      <c r="DE10">
        <v>1933</v>
      </c>
      <c r="DF10">
        <v>1143</v>
      </c>
      <c r="DG10" t="s">
        <v>34</v>
      </c>
      <c r="DH10">
        <f>DG2-DH8</f>
        <v>1.0272576623613692</v>
      </c>
      <c r="DI10">
        <v>1933</v>
      </c>
      <c r="DJ10">
        <v>1143</v>
      </c>
      <c r="DK10" t="s">
        <v>34</v>
      </c>
      <c r="DL10">
        <f>DK2-DL8</f>
        <v>1.0272271533476349</v>
      </c>
      <c r="DM10">
        <v>1933</v>
      </c>
      <c r="DN10">
        <v>1143</v>
      </c>
      <c r="DO10" t="s">
        <v>34</v>
      </c>
      <c r="DP10">
        <f>DO2-DP8</f>
        <v>1.0272691436130093</v>
      </c>
      <c r="DQ10">
        <v>1933</v>
      </c>
      <c r="DR10">
        <v>1143</v>
      </c>
      <c r="DS10" t="s">
        <v>34</v>
      </c>
      <c r="DT10">
        <f>DS2-DT8</f>
        <v>1.0272768549217339</v>
      </c>
      <c r="DU10">
        <v>1933</v>
      </c>
      <c r="DV10">
        <v>1143</v>
      </c>
      <c r="DW10" t="s">
        <v>34</v>
      </c>
      <c r="DX10">
        <f>DW2-DX8</f>
        <v>1.0272775798985669</v>
      </c>
      <c r="DY10">
        <v>1933</v>
      </c>
      <c r="DZ10">
        <v>1143</v>
      </c>
      <c r="EA10" t="s">
        <v>34</v>
      </c>
      <c r="EB10">
        <f>EA2-EB8</f>
        <v>1.0272668787313226</v>
      </c>
      <c r="EC10">
        <v>1933</v>
      </c>
      <c r="ED10">
        <v>1143</v>
      </c>
      <c r="EE10" t="s">
        <v>34</v>
      </c>
      <c r="EF10">
        <f>EE2-EF8</f>
        <v>1.0271989214541117</v>
      </c>
      <c r="EG10">
        <v>1933</v>
      </c>
      <c r="EH10">
        <v>1143</v>
      </c>
      <c r="EI10" t="s">
        <v>34</v>
      </c>
      <c r="EJ10">
        <f>EI2-EJ8</f>
        <v>1.0272003367022873</v>
      </c>
      <c r="EK10">
        <v>1933</v>
      </c>
      <c r="EL10">
        <v>1143</v>
      </c>
      <c r="EM10" t="s">
        <v>34</v>
      </c>
      <c r="EN10">
        <f>EM2-EN8</f>
        <v>1.0274233395270105</v>
      </c>
      <c r="EO10">
        <v>1933</v>
      </c>
      <c r="EP10">
        <v>1143</v>
      </c>
      <c r="EQ10" t="s">
        <v>34</v>
      </c>
      <c r="ER10">
        <f>EQ2-ER8</f>
        <v>1.0272419965730049</v>
      </c>
      <c r="ES10">
        <v>1933</v>
      </c>
      <c r="ET10">
        <v>1143</v>
      </c>
      <c r="EU10" t="s">
        <v>34</v>
      </c>
      <c r="EV10">
        <f>EU2-EV8</f>
        <v>1.0272215221943377</v>
      </c>
      <c r="EW10">
        <v>1933</v>
      </c>
      <c r="EX10">
        <v>1143</v>
      </c>
      <c r="EY10" t="s">
        <v>34</v>
      </c>
      <c r="EZ10">
        <f>EY2-EZ8</f>
        <v>1.0273970572752735</v>
      </c>
      <c r="FA10">
        <v>1933</v>
      </c>
      <c r="FB10">
        <v>1143</v>
      </c>
      <c r="FC10" t="s">
        <v>34</v>
      </c>
      <c r="FD10">
        <f>FC2-FD8</f>
        <v>1.0287739541552587</v>
      </c>
      <c r="FE10">
        <v>1933</v>
      </c>
      <c r="FF10">
        <v>1143</v>
      </c>
      <c r="FG10" t="s">
        <v>34</v>
      </c>
      <c r="FH10">
        <f>FG2-FH8</f>
        <v>1.028135330845283</v>
      </c>
      <c r="FI10">
        <v>1933</v>
      </c>
      <c r="FJ10">
        <v>1143</v>
      </c>
      <c r="FK10" t="s">
        <v>34</v>
      </c>
      <c r="FL10">
        <f>FK2-FL8</f>
        <v>1.028024122092458</v>
      </c>
      <c r="FM10">
        <v>1933</v>
      </c>
      <c r="FN10">
        <v>1143</v>
      </c>
      <c r="FO10" t="s">
        <v>34</v>
      </c>
      <c r="FP10">
        <f>FO2-FP8</f>
        <v>1.0283514374138956</v>
      </c>
      <c r="FQ10">
        <v>1933</v>
      </c>
      <c r="FR10">
        <v>1143</v>
      </c>
    </row>
    <row r="11" spans="2:176">
      <c r="B11">
        <v>3.1572042816454322E-2</v>
      </c>
      <c r="C11" s="36">
        <v>0.84866557063667936</v>
      </c>
      <c r="D11">
        <v>218.70738465844786</v>
      </c>
      <c r="E11">
        <v>1934</v>
      </c>
      <c r="F11">
        <v>1350</v>
      </c>
      <c r="G11" t="s">
        <v>35</v>
      </c>
      <c r="H11" s="37">
        <f>LN(G2)</f>
        <v>3.1306384834174944E-2</v>
      </c>
      <c r="I11">
        <v>1935</v>
      </c>
      <c r="J11">
        <v>1122</v>
      </c>
      <c r="K11" t="s">
        <v>35</v>
      </c>
      <c r="L11" s="37">
        <f>LN(K2)</f>
        <v>2.9916106744245014E-2</v>
      </c>
      <c r="M11">
        <v>1935</v>
      </c>
      <c r="N11">
        <v>1122</v>
      </c>
      <c r="O11" t="s">
        <v>35</v>
      </c>
      <c r="P11" s="37">
        <f>LN(O2)</f>
        <v>3.1169398739375107E-2</v>
      </c>
      <c r="Q11">
        <v>1935</v>
      </c>
      <c r="R11">
        <v>1122</v>
      </c>
      <c r="S11" t="s">
        <v>35</v>
      </c>
      <c r="T11" s="37">
        <f>LN(S2)</f>
        <v>3.0353766555230876E-2</v>
      </c>
      <c r="U11">
        <v>1935</v>
      </c>
      <c r="V11">
        <v>1122</v>
      </c>
      <c r="W11" t="s">
        <v>35</v>
      </c>
      <c r="X11" s="37">
        <f>LN(W2)</f>
        <v>3.0464201017769196E-2</v>
      </c>
      <c r="Y11">
        <v>1935</v>
      </c>
      <c r="Z11">
        <v>1122</v>
      </c>
      <c r="AA11" t="s">
        <v>35</v>
      </c>
      <c r="AB11" s="37">
        <f>LN(AA2)</f>
        <v>3.1604993622011697E-2</v>
      </c>
      <c r="AC11">
        <v>1935</v>
      </c>
      <c r="AD11">
        <v>1122</v>
      </c>
      <c r="AE11" t="s">
        <v>35</v>
      </c>
      <c r="AF11" s="37">
        <f>LN(AE2)</f>
        <v>3.0836335974533835E-2</v>
      </c>
      <c r="AG11">
        <v>1935</v>
      </c>
      <c r="AH11">
        <v>1122</v>
      </c>
      <c r="AI11" t="s">
        <v>35</v>
      </c>
      <c r="AJ11" s="37">
        <f>LN(AI2)</f>
        <v>3.0961578619868427E-2</v>
      </c>
      <c r="AK11">
        <v>1935</v>
      </c>
      <c r="AL11">
        <v>1122</v>
      </c>
      <c r="AM11" t="s">
        <v>35</v>
      </c>
      <c r="AN11" s="37">
        <f>LN(AM2)</f>
        <v>3.135867292770049E-2</v>
      </c>
      <c r="AO11">
        <v>1935</v>
      </c>
      <c r="AP11">
        <v>1122</v>
      </c>
      <c r="AQ11" t="s">
        <v>35</v>
      </c>
      <c r="AR11" s="37">
        <f>LN(AQ2)</f>
        <v>3.1457236348130496E-2</v>
      </c>
      <c r="AS11">
        <v>1935</v>
      </c>
      <c r="AT11">
        <v>1122</v>
      </c>
      <c r="AU11" t="s">
        <v>35</v>
      </c>
      <c r="AV11" s="37">
        <f>LN(AU2)</f>
        <v>3.1572042816454322E-2</v>
      </c>
      <c r="AW11">
        <v>1934</v>
      </c>
      <c r="AX11">
        <v>1350</v>
      </c>
      <c r="AY11" t="s">
        <v>35</v>
      </c>
      <c r="AZ11" s="37">
        <f>LN(AY2)</f>
        <v>3.1375190397581458E-2</v>
      </c>
      <c r="BA11">
        <v>1934</v>
      </c>
      <c r="BB11">
        <v>1350</v>
      </c>
      <c r="BC11" t="s">
        <v>35</v>
      </c>
      <c r="BD11" s="37">
        <f>LN(BC2)</f>
        <v>3.1479566143006843E-2</v>
      </c>
      <c r="BE11">
        <v>1934</v>
      </c>
      <c r="BF11">
        <v>1350</v>
      </c>
      <c r="BG11" t="s">
        <v>35</v>
      </c>
      <c r="BH11" s="37">
        <f>LN(BG2)</f>
        <v>3.156487141307434E-2</v>
      </c>
      <c r="BI11">
        <v>1934</v>
      </c>
      <c r="BJ11">
        <v>1350</v>
      </c>
      <c r="BK11" t="s">
        <v>35</v>
      </c>
      <c r="BL11" s="37">
        <f>LN(BK2)</f>
        <v>3.1279502572593466E-2</v>
      </c>
      <c r="BM11">
        <v>1934</v>
      </c>
      <c r="BN11">
        <v>1350</v>
      </c>
      <c r="BO11" t="s">
        <v>35</v>
      </c>
      <c r="BP11" s="37">
        <f>LN(BO2)</f>
        <v>3.1491955856711981E-2</v>
      </c>
      <c r="BQ11">
        <v>1934</v>
      </c>
      <c r="BR11">
        <v>1350</v>
      </c>
      <c r="BS11" t="s">
        <v>35</v>
      </c>
      <c r="BT11" s="37">
        <f>LN(BS2)</f>
        <v>3.141173232805889E-2</v>
      </c>
      <c r="BU11">
        <v>1934</v>
      </c>
      <c r="BV11">
        <v>1350</v>
      </c>
      <c r="BW11" t="s">
        <v>35</v>
      </c>
      <c r="BX11" s="37">
        <f>LN(BW2)</f>
        <v>3.1475007655176954E-2</v>
      </c>
      <c r="BY11">
        <v>1934</v>
      </c>
      <c r="BZ11">
        <v>1350</v>
      </c>
      <c r="CA11" t="s">
        <v>35</v>
      </c>
      <c r="CB11" s="37">
        <f>LN(CA2)</f>
        <v>3.1420120717397464E-2</v>
      </c>
      <c r="CC11">
        <v>1934</v>
      </c>
      <c r="CD11">
        <v>1350</v>
      </c>
      <c r="CE11" t="s">
        <v>35</v>
      </c>
      <c r="CF11" s="37">
        <f>LN(CE2)</f>
        <v>3.1407547211142826E-2</v>
      </c>
      <c r="CG11">
        <v>1934</v>
      </c>
      <c r="CH11">
        <v>1350</v>
      </c>
      <c r="CI11" t="s">
        <v>35</v>
      </c>
      <c r="CJ11" s="37">
        <f>LN(CI2)</f>
        <v>3.13852145253804E-2</v>
      </c>
      <c r="CK11">
        <v>1934</v>
      </c>
      <c r="CL11">
        <v>1350</v>
      </c>
      <c r="CM11" t="s">
        <v>35</v>
      </c>
      <c r="CN11" s="37">
        <f>LN(CM2)</f>
        <v>3.1399081338572811E-2</v>
      </c>
      <c r="CO11">
        <v>1934</v>
      </c>
      <c r="CP11">
        <v>1350</v>
      </c>
      <c r="CQ11" t="s">
        <v>35</v>
      </c>
      <c r="CR11" s="37">
        <f>LN(CQ2)</f>
        <v>3.1241109362299124E-2</v>
      </c>
      <c r="CS11">
        <v>1934</v>
      </c>
      <c r="CT11">
        <v>1350</v>
      </c>
      <c r="CU11" t="s">
        <v>35</v>
      </c>
      <c r="CV11" s="37">
        <f>LN(CU2)</f>
        <v>3.1235050793903447E-2</v>
      </c>
      <c r="CW11">
        <v>1934</v>
      </c>
      <c r="CX11">
        <v>1350</v>
      </c>
      <c r="CY11" t="s">
        <v>35</v>
      </c>
      <c r="CZ11" s="37">
        <f>LN(CY2)</f>
        <v>3.1205562323668719E-2</v>
      </c>
      <c r="DA11">
        <v>1934</v>
      </c>
      <c r="DB11">
        <v>1350</v>
      </c>
      <c r="DC11" t="s">
        <v>35</v>
      </c>
      <c r="DD11" s="37">
        <f>LN(DC2)</f>
        <v>3.1161694175382476E-2</v>
      </c>
      <c r="DE11">
        <v>1934</v>
      </c>
      <c r="DF11">
        <v>1350</v>
      </c>
      <c r="DG11" t="s">
        <v>35</v>
      </c>
      <c r="DH11" s="37">
        <f>LN(DG2)</f>
        <v>3.115260122630286E-2</v>
      </c>
      <c r="DI11">
        <v>1934</v>
      </c>
      <c r="DJ11">
        <v>1350</v>
      </c>
      <c r="DK11" t="s">
        <v>35</v>
      </c>
      <c r="DL11" s="37">
        <f>LN(DK2)</f>
        <v>3.1109821059785936E-2</v>
      </c>
      <c r="DM11">
        <v>1934</v>
      </c>
      <c r="DN11">
        <v>1350</v>
      </c>
      <c r="DO11" t="s">
        <v>35</v>
      </c>
      <c r="DP11" s="37">
        <f>LN(DO2)</f>
        <v>3.1194099546474098E-2</v>
      </c>
      <c r="DQ11">
        <v>1934</v>
      </c>
      <c r="DR11">
        <v>1350</v>
      </c>
      <c r="DS11" t="s">
        <v>35</v>
      </c>
      <c r="DT11" s="37">
        <f>LN(DS2)</f>
        <v>3.12133843364071E-2</v>
      </c>
      <c r="DU11">
        <v>1934</v>
      </c>
      <c r="DV11">
        <v>1350</v>
      </c>
      <c r="DW11" t="s">
        <v>35</v>
      </c>
      <c r="DX11" s="37">
        <f>LN(DW2)</f>
        <v>3.1218725387616782E-2</v>
      </c>
      <c r="DY11">
        <v>1934</v>
      </c>
      <c r="DZ11">
        <v>1350</v>
      </c>
      <c r="EA11" t="s">
        <v>35</v>
      </c>
      <c r="EB11" s="37">
        <f>LN(EA2)</f>
        <v>3.1211325059344912E-2</v>
      </c>
      <c r="EC11">
        <v>1934</v>
      </c>
      <c r="ED11">
        <v>1350</v>
      </c>
      <c r="EE11" t="s">
        <v>35</v>
      </c>
      <c r="EF11" s="37">
        <f>LN(EE2)</f>
        <v>3.1143576354254413E-2</v>
      </c>
      <c r="EG11">
        <v>1934</v>
      </c>
      <c r="EH11">
        <v>1350</v>
      </c>
      <c r="EI11" t="s">
        <v>35</v>
      </c>
      <c r="EJ11" s="37">
        <f>LN(EI2)</f>
        <v>3.115139700834189E-2</v>
      </c>
      <c r="EK11">
        <v>1934</v>
      </c>
      <c r="EL11">
        <v>1350</v>
      </c>
      <c r="EM11" t="s">
        <v>35</v>
      </c>
      <c r="EN11" s="37">
        <f>LN(EM2)</f>
        <v>3.1381641337915295E-2</v>
      </c>
      <c r="EO11">
        <v>1934</v>
      </c>
      <c r="EP11">
        <v>1350</v>
      </c>
      <c r="EQ11" t="s">
        <v>35</v>
      </c>
      <c r="ER11" s="37">
        <f>LN(EQ2)</f>
        <v>3.1213666875472296E-2</v>
      </c>
      <c r="ES11">
        <v>1934</v>
      </c>
      <c r="ET11">
        <v>1350</v>
      </c>
      <c r="EU11" t="s">
        <v>35</v>
      </c>
      <c r="EV11" s="37">
        <f>LN(EU2)</f>
        <v>3.1197353687607277E-2</v>
      </c>
      <c r="EW11">
        <v>1934</v>
      </c>
      <c r="EX11">
        <v>1350</v>
      </c>
      <c r="EY11" t="s">
        <v>35</v>
      </c>
      <c r="EZ11" s="37">
        <f>LN(EY2)</f>
        <v>3.1384983458763567E-2</v>
      </c>
      <c r="FA11">
        <v>1934</v>
      </c>
      <c r="FB11">
        <v>1350</v>
      </c>
      <c r="FC11" t="s">
        <v>35</v>
      </c>
      <c r="FD11" s="37">
        <f>LN(FC2)</f>
        <v>3.2449131773946968E-2</v>
      </c>
      <c r="FE11">
        <v>1934</v>
      </c>
      <c r="FF11">
        <v>1350</v>
      </c>
      <c r="FG11" t="s">
        <v>35</v>
      </c>
      <c r="FH11" s="37">
        <f>LN(FG2)</f>
        <v>3.2020015882599305E-2</v>
      </c>
      <c r="FI11">
        <v>1934</v>
      </c>
      <c r="FJ11">
        <v>1350</v>
      </c>
      <c r="FK11" t="s">
        <v>35</v>
      </c>
      <c r="FL11" s="37">
        <f>LN(FK2)</f>
        <v>3.1955532918872466E-2</v>
      </c>
      <c r="FM11">
        <v>1934</v>
      </c>
      <c r="FN11">
        <v>1350</v>
      </c>
      <c r="FO11" t="s">
        <v>35</v>
      </c>
      <c r="FP11" s="37">
        <f>LN(FO2)</f>
        <v>3.2206459739327141E-2</v>
      </c>
      <c r="FQ11">
        <v>1934</v>
      </c>
      <c r="FR11">
        <v>1350</v>
      </c>
    </row>
    <row r="12" spans="2:176">
      <c r="B12">
        <v>3.1375190397581458E-2</v>
      </c>
      <c r="C12" s="36">
        <v>0.84503974771083157</v>
      </c>
      <c r="D12">
        <v>212.67744259491016</v>
      </c>
      <c r="E12">
        <v>1935</v>
      </c>
      <c r="F12">
        <v>1122</v>
      </c>
      <c r="G12" t="s">
        <v>36</v>
      </c>
      <c r="H12" s="37">
        <f>LN(H9)</f>
        <v>3.5509227030928028E-2</v>
      </c>
      <c r="I12">
        <v>1936</v>
      </c>
      <c r="J12">
        <v>1320</v>
      </c>
      <c r="K12" t="s">
        <v>36</v>
      </c>
      <c r="L12" s="37">
        <f>LN(L9)</f>
        <v>3.387955575103184E-2</v>
      </c>
      <c r="M12">
        <v>1936</v>
      </c>
      <c r="N12">
        <v>1320</v>
      </c>
      <c r="O12" t="s">
        <v>36</v>
      </c>
      <c r="P12" s="37">
        <f>LN(P9)</f>
        <v>3.5529777044020307E-2</v>
      </c>
      <c r="Q12">
        <v>1936</v>
      </c>
      <c r="R12">
        <v>1320</v>
      </c>
      <c r="S12" t="s">
        <v>36</v>
      </c>
      <c r="T12" s="37">
        <f>LN(T9)</f>
        <v>3.4429075484649511E-2</v>
      </c>
      <c r="U12">
        <v>1936</v>
      </c>
      <c r="V12">
        <v>1320</v>
      </c>
      <c r="W12" t="s">
        <v>36</v>
      </c>
      <c r="X12" s="37">
        <f>LN(X9)</f>
        <v>3.4581403812127043E-2</v>
      </c>
      <c r="Y12">
        <v>1936</v>
      </c>
      <c r="Z12">
        <v>1320</v>
      </c>
      <c r="AA12" t="s">
        <v>36</v>
      </c>
      <c r="AB12" s="37">
        <f>LN(AB9)</f>
        <v>3.5910585547131835E-2</v>
      </c>
      <c r="AC12">
        <v>1936</v>
      </c>
      <c r="AD12">
        <v>1320</v>
      </c>
      <c r="AE12" t="s">
        <v>36</v>
      </c>
      <c r="AF12" s="37">
        <f>LN(AF9)</f>
        <v>3.5090516834689847E-2</v>
      </c>
      <c r="AG12">
        <v>1936</v>
      </c>
      <c r="AH12">
        <v>1320</v>
      </c>
      <c r="AI12" t="s">
        <v>36</v>
      </c>
      <c r="AJ12" s="37">
        <f>LN(AJ9)</f>
        <v>3.523634584998038E-2</v>
      </c>
      <c r="AK12">
        <v>1936</v>
      </c>
      <c r="AL12">
        <v>1320</v>
      </c>
      <c r="AM12" t="s">
        <v>36</v>
      </c>
      <c r="AN12" s="37">
        <f>LN(AN9)</f>
        <v>3.5675142238906568E-2</v>
      </c>
      <c r="AO12">
        <v>1936</v>
      </c>
      <c r="AP12">
        <v>1320</v>
      </c>
      <c r="AQ12" t="s">
        <v>36</v>
      </c>
      <c r="AR12" s="37">
        <f>LN(AR9)</f>
        <v>3.5754367225895339E-2</v>
      </c>
      <c r="AS12">
        <v>1936</v>
      </c>
      <c r="AT12">
        <v>1320</v>
      </c>
      <c r="AU12" t="s">
        <v>36</v>
      </c>
      <c r="AV12" s="37">
        <f>LN(AV9)</f>
        <v>3.5836841615804443E-2</v>
      </c>
      <c r="AW12">
        <v>1936</v>
      </c>
      <c r="AX12">
        <v>1320</v>
      </c>
      <c r="AY12" t="s">
        <v>36</v>
      </c>
      <c r="AZ12" s="37">
        <f>LN(AZ9)</f>
        <v>3.5673833416084294E-2</v>
      </c>
      <c r="BA12">
        <v>1935</v>
      </c>
      <c r="BB12">
        <v>1122</v>
      </c>
      <c r="BC12" t="s">
        <v>36</v>
      </c>
      <c r="BD12" s="37">
        <f>LN(BD9)</f>
        <v>3.5757037336512983E-2</v>
      </c>
      <c r="BE12">
        <v>1935</v>
      </c>
      <c r="BF12">
        <v>1122</v>
      </c>
      <c r="BG12" t="s">
        <v>36</v>
      </c>
      <c r="BH12" s="37">
        <f>LN(BH9)</f>
        <v>3.5809466621833951E-2</v>
      </c>
      <c r="BI12">
        <v>1935</v>
      </c>
      <c r="BJ12">
        <v>1122</v>
      </c>
      <c r="BK12" t="s">
        <v>36</v>
      </c>
      <c r="BL12" s="37">
        <f>LN(BL9)</f>
        <v>3.5570569919675304E-2</v>
      </c>
      <c r="BM12">
        <v>1935</v>
      </c>
      <c r="BN12">
        <v>1122</v>
      </c>
      <c r="BO12" t="s">
        <v>36</v>
      </c>
      <c r="BP12" s="37">
        <f>LN(BP9)</f>
        <v>3.5748762832013142E-2</v>
      </c>
      <c r="BQ12">
        <v>1935</v>
      </c>
      <c r="BR12">
        <v>1122</v>
      </c>
      <c r="BS12" t="s">
        <v>36</v>
      </c>
      <c r="BT12" s="37">
        <f>LN(BT9)</f>
        <v>3.5685739684390094E-2</v>
      </c>
      <c r="BU12">
        <v>1935</v>
      </c>
      <c r="BV12">
        <v>1122</v>
      </c>
      <c r="BW12" t="s">
        <v>36</v>
      </c>
      <c r="BX12" s="37">
        <f>LN(BX9)</f>
        <v>3.5725239909523039E-2</v>
      </c>
      <c r="BY12">
        <v>1935</v>
      </c>
      <c r="BZ12">
        <v>1122</v>
      </c>
      <c r="CA12" t="s">
        <v>36</v>
      </c>
      <c r="CB12" s="37">
        <f>LN(CB9)</f>
        <v>3.5683473882731284E-2</v>
      </c>
      <c r="CC12">
        <v>1935</v>
      </c>
      <c r="CD12">
        <v>1122</v>
      </c>
      <c r="CE12" t="s">
        <v>36</v>
      </c>
      <c r="CF12" s="37">
        <f>LN(CF9)</f>
        <v>3.5670147192022404E-2</v>
      </c>
      <c r="CG12">
        <v>1935</v>
      </c>
      <c r="CH12">
        <v>1122</v>
      </c>
      <c r="CI12" t="s">
        <v>36</v>
      </c>
      <c r="CJ12" s="37">
        <f>LN(CJ9)</f>
        <v>3.565007130210792E-2</v>
      </c>
      <c r="CK12">
        <v>1935</v>
      </c>
      <c r="CL12">
        <v>1122</v>
      </c>
      <c r="CM12" t="s">
        <v>36</v>
      </c>
      <c r="CN12" s="37">
        <f>LN(CN9)</f>
        <v>3.5655614508638259E-2</v>
      </c>
      <c r="CO12">
        <v>1935</v>
      </c>
      <c r="CP12">
        <v>1122</v>
      </c>
      <c r="CQ12" t="s">
        <v>36</v>
      </c>
      <c r="CR12" s="37">
        <f>LN(CR9)</f>
        <v>3.5441583181222591E-2</v>
      </c>
      <c r="CS12">
        <v>1935</v>
      </c>
      <c r="CT12">
        <v>1122</v>
      </c>
      <c r="CU12" t="s">
        <v>36</v>
      </c>
      <c r="CV12" s="37">
        <f>LN(CV9)</f>
        <v>3.5462274443635478E-2</v>
      </c>
      <c r="CW12">
        <v>1935</v>
      </c>
      <c r="CX12">
        <v>1122</v>
      </c>
      <c r="CY12" t="s">
        <v>36</v>
      </c>
      <c r="CZ12" s="37">
        <f>LN(CZ9)</f>
        <v>3.5428260436333021E-2</v>
      </c>
      <c r="DA12">
        <v>1935</v>
      </c>
      <c r="DB12">
        <v>1122</v>
      </c>
      <c r="DC12" t="s">
        <v>36</v>
      </c>
      <c r="DD12" s="37">
        <f>LN(DD9)</f>
        <v>3.5392483633822407E-2</v>
      </c>
      <c r="DE12">
        <v>1935</v>
      </c>
      <c r="DF12">
        <v>1122</v>
      </c>
      <c r="DG12" t="s">
        <v>36</v>
      </c>
      <c r="DH12" s="37">
        <f>LN(DH9)</f>
        <v>3.5394345531851786E-2</v>
      </c>
      <c r="DI12">
        <v>1935</v>
      </c>
      <c r="DJ12">
        <v>1122</v>
      </c>
      <c r="DK12" t="s">
        <v>36</v>
      </c>
      <c r="DL12" s="37">
        <f>LN(DL9)</f>
        <v>3.5338595677526709E-2</v>
      </c>
      <c r="DM12">
        <v>1935</v>
      </c>
      <c r="DN12">
        <v>1122</v>
      </c>
      <c r="DO12" t="s">
        <v>36</v>
      </c>
      <c r="DP12" s="37">
        <f>LN(DP9)</f>
        <v>3.5465908033680445E-2</v>
      </c>
      <c r="DQ12">
        <v>1935</v>
      </c>
      <c r="DR12">
        <v>1122</v>
      </c>
      <c r="DS12" t="s">
        <v>36</v>
      </c>
      <c r="DT12" s="37">
        <f>LN(DT9)</f>
        <v>3.5496870480991649E-2</v>
      </c>
      <c r="DU12">
        <v>1935</v>
      </c>
      <c r="DV12">
        <v>1122</v>
      </c>
      <c r="DW12" t="s">
        <v>36</v>
      </c>
      <c r="DX12" s="37">
        <f>LN(DX9)</f>
        <v>3.5506807209854947E-2</v>
      </c>
      <c r="DY12">
        <v>1935</v>
      </c>
      <c r="DZ12">
        <v>1122</v>
      </c>
      <c r="EA12" t="s">
        <v>36</v>
      </c>
      <c r="EB12" s="37">
        <f>LN(EB9)</f>
        <v>3.5502397798152209E-2</v>
      </c>
      <c r="EC12">
        <v>1935</v>
      </c>
      <c r="ED12">
        <v>1122</v>
      </c>
      <c r="EE12" t="s">
        <v>36</v>
      </c>
      <c r="EF12" s="37">
        <f>LN(EF9)</f>
        <v>3.5433069694440211E-2</v>
      </c>
      <c r="EG12">
        <v>1935</v>
      </c>
      <c r="EH12">
        <v>1122</v>
      </c>
      <c r="EI12" t="s">
        <v>36</v>
      </c>
      <c r="EJ12" s="37">
        <f>LN(EJ9)</f>
        <v>3.5447278033371395E-2</v>
      </c>
      <c r="EK12">
        <v>1935</v>
      </c>
      <c r="EL12">
        <v>1122</v>
      </c>
      <c r="EM12" t="s">
        <v>36</v>
      </c>
      <c r="EN12" s="37">
        <f>LN(EN9)</f>
        <v>3.5690579476744685E-2</v>
      </c>
      <c r="EO12">
        <v>1935</v>
      </c>
      <c r="EP12">
        <v>1122</v>
      </c>
      <c r="EQ12" t="s">
        <v>36</v>
      </c>
      <c r="ER12" s="37">
        <f>LN(ER9)</f>
        <v>3.5531075249005561E-2</v>
      </c>
      <c r="ES12">
        <v>1935</v>
      </c>
      <c r="ET12">
        <v>1122</v>
      </c>
      <c r="EU12" t="s">
        <v>36</v>
      </c>
      <c r="EV12" s="37">
        <f>LN(EV9)</f>
        <v>3.5518349289294426E-2</v>
      </c>
      <c r="EW12">
        <v>1935</v>
      </c>
      <c r="EX12">
        <v>1122</v>
      </c>
      <c r="EY12" t="s">
        <v>36</v>
      </c>
      <c r="EZ12" s="37">
        <f>LN(EZ9)</f>
        <v>3.5722595241989064E-2</v>
      </c>
      <c r="FA12">
        <v>1935</v>
      </c>
      <c r="FB12">
        <v>1122</v>
      </c>
      <c r="FC12" t="s">
        <v>36</v>
      </c>
      <c r="FD12" s="37">
        <f>LN(FD9)</f>
        <v>3.6513916160732192E-2</v>
      </c>
      <c r="FE12">
        <v>1935</v>
      </c>
      <c r="FF12">
        <v>1122</v>
      </c>
      <c r="FG12" t="s">
        <v>36</v>
      </c>
      <c r="FH12" s="37">
        <f>LN(FH9)</f>
        <v>3.6275045929425855E-2</v>
      </c>
      <c r="FI12">
        <v>1935</v>
      </c>
      <c r="FJ12">
        <v>1122</v>
      </c>
      <c r="FK12" t="s">
        <v>36</v>
      </c>
      <c r="FL12" s="37">
        <f>LN(FL9)</f>
        <v>3.6253878448390647E-2</v>
      </c>
      <c r="FM12">
        <v>1935</v>
      </c>
      <c r="FN12">
        <v>1122</v>
      </c>
      <c r="FO12" t="s">
        <v>36</v>
      </c>
      <c r="FP12" s="37">
        <f>LN(FP9)</f>
        <v>3.6437963935123753E-2</v>
      </c>
      <c r="FQ12">
        <v>1935</v>
      </c>
      <c r="FR12">
        <v>1122</v>
      </c>
    </row>
    <row r="13" spans="2:176">
      <c r="B13">
        <v>3.1479566143006843E-2</v>
      </c>
      <c r="C13" s="36">
        <v>0.84716604080027913</v>
      </c>
      <c r="D13">
        <v>216.17888958850727</v>
      </c>
      <c r="E13">
        <v>1936</v>
      </c>
      <c r="F13">
        <v>1320</v>
      </c>
      <c r="G13" t="s">
        <v>37</v>
      </c>
      <c r="H13" s="37">
        <f>LN(H10)</f>
        <v>2.7085804176718888E-2</v>
      </c>
      <c r="I13">
        <v>1937</v>
      </c>
      <c r="J13">
        <v>1535</v>
      </c>
      <c r="K13" t="s">
        <v>37</v>
      </c>
      <c r="L13" s="37">
        <f>LN(L10)</f>
        <v>2.5936886279330541E-2</v>
      </c>
      <c r="M13">
        <v>1937</v>
      </c>
      <c r="N13">
        <v>1535</v>
      </c>
      <c r="O13" t="s">
        <v>37</v>
      </c>
      <c r="P13" s="37">
        <f>LN(P10)</f>
        <v>2.6789924238742952E-2</v>
      </c>
      <c r="Q13">
        <v>1937</v>
      </c>
      <c r="R13">
        <v>1535</v>
      </c>
      <c r="S13" t="s">
        <v>37</v>
      </c>
      <c r="T13" s="37">
        <f>LN(T10)</f>
        <v>2.6261781499400783E-2</v>
      </c>
      <c r="U13">
        <v>1937</v>
      </c>
      <c r="V13">
        <v>1535</v>
      </c>
      <c r="W13" t="s">
        <v>37</v>
      </c>
      <c r="X13" s="37">
        <f>LN(X10)</f>
        <v>2.6329976759598975E-2</v>
      </c>
      <c r="Y13">
        <v>1937</v>
      </c>
      <c r="Z13">
        <v>1535</v>
      </c>
      <c r="AA13" t="s">
        <v>37</v>
      </c>
      <c r="AB13" s="37">
        <f>LN(AB10)</f>
        <v>2.7280783383318592E-2</v>
      </c>
      <c r="AC13">
        <v>1937</v>
      </c>
      <c r="AD13">
        <v>1535</v>
      </c>
      <c r="AE13" t="s">
        <v>37</v>
      </c>
      <c r="AF13" s="37">
        <f>LN(AF10)</f>
        <v>2.6563979710603328E-2</v>
      </c>
      <c r="AG13">
        <v>1937</v>
      </c>
      <c r="AH13">
        <v>1535</v>
      </c>
      <c r="AI13" t="s">
        <v>37</v>
      </c>
      <c r="AJ13" s="37">
        <f>LN(AJ10)</f>
        <v>2.6668459275802896E-2</v>
      </c>
      <c r="AK13">
        <v>1937</v>
      </c>
      <c r="AL13">
        <v>1535</v>
      </c>
      <c r="AM13" t="s">
        <v>37</v>
      </c>
      <c r="AN13" s="37">
        <f>LN(AN10)</f>
        <v>2.7023490907163893E-2</v>
      </c>
      <c r="AO13">
        <v>1937</v>
      </c>
      <c r="AP13">
        <v>1535</v>
      </c>
      <c r="AQ13" t="s">
        <v>37</v>
      </c>
      <c r="AR13" s="37">
        <f>LN(AR10)</f>
        <v>2.7141560417405463E-2</v>
      </c>
      <c r="AS13">
        <v>1937</v>
      </c>
      <c r="AT13">
        <v>1535</v>
      </c>
      <c r="AU13" t="s">
        <v>37</v>
      </c>
      <c r="AV13" s="37">
        <f>LN(AV10)</f>
        <v>2.7288977577811738E-2</v>
      </c>
      <c r="AW13">
        <v>1937</v>
      </c>
      <c r="AX13">
        <v>1535</v>
      </c>
      <c r="AY13" t="s">
        <v>37</v>
      </c>
      <c r="AZ13" s="37">
        <f>LN(AZ10)</f>
        <v>2.705798924377906E-2</v>
      </c>
      <c r="BA13">
        <v>1937</v>
      </c>
      <c r="BB13">
        <v>1535</v>
      </c>
      <c r="BC13" t="s">
        <v>37</v>
      </c>
      <c r="BD13" s="37">
        <f>LN(BD10)</f>
        <v>2.7183719561358146E-2</v>
      </c>
      <c r="BE13">
        <v>1936</v>
      </c>
      <c r="BF13">
        <v>1320</v>
      </c>
      <c r="BG13" t="s">
        <v>37</v>
      </c>
      <c r="BH13" s="37">
        <f>LN(BH10)</f>
        <v>2.7302182789325023E-2</v>
      </c>
      <c r="BI13">
        <v>1936</v>
      </c>
      <c r="BJ13">
        <v>1320</v>
      </c>
      <c r="BK13" t="s">
        <v>37</v>
      </c>
      <c r="BL13" s="37">
        <f>LN(BL10)</f>
        <v>2.6969942584869944E-2</v>
      </c>
      <c r="BM13">
        <v>1936</v>
      </c>
      <c r="BN13">
        <v>1320</v>
      </c>
      <c r="BO13" t="s">
        <v>37</v>
      </c>
      <c r="BP13" s="37">
        <f>LN(BP10)</f>
        <v>2.7216950983249132E-2</v>
      </c>
      <c r="BQ13">
        <v>1936</v>
      </c>
      <c r="BR13">
        <v>1320</v>
      </c>
      <c r="BS13" t="s">
        <v>37</v>
      </c>
      <c r="BT13" s="37">
        <f>LN(BT10)</f>
        <v>2.7119379395672088E-2</v>
      </c>
      <c r="BU13">
        <v>1936</v>
      </c>
      <c r="BV13">
        <v>1320</v>
      </c>
      <c r="BW13" t="s">
        <v>37</v>
      </c>
      <c r="BX13" s="37">
        <f>LN(BX10)</f>
        <v>2.7206633793142421E-2</v>
      </c>
      <c r="BY13">
        <v>1936</v>
      </c>
      <c r="BZ13">
        <v>1320</v>
      </c>
      <c r="CA13" t="s">
        <v>37</v>
      </c>
      <c r="CB13" s="37">
        <f>LN(CB10)</f>
        <v>2.7138513520701495E-2</v>
      </c>
      <c r="CC13">
        <v>1936</v>
      </c>
      <c r="CD13">
        <v>1320</v>
      </c>
      <c r="CE13" t="s">
        <v>37</v>
      </c>
      <c r="CF13" s="37">
        <f>LN(CF10)</f>
        <v>2.7126699661833668E-2</v>
      </c>
      <c r="CG13">
        <v>1936</v>
      </c>
      <c r="CH13">
        <v>1320</v>
      </c>
      <c r="CI13" t="s">
        <v>37</v>
      </c>
      <c r="CJ13" s="37">
        <f>LN(CJ10)</f>
        <v>2.7102090811650138E-2</v>
      </c>
      <c r="CK13">
        <v>1936</v>
      </c>
      <c r="CL13">
        <v>1320</v>
      </c>
      <c r="CM13" t="s">
        <v>37</v>
      </c>
      <c r="CN13" s="37">
        <f>LN(CN10)</f>
        <v>2.7124352616318275E-2</v>
      </c>
      <c r="CO13">
        <v>1936</v>
      </c>
      <c r="CP13">
        <v>1320</v>
      </c>
      <c r="CQ13" t="s">
        <v>37</v>
      </c>
      <c r="CR13" s="37">
        <f>LN(CR10)</f>
        <v>2.7022917111099467E-2</v>
      </c>
      <c r="CS13">
        <v>1936</v>
      </c>
      <c r="CT13">
        <v>1320</v>
      </c>
      <c r="CU13" t="s">
        <v>37</v>
      </c>
      <c r="CV13" s="37">
        <f>LN(CV10)</f>
        <v>2.6989881838730901E-2</v>
      </c>
      <c r="CW13">
        <v>1936</v>
      </c>
      <c r="CX13">
        <v>1320</v>
      </c>
      <c r="CY13" t="s">
        <v>37</v>
      </c>
      <c r="CZ13" s="37">
        <f>LN(CZ10)</f>
        <v>2.6964957389832629E-2</v>
      </c>
      <c r="DA13">
        <v>1936</v>
      </c>
      <c r="DB13">
        <v>1320</v>
      </c>
      <c r="DC13" t="s">
        <v>37</v>
      </c>
      <c r="DD13" s="37">
        <f>LN(DD10)</f>
        <v>2.69129290593513E-2</v>
      </c>
      <c r="DE13">
        <v>1936</v>
      </c>
      <c r="DF13">
        <v>1320</v>
      </c>
      <c r="DG13" t="s">
        <v>37</v>
      </c>
      <c r="DH13" s="37">
        <f>LN(DH10)</f>
        <v>2.6892787854433581E-2</v>
      </c>
      <c r="DI13">
        <v>1936</v>
      </c>
      <c r="DJ13">
        <v>1320</v>
      </c>
      <c r="DK13" t="s">
        <v>37</v>
      </c>
      <c r="DL13" s="37">
        <f>LN(DL10)</f>
        <v>2.6863087937935574E-2</v>
      </c>
      <c r="DM13">
        <v>1936</v>
      </c>
      <c r="DN13">
        <v>1320</v>
      </c>
      <c r="DO13" t="s">
        <v>37</v>
      </c>
      <c r="DP13" s="37">
        <f>LN(DP10)</f>
        <v>2.6903964395529868E-2</v>
      </c>
      <c r="DQ13">
        <v>1936</v>
      </c>
      <c r="DR13">
        <v>1320</v>
      </c>
      <c r="DS13" t="s">
        <v>37</v>
      </c>
      <c r="DT13" s="37">
        <f>LN(DT10)</f>
        <v>2.6911470977256647E-2</v>
      </c>
      <c r="DU13">
        <v>1936</v>
      </c>
      <c r="DV13">
        <v>1320</v>
      </c>
      <c r="DW13" t="s">
        <v>37</v>
      </c>
      <c r="DX13" s="37">
        <f>LN(DX10)</f>
        <v>2.6912176703832419E-2</v>
      </c>
      <c r="DY13">
        <v>1936</v>
      </c>
      <c r="DZ13">
        <v>1320</v>
      </c>
      <c r="EA13" t="s">
        <v>37</v>
      </c>
      <c r="EB13" s="37">
        <f>LN(EB10)</f>
        <v>2.6901759633323693E-2</v>
      </c>
      <c r="EC13">
        <v>1936</v>
      </c>
      <c r="ED13">
        <v>1320</v>
      </c>
      <c r="EE13" t="s">
        <v>37</v>
      </c>
      <c r="EF13" s="37">
        <f>LN(EF10)</f>
        <v>2.6835603966746498E-2</v>
      </c>
      <c r="EG13">
        <v>1936</v>
      </c>
      <c r="EH13">
        <v>1320</v>
      </c>
      <c r="EI13" t="s">
        <v>37</v>
      </c>
      <c r="EJ13" s="37">
        <f>LN(EJ10)</f>
        <v>2.6836981740000574E-2</v>
      </c>
      <c r="EK13">
        <v>1936</v>
      </c>
      <c r="EL13">
        <v>1320</v>
      </c>
      <c r="EM13" t="s">
        <v>37</v>
      </c>
      <c r="EN13" s="37">
        <f>LN(EN10)</f>
        <v>2.7054055872046155E-2</v>
      </c>
      <c r="EO13">
        <v>1936</v>
      </c>
      <c r="EP13">
        <v>1320</v>
      </c>
      <c r="EQ13" t="s">
        <v>37</v>
      </c>
      <c r="ER13" s="37">
        <f>LN(ER10)</f>
        <v>2.6877537632028829E-2</v>
      </c>
      <c r="ES13">
        <v>1936</v>
      </c>
      <c r="ET13">
        <v>1320</v>
      </c>
      <c r="EU13" t="s">
        <v>37</v>
      </c>
      <c r="EV13" s="37">
        <f>LN(EV10)</f>
        <v>2.6857606026058908E-2</v>
      </c>
      <c r="EW13">
        <v>1936</v>
      </c>
      <c r="EX13">
        <v>1320</v>
      </c>
      <c r="EY13" t="s">
        <v>37</v>
      </c>
      <c r="EZ13" s="37">
        <f>LN(EZ10)</f>
        <v>2.7028474802499359E-2</v>
      </c>
      <c r="FA13">
        <v>1936</v>
      </c>
      <c r="FB13">
        <v>1320</v>
      </c>
      <c r="FC13" t="s">
        <v>37</v>
      </c>
      <c r="FD13" s="37">
        <f>LN(FD10)</f>
        <v>2.8367757457628713E-2</v>
      </c>
      <c r="FE13">
        <v>1936</v>
      </c>
      <c r="FF13">
        <v>1320</v>
      </c>
      <c r="FG13" t="s">
        <v>37</v>
      </c>
      <c r="FH13" s="37">
        <f>LN(FH10)</f>
        <v>2.774680315968955E-2</v>
      </c>
      <c r="FI13">
        <v>1936</v>
      </c>
      <c r="FJ13">
        <v>1320</v>
      </c>
      <c r="FK13" t="s">
        <v>37</v>
      </c>
      <c r="FL13" s="37">
        <f>LN(FL10)</f>
        <v>2.7638631828157314E-2</v>
      </c>
      <c r="FM13">
        <v>1936</v>
      </c>
      <c r="FN13">
        <v>1320</v>
      </c>
      <c r="FO13" t="s">
        <v>37</v>
      </c>
      <c r="FP13" s="37">
        <f>LN(FP10)</f>
        <v>2.7956973798998853E-2</v>
      </c>
      <c r="FQ13">
        <v>1936</v>
      </c>
      <c r="FR13">
        <v>1320</v>
      </c>
    </row>
    <row r="14" spans="2:176">
      <c r="B14">
        <v>3.156487141307434E-2</v>
      </c>
      <c r="C14" s="36">
        <v>0.84982770516646067</v>
      </c>
      <c r="D14">
        <v>220.7016982608551</v>
      </c>
      <c r="E14">
        <v>1937</v>
      </c>
      <c r="F14">
        <v>1535</v>
      </c>
      <c r="G14" t="s">
        <v>38</v>
      </c>
      <c r="H14" s="37">
        <f>H12-H11</f>
        <v>4.2028421967530843E-3</v>
      </c>
      <c r="I14">
        <v>1938</v>
      </c>
      <c r="J14">
        <v>1097</v>
      </c>
      <c r="K14" t="s">
        <v>38</v>
      </c>
      <c r="L14" s="37">
        <f>L12-L11</f>
        <v>3.9634490067868254E-3</v>
      </c>
      <c r="M14">
        <v>1938</v>
      </c>
      <c r="N14">
        <v>1097</v>
      </c>
      <c r="O14" t="s">
        <v>38</v>
      </c>
      <c r="P14" s="37">
        <f>P12-P11</f>
        <v>4.3603783046451995E-3</v>
      </c>
      <c r="Q14">
        <v>1938</v>
      </c>
      <c r="R14">
        <v>1097</v>
      </c>
      <c r="S14" t="s">
        <v>38</v>
      </c>
      <c r="T14" s="37">
        <f>T12-T11</f>
        <v>4.0753089294186355E-3</v>
      </c>
      <c r="U14">
        <v>1938</v>
      </c>
      <c r="V14">
        <v>1097</v>
      </c>
      <c r="W14" t="s">
        <v>38</v>
      </c>
      <c r="X14" s="37">
        <f>X12-X11</f>
        <v>4.1172027943578472E-3</v>
      </c>
      <c r="Y14">
        <v>1938</v>
      </c>
      <c r="Z14">
        <v>1097</v>
      </c>
      <c r="AA14" t="s">
        <v>38</v>
      </c>
      <c r="AB14" s="37">
        <f>AB12-AB11</f>
        <v>4.3055919251201377E-3</v>
      </c>
      <c r="AC14">
        <v>1938</v>
      </c>
      <c r="AD14">
        <v>1097</v>
      </c>
      <c r="AE14" t="s">
        <v>38</v>
      </c>
      <c r="AF14" s="37">
        <f>AF12-AF11</f>
        <v>4.2541808601560122E-3</v>
      </c>
      <c r="AG14">
        <v>1938</v>
      </c>
      <c r="AH14">
        <v>1097</v>
      </c>
      <c r="AI14" t="s">
        <v>38</v>
      </c>
      <c r="AJ14" s="37">
        <f>AJ12-AJ11</f>
        <v>4.2747672301119526E-3</v>
      </c>
      <c r="AK14">
        <v>1938</v>
      </c>
      <c r="AL14">
        <v>1097</v>
      </c>
      <c r="AM14" t="s">
        <v>38</v>
      </c>
      <c r="AN14" s="37">
        <f>AN12-AN11</f>
        <v>4.3164693112060781E-3</v>
      </c>
      <c r="AO14">
        <v>1938</v>
      </c>
      <c r="AP14">
        <v>1097</v>
      </c>
      <c r="AQ14" t="s">
        <v>38</v>
      </c>
      <c r="AR14" s="37">
        <f>AR12-AR11</f>
        <v>4.2971308777648431E-3</v>
      </c>
      <c r="AS14">
        <v>1938</v>
      </c>
      <c r="AT14">
        <v>1097</v>
      </c>
      <c r="AU14" t="s">
        <v>38</v>
      </c>
      <c r="AV14" s="37">
        <f>AV12-AV11</f>
        <v>4.264798799350121E-3</v>
      </c>
      <c r="AW14">
        <v>1938</v>
      </c>
      <c r="AX14">
        <v>1097</v>
      </c>
      <c r="AY14" t="s">
        <v>38</v>
      </c>
      <c r="AZ14" s="37">
        <f>AZ12-AZ11</f>
        <v>4.298643018502836E-3</v>
      </c>
      <c r="BA14">
        <v>1938</v>
      </c>
      <c r="BB14">
        <v>1097</v>
      </c>
      <c r="BC14" t="s">
        <v>38</v>
      </c>
      <c r="BD14" s="37">
        <f>BD12-BD11</f>
        <v>4.2774711935061396E-3</v>
      </c>
      <c r="BE14">
        <v>1938</v>
      </c>
      <c r="BF14">
        <v>1097</v>
      </c>
      <c r="BG14" t="s">
        <v>38</v>
      </c>
      <c r="BH14" s="37">
        <f>BH12-BH11</f>
        <v>4.2445952087596106E-3</v>
      </c>
      <c r="BI14">
        <v>1937</v>
      </c>
      <c r="BJ14">
        <v>1535</v>
      </c>
      <c r="BK14" t="s">
        <v>38</v>
      </c>
      <c r="BL14" s="37">
        <f>BL12-BL11</f>
        <v>4.2910673470818381E-3</v>
      </c>
      <c r="BM14">
        <v>1937</v>
      </c>
      <c r="BN14">
        <v>1535</v>
      </c>
      <c r="BO14" t="s">
        <v>38</v>
      </c>
      <c r="BP14" s="37">
        <f>BP12-BP11</f>
        <v>4.2568069753011611E-3</v>
      </c>
      <c r="BQ14">
        <v>1937</v>
      </c>
      <c r="BR14">
        <v>1535</v>
      </c>
      <c r="BS14" t="s">
        <v>38</v>
      </c>
      <c r="BT14" s="37">
        <f>BT12-BT11</f>
        <v>4.2740073563312039E-3</v>
      </c>
      <c r="BU14">
        <v>1937</v>
      </c>
      <c r="BV14">
        <v>1535</v>
      </c>
      <c r="BW14" t="s">
        <v>38</v>
      </c>
      <c r="BX14" s="37">
        <f>BX12-BX11</f>
        <v>4.2502322543460855E-3</v>
      </c>
      <c r="BY14">
        <v>1937</v>
      </c>
      <c r="BZ14">
        <v>1535</v>
      </c>
      <c r="CA14" t="s">
        <v>38</v>
      </c>
      <c r="CB14" s="37">
        <f>CB12-CB11</f>
        <v>4.2633531653338205E-3</v>
      </c>
      <c r="CC14">
        <v>1937</v>
      </c>
      <c r="CD14">
        <v>1535</v>
      </c>
      <c r="CE14" t="s">
        <v>38</v>
      </c>
      <c r="CF14" s="37">
        <f>CF12-CF11</f>
        <v>4.2625999808795778E-3</v>
      </c>
      <c r="CG14">
        <v>1937</v>
      </c>
      <c r="CH14">
        <v>1535</v>
      </c>
      <c r="CI14" t="s">
        <v>38</v>
      </c>
      <c r="CJ14" s="37">
        <f>CJ12-CJ11</f>
        <v>4.26485677672752E-3</v>
      </c>
      <c r="CK14">
        <v>1937</v>
      </c>
      <c r="CL14">
        <v>1535</v>
      </c>
      <c r="CM14" t="s">
        <v>38</v>
      </c>
      <c r="CN14" s="37">
        <f>CN12-CN11</f>
        <v>4.2565331700654477E-3</v>
      </c>
      <c r="CO14">
        <v>1937</v>
      </c>
      <c r="CP14">
        <v>1535</v>
      </c>
      <c r="CQ14" t="s">
        <v>38</v>
      </c>
      <c r="CR14" s="37">
        <f>CR12-CR11</f>
        <v>4.2004738189234669E-3</v>
      </c>
      <c r="CS14">
        <v>1937</v>
      </c>
      <c r="CT14">
        <v>1535</v>
      </c>
      <c r="CU14" t="s">
        <v>38</v>
      </c>
      <c r="CV14" s="37">
        <f>CV12-CV11</f>
        <v>4.2272236497320308E-3</v>
      </c>
      <c r="CW14">
        <v>1937</v>
      </c>
      <c r="CX14">
        <v>1535</v>
      </c>
      <c r="CY14" t="s">
        <v>38</v>
      </c>
      <c r="CZ14" s="37">
        <f>CZ12-CZ11</f>
        <v>4.2226981126643019E-3</v>
      </c>
      <c r="DA14">
        <v>1937</v>
      </c>
      <c r="DB14">
        <v>1535</v>
      </c>
      <c r="DC14" t="s">
        <v>38</v>
      </c>
      <c r="DD14" s="37">
        <f>DD12-DD11</f>
        <v>4.2307894584399305E-3</v>
      </c>
      <c r="DE14">
        <v>1937</v>
      </c>
      <c r="DF14">
        <v>1535</v>
      </c>
      <c r="DG14" t="s">
        <v>38</v>
      </c>
      <c r="DH14" s="37">
        <f>DH12-DH11</f>
        <v>4.2417443055489251E-3</v>
      </c>
      <c r="DI14">
        <v>1937</v>
      </c>
      <c r="DJ14">
        <v>1535</v>
      </c>
      <c r="DK14" t="s">
        <v>38</v>
      </c>
      <c r="DL14" s="37">
        <f>DL12-DL11</f>
        <v>4.2287746177407728E-3</v>
      </c>
      <c r="DM14">
        <v>1937</v>
      </c>
      <c r="DN14">
        <v>1535</v>
      </c>
      <c r="DO14" t="s">
        <v>38</v>
      </c>
      <c r="DP14" s="37">
        <f>DP12-DP11</f>
        <v>4.2718084872063466E-3</v>
      </c>
      <c r="DQ14">
        <v>1937</v>
      </c>
      <c r="DR14">
        <v>1535</v>
      </c>
      <c r="DS14" t="s">
        <v>38</v>
      </c>
      <c r="DT14" s="37">
        <f>DT12-DT11</f>
        <v>4.2834861445845487E-3</v>
      </c>
      <c r="DU14">
        <v>1937</v>
      </c>
      <c r="DV14">
        <v>1535</v>
      </c>
      <c r="DW14" t="s">
        <v>38</v>
      </c>
      <c r="DX14" s="37">
        <f>DX12-DX11</f>
        <v>4.2880818222381656E-3</v>
      </c>
      <c r="DY14">
        <v>1937</v>
      </c>
      <c r="DZ14">
        <v>1535</v>
      </c>
      <c r="EA14" t="s">
        <v>38</v>
      </c>
      <c r="EB14" s="37">
        <f>EB12-EB11</f>
        <v>4.2910727388072965E-3</v>
      </c>
      <c r="EC14">
        <v>1937</v>
      </c>
      <c r="ED14">
        <v>1535</v>
      </c>
      <c r="EE14" t="s">
        <v>38</v>
      </c>
      <c r="EF14" s="37">
        <f>EF12-EF11</f>
        <v>4.2894933401857981E-3</v>
      </c>
      <c r="EG14">
        <v>1937</v>
      </c>
      <c r="EH14">
        <v>1535</v>
      </c>
      <c r="EI14" t="s">
        <v>38</v>
      </c>
      <c r="EJ14" s="37">
        <f>EJ12-EJ11</f>
        <v>4.2958810250295042E-3</v>
      </c>
      <c r="EK14">
        <v>1937</v>
      </c>
      <c r="EL14">
        <v>1535</v>
      </c>
      <c r="EM14" t="s">
        <v>38</v>
      </c>
      <c r="EN14" s="37">
        <f>EN12-EN11</f>
        <v>4.3089381388293907E-3</v>
      </c>
      <c r="EO14">
        <v>1937</v>
      </c>
      <c r="EP14">
        <v>1535</v>
      </c>
      <c r="EQ14" t="s">
        <v>38</v>
      </c>
      <c r="ER14" s="37">
        <f>ER12-ER11</f>
        <v>4.3174083735332651E-3</v>
      </c>
      <c r="ES14">
        <v>1937</v>
      </c>
      <c r="ET14">
        <v>1535</v>
      </c>
      <c r="EU14" t="s">
        <v>38</v>
      </c>
      <c r="EV14" s="37">
        <f>EV12-EV11</f>
        <v>4.3209956016871491E-3</v>
      </c>
      <c r="EW14">
        <v>1937</v>
      </c>
      <c r="EX14">
        <v>1535</v>
      </c>
      <c r="EY14" t="s">
        <v>38</v>
      </c>
      <c r="EZ14" s="37">
        <f>EZ12-EZ11</f>
        <v>4.3376117832254965E-3</v>
      </c>
      <c r="FA14">
        <v>1937</v>
      </c>
      <c r="FB14">
        <v>1535</v>
      </c>
      <c r="FC14" t="s">
        <v>38</v>
      </c>
      <c r="FD14" s="37">
        <f>FD12-FD11</f>
        <v>4.0647843867852237E-3</v>
      </c>
      <c r="FE14">
        <v>1937</v>
      </c>
      <c r="FF14">
        <v>1535</v>
      </c>
      <c r="FG14" t="s">
        <v>38</v>
      </c>
      <c r="FH14" s="37">
        <f>FH12-FH11</f>
        <v>4.2550300468265495E-3</v>
      </c>
      <c r="FI14">
        <v>1937</v>
      </c>
      <c r="FJ14">
        <v>1535</v>
      </c>
      <c r="FK14" t="s">
        <v>38</v>
      </c>
      <c r="FL14" s="37">
        <f>FL12-FL11</f>
        <v>4.2983455295181813E-3</v>
      </c>
      <c r="FM14">
        <v>1937</v>
      </c>
      <c r="FN14">
        <v>1535</v>
      </c>
      <c r="FO14" t="s">
        <v>38</v>
      </c>
      <c r="FP14" s="37">
        <f>FP12-FP11</f>
        <v>4.2315041957966121E-3</v>
      </c>
      <c r="FQ14">
        <v>1937</v>
      </c>
      <c r="FR14">
        <v>1535</v>
      </c>
    </row>
    <row r="15" spans="2:176">
      <c r="B15">
        <v>3.1279502572593466E-2</v>
      </c>
      <c r="C15" s="36">
        <v>0.84472755333715122</v>
      </c>
      <c r="D15">
        <v>212.17141410596022</v>
      </c>
      <c r="E15">
        <v>1938</v>
      </c>
      <c r="F15">
        <v>1097</v>
      </c>
      <c r="G15" t="s">
        <v>39</v>
      </c>
      <c r="H15" s="37">
        <f>H11-H13</f>
        <v>4.2205806574560564E-3</v>
      </c>
      <c r="I15">
        <v>1939</v>
      </c>
      <c r="J15">
        <v>1527</v>
      </c>
      <c r="K15" t="s">
        <v>39</v>
      </c>
      <c r="L15" s="37">
        <f>L11-L13</f>
        <v>3.9792204649144736E-3</v>
      </c>
      <c r="M15">
        <v>1939</v>
      </c>
      <c r="N15">
        <v>1527</v>
      </c>
      <c r="O15" t="s">
        <v>39</v>
      </c>
      <c r="P15" s="37">
        <f>P11-P13</f>
        <v>4.379474500632155E-3</v>
      </c>
      <c r="Q15">
        <v>1939</v>
      </c>
      <c r="R15">
        <v>1527</v>
      </c>
      <c r="S15" t="s">
        <v>39</v>
      </c>
      <c r="T15" s="37">
        <f>T11-T13</f>
        <v>4.0919850558300934E-3</v>
      </c>
      <c r="U15">
        <v>1939</v>
      </c>
      <c r="V15">
        <v>1527</v>
      </c>
      <c r="W15" t="s">
        <v>39</v>
      </c>
      <c r="X15" s="37">
        <f>X11-X13</f>
        <v>4.1342242581702202E-3</v>
      </c>
      <c r="Y15">
        <v>1939</v>
      </c>
      <c r="Z15">
        <v>1527</v>
      </c>
      <c r="AA15" t="s">
        <v>39</v>
      </c>
      <c r="AB15" s="37">
        <f>AB11-AB13</f>
        <v>4.3242102386931054E-3</v>
      </c>
      <c r="AC15">
        <v>1939</v>
      </c>
      <c r="AD15">
        <v>1527</v>
      </c>
      <c r="AE15" t="s">
        <v>39</v>
      </c>
      <c r="AF15" s="37">
        <f>AF11-AF13</f>
        <v>4.2723562639305074E-3</v>
      </c>
      <c r="AG15">
        <v>1939</v>
      </c>
      <c r="AH15">
        <v>1527</v>
      </c>
      <c r="AI15" t="s">
        <v>39</v>
      </c>
      <c r="AJ15" s="37">
        <f>AJ11-AJ13</f>
        <v>4.293119344065531E-3</v>
      </c>
      <c r="AK15">
        <v>1939</v>
      </c>
      <c r="AL15">
        <v>1527</v>
      </c>
      <c r="AM15" t="s">
        <v>39</v>
      </c>
      <c r="AN15" s="37">
        <f>AN11-AN13</f>
        <v>4.3351820205365967E-3</v>
      </c>
      <c r="AO15">
        <v>1939</v>
      </c>
      <c r="AP15">
        <v>1527</v>
      </c>
      <c r="AQ15" t="s">
        <v>39</v>
      </c>
      <c r="AR15" s="37">
        <f>AR11-AR13</f>
        <v>4.3156759307250332E-3</v>
      </c>
      <c r="AS15">
        <v>1939</v>
      </c>
      <c r="AT15">
        <v>1527</v>
      </c>
      <c r="AU15" t="s">
        <v>39</v>
      </c>
      <c r="AV15" s="37">
        <f>AV11-AV13</f>
        <v>4.283065238642584E-3</v>
      </c>
      <c r="AW15">
        <v>1939</v>
      </c>
      <c r="AX15">
        <v>1527</v>
      </c>
      <c r="AY15" t="s">
        <v>39</v>
      </c>
      <c r="AZ15" s="37">
        <f>AZ11-AZ13</f>
        <v>4.3172011538023976E-3</v>
      </c>
      <c r="BA15">
        <v>1939</v>
      </c>
      <c r="BB15">
        <v>1527</v>
      </c>
      <c r="BC15" t="s">
        <v>39</v>
      </c>
      <c r="BD15" s="37">
        <f>BD11-BD13</f>
        <v>4.295846581648697E-3</v>
      </c>
      <c r="BE15">
        <v>1939</v>
      </c>
      <c r="BF15">
        <v>1527</v>
      </c>
      <c r="BG15" t="s">
        <v>39</v>
      </c>
      <c r="BH15" s="37">
        <f>BH11-BH13</f>
        <v>4.2626886237493167E-3</v>
      </c>
      <c r="BI15">
        <v>1939</v>
      </c>
      <c r="BJ15">
        <v>1527</v>
      </c>
      <c r="BK15" t="s">
        <v>39</v>
      </c>
      <c r="BL15" s="37">
        <f>BL11-BL13</f>
        <v>4.309559987723522E-3</v>
      </c>
      <c r="BM15">
        <v>1938</v>
      </c>
      <c r="BN15">
        <v>1097</v>
      </c>
      <c r="BO15" t="s">
        <v>39</v>
      </c>
      <c r="BP15" s="37">
        <f>BP11-BP13</f>
        <v>4.2750048734628496E-3</v>
      </c>
      <c r="BQ15">
        <v>1938</v>
      </c>
      <c r="BR15">
        <v>1097</v>
      </c>
      <c r="BS15" t="s">
        <v>39</v>
      </c>
      <c r="BT15" s="37">
        <f>BT11-BT13</f>
        <v>4.2923529323868025E-3</v>
      </c>
      <c r="BU15">
        <v>1938</v>
      </c>
      <c r="BV15">
        <v>1097</v>
      </c>
      <c r="BW15" t="s">
        <v>39</v>
      </c>
      <c r="BX15" s="37">
        <f>BX11-BX13</f>
        <v>4.268373862034533E-3</v>
      </c>
      <c r="BY15">
        <v>1938</v>
      </c>
      <c r="BZ15">
        <v>1097</v>
      </c>
      <c r="CA15" t="s">
        <v>39</v>
      </c>
      <c r="CB15" s="37">
        <f>CB11-CB13</f>
        <v>4.2816071966959683E-3</v>
      </c>
      <c r="CC15">
        <v>1938</v>
      </c>
      <c r="CD15">
        <v>1097</v>
      </c>
      <c r="CE15" t="s">
        <v>39</v>
      </c>
      <c r="CF15" s="37">
        <f>CF11-CF13</f>
        <v>4.280847549309158E-3</v>
      </c>
      <c r="CG15">
        <v>1938</v>
      </c>
      <c r="CH15">
        <v>1097</v>
      </c>
      <c r="CI15" t="s">
        <v>39</v>
      </c>
      <c r="CJ15" s="37">
        <f>CJ11-CJ13</f>
        <v>4.2831237137302622E-3</v>
      </c>
      <c r="CK15">
        <v>1938</v>
      </c>
      <c r="CL15">
        <v>1097</v>
      </c>
      <c r="CM15" t="s">
        <v>39</v>
      </c>
      <c r="CN15" s="37">
        <f>CN11-CN13</f>
        <v>4.2747287222545359E-3</v>
      </c>
      <c r="CO15">
        <v>1938</v>
      </c>
      <c r="CP15">
        <v>1097</v>
      </c>
      <c r="CQ15" t="s">
        <v>39</v>
      </c>
      <c r="CR15" s="37">
        <f>CR11-CR13</f>
        <v>4.2181922511996574E-3</v>
      </c>
      <c r="CS15">
        <v>1938</v>
      </c>
      <c r="CT15">
        <v>1097</v>
      </c>
      <c r="CU15" t="s">
        <v>39</v>
      </c>
      <c r="CV15" s="37">
        <f>CV11-CV13</f>
        <v>4.2451689551725458E-3</v>
      </c>
      <c r="CW15">
        <v>1938</v>
      </c>
      <c r="CX15">
        <v>1097</v>
      </c>
      <c r="CY15" t="s">
        <v>39</v>
      </c>
      <c r="CZ15" s="37">
        <f>CZ11-CZ13</f>
        <v>4.2406049338360903E-3</v>
      </c>
      <c r="DA15">
        <v>1938</v>
      </c>
      <c r="DB15">
        <v>1097</v>
      </c>
      <c r="DC15" t="s">
        <v>39</v>
      </c>
      <c r="DD15" s="37">
        <f>DD11-DD13</f>
        <v>4.2487651160311758E-3</v>
      </c>
      <c r="DE15">
        <v>1938</v>
      </c>
      <c r="DF15">
        <v>1097</v>
      </c>
      <c r="DG15" t="s">
        <v>39</v>
      </c>
      <c r="DH15" s="37">
        <f>DH11-DH13</f>
        <v>4.2598133718692796E-3</v>
      </c>
      <c r="DI15">
        <v>1938</v>
      </c>
      <c r="DJ15">
        <v>1097</v>
      </c>
      <c r="DK15" t="s">
        <v>39</v>
      </c>
      <c r="DL15" s="37">
        <f>DL11-DL13</f>
        <v>4.2467331218503622E-3</v>
      </c>
      <c r="DM15">
        <v>1938</v>
      </c>
      <c r="DN15">
        <v>1097</v>
      </c>
      <c r="DO15" t="s">
        <v>39</v>
      </c>
      <c r="DP15" s="37">
        <f>DP11-DP13</f>
        <v>4.2901351509442298E-3</v>
      </c>
      <c r="DQ15">
        <v>1938</v>
      </c>
      <c r="DR15">
        <v>1097</v>
      </c>
      <c r="DS15" t="s">
        <v>39</v>
      </c>
      <c r="DT15" s="37">
        <f>DT11-DT13</f>
        <v>4.3019133591504534E-3</v>
      </c>
      <c r="DU15">
        <v>1938</v>
      </c>
      <c r="DV15">
        <v>1097</v>
      </c>
      <c r="DW15" t="s">
        <v>39</v>
      </c>
      <c r="DX15" s="37">
        <f>DX11-DX13</f>
        <v>4.3065486837843628E-3</v>
      </c>
      <c r="DY15">
        <v>1938</v>
      </c>
      <c r="DZ15">
        <v>1097</v>
      </c>
      <c r="EA15" t="s">
        <v>39</v>
      </c>
      <c r="EB15" s="37">
        <f>EB11-EB13</f>
        <v>4.3095654260212196E-3</v>
      </c>
      <c r="EC15">
        <v>1938</v>
      </c>
      <c r="ED15">
        <v>1097</v>
      </c>
      <c r="EE15" t="s">
        <v>39</v>
      </c>
      <c r="EF15" s="37">
        <f>EF11-EF13</f>
        <v>4.3079723875079148E-3</v>
      </c>
      <c r="EG15">
        <v>1938</v>
      </c>
      <c r="EH15">
        <v>1097</v>
      </c>
      <c r="EI15" t="s">
        <v>39</v>
      </c>
      <c r="EJ15" s="37">
        <f>EJ11-EJ13</f>
        <v>4.3144152683413164E-3</v>
      </c>
      <c r="EK15">
        <v>1938</v>
      </c>
      <c r="EL15">
        <v>1097</v>
      </c>
      <c r="EM15" t="s">
        <v>39</v>
      </c>
      <c r="EN15" s="37">
        <f>EN11-EN13</f>
        <v>4.3275854658691403E-3</v>
      </c>
      <c r="EO15">
        <v>1938</v>
      </c>
      <c r="EP15">
        <v>1097</v>
      </c>
      <c r="EQ15" t="s">
        <v>39</v>
      </c>
      <c r="ER15" s="37">
        <f>ER11-ER13</f>
        <v>4.3361292434434678E-3</v>
      </c>
      <c r="ES15">
        <v>1938</v>
      </c>
      <c r="ET15">
        <v>1097</v>
      </c>
      <c r="EU15" t="s">
        <v>39</v>
      </c>
      <c r="EV15" s="37">
        <f>EV11-EV13</f>
        <v>4.3397476615483696E-3</v>
      </c>
      <c r="EW15">
        <v>1938</v>
      </c>
      <c r="EX15">
        <v>1097</v>
      </c>
      <c r="EY15" t="s">
        <v>39</v>
      </c>
      <c r="EZ15" s="37">
        <f>EZ11-EZ13</f>
        <v>4.3565086562642082E-3</v>
      </c>
      <c r="FA15">
        <v>1938</v>
      </c>
      <c r="FB15">
        <v>1097</v>
      </c>
      <c r="FC15" t="s">
        <v>39</v>
      </c>
      <c r="FD15" s="37">
        <f>FD11-FD13</f>
        <v>4.081374316318255E-3</v>
      </c>
      <c r="FE15">
        <v>1938</v>
      </c>
      <c r="FF15">
        <v>1097</v>
      </c>
      <c r="FG15" t="s">
        <v>39</v>
      </c>
      <c r="FH15" s="37">
        <f>FH11-FH13</f>
        <v>4.2732127229097548E-3</v>
      </c>
      <c r="FI15">
        <v>1938</v>
      </c>
      <c r="FJ15">
        <v>1097</v>
      </c>
      <c r="FK15" t="s">
        <v>39</v>
      </c>
      <c r="FL15" s="37">
        <f>FL11-FL13</f>
        <v>4.3169010907151521E-3</v>
      </c>
      <c r="FM15">
        <v>1938</v>
      </c>
      <c r="FN15">
        <v>1097</v>
      </c>
      <c r="FO15" t="s">
        <v>39</v>
      </c>
      <c r="FP15" s="37">
        <f>FP11-FP13</f>
        <v>4.2494859403282882E-3</v>
      </c>
      <c r="FQ15">
        <v>1938</v>
      </c>
      <c r="FR15">
        <v>1097</v>
      </c>
    </row>
    <row r="16" spans="2:176">
      <c r="B16">
        <v>3.1491955856711981E-2</v>
      </c>
      <c r="C16" s="36">
        <v>0.84851649890209779</v>
      </c>
      <c r="D16">
        <v>218.45378022913985</v>
      </c>
      <c r="E16">
        <v>1939</v>
      </c>
      <c r="F16">
        <v>1527</v>
      </c>
      <c r="G16" t="s">
        <v>40</v>
      </c>
      <c r="H16" s="38">
        <f>AVERAGE(H14:H15)</f>
        <v>4.2117114271045704E-3</v>
      </c>
      <c r="I16">
        <v>1940</v>
      </c>
      <c r="J16">
        <v>1418</v>
      </c>
      <c r="K16" t="s">
        <v>40</v>
      </c>
      <c r="L16" s="38">
        <f>AVERAGE(L14:L15)</f>
        <v>3.9713347358506495E-3</v>
      </c>
      <c r="M16">
        <v>1940</v>
      </c>
      <c r="N16">
        <v>1418</v>
      </c>
      <c r="O16" t="s">
        <v>40</v>
      </c>
      <c r="P16" s="38">
        <f>AVERAGE(P14:P15)</f>
        <v>4.3699264026386773E-3</v>
      </c>
      <c r="Q16">
        <v>1940</v>
      </c>
      <c r="R16">
        <v>1418</v>
      </c>
      <c r="S16" t="s">
        <v>40</v>
      </c>
      <c r="T16" s="38">
        <f>AVERAGE(T14:T15)</f>
        <v>4.0836469926243645E-3</v>
      </c>
      <c r="U16">
        <v>1940</v>
      </c>
      <c r="V16">
        <v>1418</v>
      </c>
      <c r="W16" t="s">
        <v>40</v>
      </c>
      <c r="X16" s="38">
        <f>AVERAGE(X14:X15)</f>
        <v>4.1257135262640337E-3</v>
      </c>
      <c r="Y16">
        <v>1940</v>
      </c>
      <c r="Z16">
        <v>1418</v>
      </c>
      <c r="AA16" t="s">
        <v>40</v>
      </c>
      <c r="AB16" s="38">
        <f>AVERAGE(AB14:AB15)</f>
        <v>4.3149010819066216E-3</v>
      </c>
      <c r="AC16">
        <v>1940</v>
      </c>
      <c r="AD16">
        <v>1418</v>
      </c>
      <c r="AE16" t="s">
        <v>40</v>
      </c>
      <c r="AF16" s="38">
        <f>AVERAGE(AF14:AF15)</f>
        <v>4.2632685620432598E-3</v>
      </c>
      <c r="AG16">
        <v>1940</v>
      </c>
      <c r="AH16">
        <v>1418</v>
      </c>
      <c r="AI16" t="s">
        <v>40</v>
      </c>
      <c r="AJ16" s="38">
        <f>AVERAGE(AJ14:AJ15)</f>
        <v>4.2839432870887418E-3</v>
      </c>
      <c r="AK16">
        <v>1940</v>
      </c>
      <c r="AL16">
        <v>1418</v>
      </c>
      <c r="AM16" t="s">
        <v>40</v>
      </c>
      <c r="AN16" s="38">
        <f>AVERAGE(AN14:AN15)</f>
        <v>4.3258256658713374E-3</v>
      </c>
      <c r="AO16">
        <v>1940</v>
      </c>
      <c r="AP16">
        <v>1418</v>
      </c>
      <c r="AQ16" t="s">
        <v>40</v>
      </c>
      <c r="AR16" s="38">
        <f>AVERAGE(AR14:AR15)</f>
        <v>4.3064034042449382E-3</v>
      </c>
      <c r="AS16">
        <v>1940</v>
      </c>
      <c r="AT16">
        <v>1418</v>
      </c>
      <c r="AU16" t="s">
        <v>40</v>
      </c>
      <c r="AV16" s="38">
        <f>AVERAGE(AV14:AV15)</f>
        <v>4.2739320189963525E-3</v>
      </c>
      <c r="AW16">
        <v>1940</v>
      </c>
      <c r="AX16">
        <v>1418</v>
      </c>
      <c r="AY16" t="s">
        <v>40</v>
      </c>
      <c r="AZ16" s="38">
        <f>AVERAGE(AZ14:AZ15)</f>
        <v>4.3079220861526168E-3</v>
      </c>
      <c r="BA16">
        <v>1940</v>
      </c>
      <c r="BB16">
        <v>1418</v>
      </c>
      <c r="BC16" t="s">
        <v>40</v>
      </c>
      <c r="BD16" s="38">
        <f>AVERAGE(BD14:BD15)</f>
        <v>4.2866588875774183E-3</v>
      </c>
      <c r="BE16">
        <v>1940</v>
      </c>
      <c r="BF16">
        <v>1418</v>
      </c>
      <c r="BG16" t="s">
        <v>40</v>
      </c>
      <c r="BH16" s="38">
        <f>AVERAGE(BH14:BH15)</f>
        <v>4.2536419162544636E-3</v>
      </c>
      <c r="BI16">
        <v>1940</v>
      </c>
      <c r="BJ16">
        <v>1418</v>
      </c>
      <c r="BK16" t="s">
        <v>40</v>
      </c>
      <c r="BL16" s="38">
        <f>AVERAGE(BL14:BL15)</f>
        <v>4.30031366740268E-3</v>
      </c>
      <c r="BM16">
        <v>1940</v>
      </c>
      <c r="BN16">
        <v>1418</v>
      </c>
      <c r="BO16" t="s">
        <v>40</v>
      </c>
      <c r="BP16" s="38">
        <f>AVERAGE(BP14:BP15)</f>
        <v>4.2659059243820054E-3</v>
      </c>
      <c r="BQ16">
        <v>1939</v>
      </c>
      <c r="BR16">
        <v>1527</v>
      </c>
      <c r="BS16" t="s">
        <v>40</v>
      </c>
      <c r="BT16" s="38">
        <f>AVERAGE(BT14:BT15)</f>
        <v>4.2831801443590032E-3</v>
      </c>
      <c r="BU16">
        <v>1939</v>
      </c>
      <c r="BV16">
        <v>1527</v>
      </c>
      <c r="BW16" t="s">
        <v>40</v>
      </c>
      <c r="BX16" s="38">
        <f>AVERAGE(BX14:BX15)</f>
        <v>4.2593030581903092E-3</v>
      </c>
      <c r="BY16">
        <v>1939</v>
      </c>
      <c r="BZ16">
        <v>1527</v>
      </c>
      <c r="CA16" t="s">
        <v>40</v>
      </c>
      <c r="CB16" s="38">
        <f>AVERAGE(CB14:CB15)</f>
        <v>4.2724801810148944E-3</v>
      </c>
      <c r="CC16">
        <v>1939</v>
      </c>
      <c r="CD16">
        <v>1527</v>
      </c>
      <c r="CE16" t="s">
        <v>40</v>
      </c>
      <c r="CF16" s="38">
        <f>AVERAGE(CF14:CF15)</f>
        <v>4.2717237650943679E-3</v>
      </c>
      <c r="CG16">
        <v>1939</v>
      </c>
      <c r="CH16">
        <v>1527</v>
      </c>
      <c r="CI16" t="s">
        <v>40</v>
      </c>
      <c r="CJ16" s="38">
        <f>AVERAGE(CJ14:CJ15)</f>
        <v>4.2739902452288911E-3</v>
      </c>
      <c r="CK16">
        <v>1939</v>
      </c>
      <c r="CL16">
        <v>1527</v>
      </c>
      <c r="CM16" t="s">
        <v>40</v>
      </c>
      <c r="CN16" s="38">
        <f>AVERAGE(CN14:CN15)</f>
        <v>4.2656309461599918E-3</v>
      </c>
      <c r="CO16">
        <v>1939</v>
      </c>
      <c r="CP16">
        <v>1527</v>
      </c>
      <c r="CQ16" t="s">
        <v>40</v>
      </c>
      <c r="CR16" s="38">
        <f>AVERAGE(CR14:CR15)</f>
        <v>4.2093330350615622E-3</v>
      </c>
      <c r="CS16">
        <v>1939</v>
      </c>
      <c r="CT16">
        <v>1527</v>
      </c>
      <c r="CU16" t="s">
        <v>40</v>
      </c>
      <c r="CV16" s="38">
        <f>AVERAGE(CV14:CV15)</f>
        <v>4.2361963024522883E-3</v>
      </c>
      <c r="CW16">
        <v>1939</v>
      </c>
      <c r="CX16">
        <v>1527</v>
      </c>
      <c r="CY16" t="s">
        <v>40</v>
      </c>
      <c r="CZ16" s="38">
        <f>AVERAGE(CZ14:CZ15)</f>
        <v>4.2316515232501961E-3</v>
      </c>
      <c r="DA16">
        <v>1939</v>
      </c>
      <c r="DB16">
        <v>1527</v>
      </c>
      <c r="DC16" t="s">
        <v>40</v>
      </c>
      <c r="DD16" s="38">
        <f>AVERAGE(DD14:DD15)</f>
        <v>4.2397772872355532E-3</v>
      </c>
      <c r="DE16">
        <v>1939</v>
      </c>
      <c r="DF16">
        <v>1527</v>
      </c>
      <c r="DG16" t="s">
        <v>40</v>
      </c>
      <c r="DH16" s="38">
        <f>AVERAGE(DH14:DH15)</f>
        <v>4.2507788387091024E-3</v>
      </c>
      <c r="DI16">
        <v>1939</v>
      </c>
      <c r="DJ16">
        <v>1527</v>
      </c>
      <c r="DK16" t="s">
        <v>40</v>
      </c>
      <c r="DL16" s="38">
        <f>AVERAGE(DL14:DL15)</f>
        <v>4.2377538697955675E-3</v>
      </c>
      <c r="DM16">
        <v>1939</v>
      </c>
      <c r="DN16">
        <v>1527</v>
      </c>
      <c r="DO16" t="s">
        <v>40</v>
      </c>
      <c r="DP16" s="38">
        <f>AVERAGE(DP14:DP15)</f>
        <v>4.2809718190752882E-3</v>
      </c>
      <c r="DQ16">
        <v>1939</v>
      </c>
      <c r="DR16">
        <v>1527</v>
      </c>
      <c r="DS16" t="s">
        <v>40</v>
      </c>
      <c r="DT16" s="38">
        <f>AVERAGE(DT14:DT15)</f>
        <v>4.2926997518675011E-3</v>
      </c>
      <c r="DU16">
        <v>1939</v>
      </c>
      <c r="DV16">
        <v>1527</v>
      </c>
      <c r="DW16" t="s">
        <v>40</v>
      </c>
      <c r="DX16" s="38">
        <f>AVERAGE(DX14:DX15)</f>
        <v>4.2973152530112642E-3</v>
      </c>
      <c r="DY16">
        <v>1939</v>
      </c>
      <c r="DZ16">
        <v>1527</v>
      </c>
      <c r="EA16" t="s">
        <v>40</v>
      </c>
      <c r="EB16" s="38">
        <f>AVERAGE(EB14:EB15)</f>
        <v>4.3003190824142581E-3</v>
      </c>
      <c r="EC16">
        <v>1939</v>
      </c>
      <c r="ED16">
        <v>1527</v>
      </c>
      <c r="EE16" t="s">
        <v>40</v>
      </c>
      <c r="EF16" s="38">
        <f>AVERAGE(EF14:EF15)</f>
        <v>4.2987328638468564E-3</v>
      </c>
      <c r="EG16">
        <v>1939</v>
      </c>
      <c r="EH16">
        <v>1527</v>
      </c>
      <c r="EI16" t="s">
        <v>40</v>
      </c>
      <c r="EJ16" s="38">
        <f>AVERAGE(EJ14:EJ15)</f>
        <v>4.3051481466854103E-3</v>
      </c>
      <c r="EK16">
        <v>1939</v>
      </c>
      <c r="EL16">
        <v>1527</v>
      </c>
      <c r="EM16" t="s">
        <v>40</v>
      </c>
      <c r="EN16" s="38">
        <f>AVERAGE(EN14:EN15)</f>
        <v>4.3182618023492655E-3</v>
      </c>
      <c r="EO16">
        <v>1939</v>
      </c>
      <c r="EP16">
        <v>1527</v>
      </c>
      <c r="EQ16" t="s">
        <v>40</v>
      </c>
      <c r="ER16" s="38">
        <f>AVERAGE(ER14:ER15)</f>
        <v>4.3267688084883665E-3</v>
      </c>
      <c r="ES16">
        <v>1939</v>
      </c>
      <c r="ET16">
        <v>1527</v>
      </c>
      <c r="EU16" t="s">
        <v>40</v>
      </c>
      <c r="EV16" s="38">
        <f>AVERAGE(EV14:EV15)</f>
        <v>4.3303716316177594E-3</v>
      </c>
      <c r="EW16">
        <v>1939</v>
      </c>
      <c r="EX16">
        <v>1527</v>
      </c>
      <c r="EY16" t="s">
        <v>40</v>
      </c>
      <c r="EZ16" s="38">
        <f>AVERAGE(EZ14:EZ15)</f>
        <v>4.3470602197448523E-3</v>
      </c>
      <c r="FA16">
        <v>1939</v>
      </c>
      <c r="FB16">
        <v>1527</v>
      </c>
      <c r="FC16" t="s">
        <v>40</v>
      </c>
      <c r="FD16" s="38">
        <f>AVERAGE(FD14:FD15)</f>
        <v>4.0730793515517394E-3</v>
      </c>
      <c r="FE16">
        <v>1939</v>
      </c>
      <c r="FF16">
        <v>1527</v>
      </c>
      <c r="FG16" t="s">
        <v>40</v>
      </c>
      <c r="FH16" s="38">
        <f>AVERAGE(FH14:FH15)</f>
        <v>4.2641213848681522E-3</v>
      </c>
      <c r="FI16">
        <v>1939</v>
      </c>
      <c r="FJ16">
        <v>1527</v>
      </c>
      <c r="FK16" t="s">
        <v>40</v>
      </c>
      <c r="FL16" s="38">
        <f>AVERAGE(FL14:FL15)</f>
        <v>4.3076233101166667E-3</v>
      </c>
      <c r="FM16">
        <v>1939</v>
      </c>
      <c r="FN16">
        <v>1527</v>
      </c>
      <c r="FO16" t="s">
        <v>40</v>
      </c>
      <c r="FP16" s="38">
        <f>AVERAGE(FP14:FP15)</f>
        <v>4.2404950680624501E-3</v>
      </c>
      <c r="FQ16">
        <v>1939</v>
      </c>
      <c r="FR16">
        <v>1527</v>
      </c>
    </row>
    <row r="17" spans="2:174">
      <c r="B17">
        <v>3.141173232805889E-2</v>
      </c>
      <c r="C17" s="36">
        <v>0.84683493778687968</v>
      </c>
      <c r="D17">
        <v>215.62725922269246</v>
      </c>
      <c r="E17">
        <v>1940</v>
      </c>
      <c r="F17">
        <v>1418</v>
      </c>
      <c r="G17" t="s">
        <v>41</v>
      </c>
      <c r="H17">
        <f>TINV(0.3173,H5)</f>
        <v>1.0126794918225288</v>
      </c>
      <c r="I17">
        <v>1941</v>
      </c>
      <c r="J17">
        <v>1633</v>
      </c>
      <c r="K17" t="s">
        <v>41</v>
      </c>
      <c r="L17">
        <f>TINV(0.3173,L5)</f>
        <v>1.0130082115656578</v>
      </c>
      <c r="M17">
        <v>1941</v>
      </c>
      <c r="N17">
        <v>1633</v>
      </c>
      <c r="O17" t="s">
        <v>41</v>
      </c>
      <c r="P17">
        <f>TINV(0.3173,P5)</f>
        <v>1.0130082115656578</v>
      </c>
      <c r="Q17">
        <v>1941</v>
      </c>
      <c r="R17">
        <v>1633</v>
      </c>
      <c r="S17" t="s">
        <v>41</v>
      </c>
      <c r="T17">
        <f>TINV(0.3173,T5)</f>
        <v>1.0130082115656578</v>
      </c>
      <c r="U17">
        <v>1941</v>
      </c>
      <c r="V17">
        <v>1633</v>
      </c>
      <c r="W17" t="s">
        <v>41</v>
      </c>
      <c r="X17">
        <f>TINV(0.3173,X5)</f>
        <v>1.0130082115656578</v>
      </c>
      <c r="Y17">
        <v>1941</v>
      </c>
      <c r="Z17">
        <v>1633</v>
      </c>
      <c r="AA17" t="s">
        <v>41</v>
      </c>
      <c r="AB17">
        <f>TINV(0.3173,AB5)</f>
        <v>1.0130082115656578</v>
      </c>
      <c r="AC17">
        <v>1941</v>
      </c>
      <c r="AD17">
        <v>1633</v>
      </c>
      <c r="AE17" t="s">
        <v>41</v>
      </c>
      <c r="AF17">
        <f>TINV(0.3173,AF5)</f>
        <v>1.0130082115656578</v>
      </c>
      <c r="AG17">
        <v>1941</v>
      </c>
      <c r="AH17">
        <v>1633</v>
      </c>
      <c r="AI17" t="s">
        <v>41</v>
      </c>
      <c r="AJ17">
        <f>TINV(0.3173,AJ5)</f>
        <v>1.0130082115656578</v>
      </c>
      <c r="AK17">
        <v>1941</v>
      </c>
      <c r="AL17">
        <v>1633</v>
      </c>
      <c r="AM17" t="s">
        <v>41</v>
      </c>
      <c r="AN17">
        <f>TINV(0.3173,AN5)</f>
        <v>1.0130082115656578</v>
      </c>
      <c r="AO17">
        <v>1941</v>
      </c>
      <c r="AP17">
        <v>1633</v>
      </c>
      <c r="AQ17" t="s">
        <v>41</v>
      </c>
      <c r="AR17">
        <f>TINV(0.3173,AR5)</f>
        <v>1.0130082115656578</v>
      </c>
      <c r="AS17">
        <v>1941</v>
      </c>
      <c r="AT17">
        <v>1633</v>
      </c>
      <c r="AU17" t="s">
        <v>41</v>
      </c>
      <c r="AV17">
        <f>TINV(0.3173,AV5)</f>
        <v>1.0130082115656578</v>
      </c>
      <c r="AW17">
        <v>1941</v>
      </c>
      <c r="AX17">
        <v>1633</v>
      </c>
      <c r="AY17" t="s">
        <v>41</v>
      </c>
      <c r="AZ17">
        <f>TINV(0.3173,AZ5)</f>
        <v>1.0130082115656578</v>
      </c>
      <c r="BA17">
        <v>1941</v>
      </c>
      <c r="BB17">
        <v>1633</v>
      </c>
      <c r="BC17" t="s">
        <v>41</v>
      </c>
      <c r="BD17">
        <f>TINV(0.3173,BD5)</f>
        <v>1.0130082115656578</v>
      </c>
      <c r="BE17">
        <v>1941</v>
      </c>
      <c r="BF17">
        <v>1633</v>
      </c>
      <c r="BG17" t="s">
        <v>41</v>
      </c>
      <c r="BH17">
        <f>TINV(0.3173,BH5)</f>
        <v>1.0130082115656578</v>
      </c>
      <c r="BI17">
        <v>1941</v>
      </c>
      <c r="BJ17">
        <v>1633</v>
      </c>
      <c r="BK17" t="s">
        <v>41</v>
      </c>
      <c r="BL17">
        <f>TINV(0.3173,BL5)</f>
        <v>1.0130082115656578</v>
      </c>
      <c r="BM17">
        <v>1941</v>
      </c>
      <c r="BN17">
        <v>1633</v>
      </c>
      <c r="BO17" t="s">
        <v>41</v>
      </c>
      <c r="BP17">
        <f>TINV(0.3173,BP5)</f>
        <v>1.0130082115656578</v>
      </c>
      <c r="BQ17">
        <v>1941</v>
      </c>
      <c r="BR17">
        <v>1633</v>
      </c>
      <c r="BS17" t="s">
        <v>41</v>
      </c>
      <c r="BT17">
        <f>TINV(0.3173,BT5)</f>
        <v>1.0130082115656578</v>
      </c>
      <c r="BU17">
        <v>1940</v>
      </c>
      <c r="BV17">
        <v>1418</v>
      </c>
      <c r="BW17" t="s">
        <v>41</v>
      </c>
      <c r="BX17">
        <f>TINV(0.3173,BX5)</f>
        <v>1.0130082115656578</v>
      </c>
      <c r="BY17">
        <v>1940</v>
      </c>
      <c r="BZ17">
        <v>1418</v>
      </c>
      <c r="CA17" t="s">
        <v>41</v>
      </c>
      <c r="CB17">
        <f>TINV(0.3173,CB5)</f>
        <v>1.0130082115656578</v>
      </c>
      <c r="CC17">
        <v>1940</v>
      </c>
      <c r="CD17">
        <v>1418</v>
      </c>
      <c r="CE17" t="s">
        <v>41</v>
      </c>
      <c r="CF17">
        <f>TINV(0.3173,CF5)</f>
        <v>1.0130082115656578</v>
      </c>
      <c r="CG17">
        <v>1940</v>
      </c>
      <c r="CH17">
        <v>1418</v>
      </c>
      <c r="CI17" t="s">
        <v>41</v>
      </c>
      <c r="CJ17">
        <f>TINV(0.3173,CJ5)</f>
        <v>1.0130082115656578</v>
      </c>
      <c r="CK17">
        <v>1940</v>
      </c>
      <c r="CL17">
        <v>1418</v>
      </c>
      <c r="CM17" t="s">
        <v>41</v>
      </c>
      <c r="CN17">
        <f>TINV(0.3173,CN5)</f>
        <v>1.0130082115656578</v>
      </c>
      <c r="CO17">
        <v>1940</v>
      </c>
      <c r="CP17">
        <v>1418</v>
      </c>
      <c r="CQ17" t="s">
        <v>41</v>
      </c>
      <c r="CR17">
        <f>TINV(0.3173,CR5)</f>
        <v>1.0130082115656578</v>
      </c>
      <c r="CS17">
        <v>1940</v>
      </c>
      <c r="CT17">
        <v>1418</v>
      </c>
      <c r="CU17" t="s">
        <v>41</v>
      </c>
      <c r="CV17">
        <f>TINV(0.3173,CV5)</f>
        <v>1.0130082115656578</v>
      </c>
      <c r="CW17">
        <v>1940</v>
      </c>
      <c r="CX17">
        <v>1418</v>
      </c>
      <c r="CY17" t="s">
        <v>41</v>
      </c>
      <c r="CZ17">
        <f>TINV(0.3173,CZ5)</f>
        <v>1.0130082115656578</v>
      </c>
      <c r="DA17">
        <v>1940</v>
      </c>
      <c r="DB17">
        <v>1418</v>
      </c>
      <c r="DC17" t="s">
        <v>41</v>
      </c>
      <c r="DD17">
        <f>TINV(0.3173,DD5)</f>
        <v>1.0130082115656578</v>
      </c>
      <c r="DE17">
        <v>1940</v>
      </c>
      <c r="DF17">
        <v>1418</v>
      </c>
      <c r="DG17" t="s">
        <v>41</v>
      </c>
      <c r="DH17">
        <f>TINV(0.3173,DH5)</f>
        <v>1.0130082115656578</v>
      </c>
      <c r="DI17">
        <v>1940</v>
      </c>
      <c r="DJ17">
        <v>1418</v>
      </c>
      <c r="DK17" t="s">
        <v>41</v>
      </c>
      <c r="DL17">
        <f>TINV(0.3173,DL5)</f>
        <v>1.0130082115656578</v>
      </c>
      <c r="DM17">
        <v>1940</v>
      </c>
      <c r="DN17">
        <v>1418</v>
      </c>
      <c r="DO17" t="s">
        <v>41</v>
      </c>
      <c r="DP17">
        <f>TINV(0.3173,DP5)</f>
        <v>1.0130082115656578</v>
      </c>
      <c r="DQ17">
        <v>1940</v>
      </c>
      <c r="DR17">
        <v>1418</v>
      </c>
      <c r="DS17" t="s">
        <v>41</v>
      </c>
      <c r="DT17">
        <f>TINV(0.3173,DT5)</f>
        <v>1.0130082115656578</v>
      </c>
      <c r="DU17">
        <v>1940</v>
      </c>
      <c r="DV17">
        <v>1418</v>
      </c>
      <c r="DW17" t="s">
        <v>41</v>
      </c>
      <c r="DX17">
        <f>TINV(0.3173,DX5)</f>
        <v>1.0130082115656578</v>
      </c>
      <c r="DY17">
        <v>1940</v>
      </c>
      <c r="DZ17">
        <v>1418</v>
      </c>
      <c r="EA17" t="s">
        <v>41</v>
      </c>
      <c r="EB17">
        <f>TINV(0.3173,EB5)</f>
        <v>1.0130082115656578</v>
      </c>
      <c r="EC17">
        <v>1940</v>
      </c>
      <c r="ED17">
        <v>1418</v>
      </c>
      <c r="EE17" t="s">
        <v>41</v>
      </c>
      <c r="EF17">
        <f>TINV(0.3173,EF5)</f>
        <v>1.0130082115656578</v>
      </c>
      <c r="EG17">
        <v>1940</v>
      </c>
      <c r="EH17">
        <v>1418</v>
      </c>
      <c r="EI17" t="s">
        <v>41</v>
      </c>
      <c r="EJ17">
        <f>TINV(0.3173,EJ5)</f>
        <v>1.0130082115656578</v>
      </c>
      <c r="EK17">
        <v>1940</v>
      </c>
      <c r="EL17">
        <v>1418</v>
      </c>
      <c r="EM17" t="s">
        <v>41</v>
      </c>
      <c r="EN17">
        <f>TINV(0.3173,EN5)</f>
        <v>1.0130082115656578</v>
      </c>
      <c r="EO17">
        <v>1940</v>
      </c>
      <c r="EP17">
        <v>1418</v>
      </c>
      <c r="EQ17" t="s">
        <v>41</v>
      </c>
      <c r="ER17">
        <f>TINV(0.3173,ER5)</f>
        <v>1.0130082115656578</v>
      </c>
      <c r="ES17">
        <v>1940</v>
      </c>
      <c r="ET17">
        <v>1418</v>
      </c>
      <c r="EU17" t="s">
        <v>41</v>
      </c>
      <c r="EV17">
        <f>TINV(0.3173,EV5)</f>
        <v>1.0130082115656578</v>
      </c>
      <c r="EW17">
        <v>1940</v>
      </c>
      <c r="EX17">
        <v>1418</v>
      </c>
      <c r="EY17" t="s">
        <v>41</v>
      </c>
      <c r="EZ17">
        <f>TINV(0.3173,EZ5)</f>
        <v>1.0130082115656578</v>
      </c>
      <c r="FA17">
        <v>1940</v>
      </c>
      <c r="FB17">
        <v>1418</v>
      </c>
      <c r="FC17" t="s">
        <v>41</v>
      </c>
      <c r="FD17">
        <f>TINV(0.3173,FD5)</f>
        <v>1.0130082115656578</v>
      </c>
      <c r="FE17">
        <v>1940</v>
      </c>
      <c r="FF17">
        <v>1418</v>
      </c>
      <c r="FG17" t="s">
        <v>41</v>
      </c>
      <c r="FH17">
        <f>TINV(0.3173,FH5)</f>
        <v>1.0130082115656578</v>
      </c>
      <c r="FI17">
        <v>1940</v>
      </c>
      <c r="FJ17">
        <v>1418</v>
      </c>
      <c r="FK17" t="s">
        <v>41</v>
      </c>
      <c r="FL17">
        <f>TINV(0.3173,FL5)</f>
        <v>1.0130082115656578</v>
      </c>
      <c r="FM17">
        <v>1940</v>
      </c>
      <c r="FN17">
        <v>1418</v>
      </c>
      <c r="FO17" t="s">
        <v>41</v>
      </c>
      <c r="FP17">
        <f>TINV(0.3173,FP5)</f>
        <v>1.0130082115656578</v>
      </c>
      <c r="FQ17">
        <v>1940</v>
      </c>
      <c r="FR17">
        <v>1418</v>
      </c>
    </row>
    <row r="18" spans="2:174">
      <c r="B18">
        <v>3.1475007655176954E-2</v>
      </c>
      <c r="C18" s="36">
        <v>0.84878048534826145</v>
      </c>
      <c r="D18">
        <v>218.90322161671884</v>
      </c>
      <c r="E18">
        <v>1941</v>
      </c>
      <c r="F18">
        <v>1633</v>
      </c>
      <c r="G18" t="s">
        <v>42</v>
      </c>
      <c r="H18">
        <f>H17*G3</f>
        <v>2.1316570039102154E-3</v>
      </c>
      <c r="I18">
        <v>1942</v>
      </c>
      <c r="J18">
        <v>1562</v>
      </c>
      <c r="K18" t="s">
        <v>42</v>
      </c>
      <c r="L18">
        <f>L17*K3</f>
        <v>2.0061989879512562E-3</v>
      </c>
      <c r="M18">
        <v>1942</v>
      </c>
      <c r="N18">
        <v>1562</v>
      </c>
      <c r="O18" t="s">
        <v>42</v>
      </c>
      <c r="P18">
        <f>P17*O3</f>
        <v>2.2103215187028267E-3</v>
      </c>
      <c r="Q18">
        <v>1942</v>
      </c>
      <c r="R18">
        <v>1562</v>
      </c>
      <c r="S18" t="s">
        <v>42</v>
      </c>
      <c r="T18">
        <f>T17*S3</f>
        <v>2.0638382049173371E-3</v>
      </c>
      <c r="U18">
        <v>1942</v>
      </c>
      <c r="V18">
        <v>1562</v>
      </c>
      <c r="W18" t="s">
        <v>42</v>
      </c>
      <c r="X18">
        <f>X17*W3</f>
        <v>2.085328289399631E-3</v>
      </c>
      <c r="Y18">
        <v>1942</v>
      </c>
      <c r="Z18">
        <v>1562</v>
      </c>
      <c r="AA18" t="s">
        <v>42</v>
      </c>
      <c r="AB18">
        <f>AB17*AA3</f>
        <v>2.1834407871776386E-3</v>
      </c>
      <c r="AC18">
        <v>1942</v>
      </c>
      <c r="AD18">
        <v>1562</v>
      </c>
      <c r="AE18" t="s">
        <v>42</v>
      </c>
      <c r="AF18">
        <f>AF17*AE3</f>
        <v>2.1556562453268337E-3</v>
      </c>
      <c r="AG18">
        <v>1942</v>
      </c>
      <c r="AH18">
        <v>1562</v>
      </c>
      <c r="AI18" t="s">
        <v>42</v>
      </c>
      <c r="AJ18">
        <f>AJ17*AI3</f>
        <v>2.1663812811305973E-3</v>
      </c>
      <c r="AK18">
        <v>1942</v>
      </c>
      <c r="AL18">
        <v>1562</v>
      </c>
      <c r="AM18" t="s">
        <v>42</v>
      </c>
      <c r="AN18">
        <f>AN17*AM3</f>
        <v>2.1884296911795146E-3</v>
      </c>
      <c r="AO18">
        <v>1942</v>
      </c>
      <c r="AP18">
        <v>1562</v>
      </c>
      <c r="AQ18" t="s">
        <v>42</v>
      </c>
      <c r="AR18">
        <f>AR17*AQ3</f>
        <v>2.1788188567840815E-3</v>
      </c>
      <c r="AS18">
        <v>1942</v>
      </c>
      <c r="AT18">
        <v>1562</v>
      </c>
      <c r="AU18" t="s">
        <v>42</v>
      </c>
      <c r="AV18">
        <f>AV17*AU3</f>
        <v>2.1626384757059839E-3</v>
      </c>
      <c r="AW18">
        <v>1942</v>
      </c>
      <c r="AX18">
        <v>1562</v>
      </c>
      <c r="AY18" t="s">
        <v>42</v>
      </c>
      <c r="AZ18">
        <f>AZ17*AY3</f>
        <v>2.1794084033241834E-3</v>
      </c>
      <c r="BA18">
        <v>1942</v>
      </c>
      <c r="BB18">
        <v>1562</v>
      </c>
      <c r="BC18" t="s">
        <v>42</v>
      </c>
      <c r="BD18">
        <f>BD17*BC3</f>
        <v>2.168877698547296E-3</v>
      </c>
      <c r="BE18">
        <v>1942</v>
      </c>
      <c r="BF18">
        <v>1562</v>
      </c>
      <c r="BG18" t="s">
        <v>42</v>
      </c>
      <c r="BH18">
        <f>BH17*BG3</f>
        <v>2.1523562353085689E-3</v>
      </c>
      <c r="BI18">
        <v>1942</v>
      </c>
      <c r="BJ18">
        <v>1562</v>
      </c>
      <c r="BK18" t="s">
        <v>42</v>
      </c>
      <c r="BL18">
        <f>BL17*BK3</f>
        <v>2.1753511331172671E-3</v>
      </c>
      <c r="BM18">
        <v>1942</v>
      </c>
      <c r="BN18">
        <v>1562</v>
      </c>
      <c r="BO18" t="s">
        <v>42</v>
      </c>
      <c r="BP18">
        <f>BP17*BO3</f>
        <v>2.1584043999565493E-3</v>
      </c>
      <c r="BQ18">
        <v>1942</v>
      </c>
      <c r="BR18">
        <v>1562</v>
      </c>
      <c r="BS18" t="s">
        <v>42</v>
      </c>
      <c r="BT18">
        <f>BT17*BS3</f>
        <v>2.1669706164828711E-3</v>
      </c>
      <c r="BU18">
        <v>1942</v>
      </c>
      <c r="BV18">
        <v>1562</v>
      </c>
      <c r="BW18" t="s">
        <v>42</v>
      </c>
      <c r="BX18">
        <f>BX17*BW3</f>
        <v>2.155027088840156E-3</v>
      </c>
      <c r="BY18">
        <v>1941</v>
      </c>
      <c r="BZ18">
        <v>1633</v>
      </c>
      <c r="CA18" t="s">
        <v>42</v>
      </c>
      <c r="CB18">
        <f>CB17*CA3</f>
        <v>2.1615754287979145E-3</v>
      </c>
      <c r="CC18">
        <v>1941</v>
      </c>
      <c r="CD18">
        <v>1633</v>
      </c>
      <c r="CE18" t="s">
        <v>42</v>
      </c>
      <c r="CF18">
        <f>CF17*CE3</f>
        <v>2.1611655664305479E-3</v>
      </c>
      <c r="CG18">
        <v>1941</v>
      </c>
      <c r="CH18">
        <v>1633</v>
      </c>
      <c r="CI18" t="s">
        <v>42</v>
      </c>
      <c r="CJ18">
        <f>CJ17*CI3</f>
        <v>2.1622639284005979E-3</v>
      </c>
      <c r="CK18">
        <v>1941</v>
      </c>
      <c r="CL18">
        <v>1633</v>
      </c>
      <c r="CM18" t="s">
        <v>42</v>
      </c>
      <c r="CN18">
        <f>CN17*CM3</f>
        <v>2.1580648334068274E-3</v>
      </c>
      <c r="CO18">
        <v>1941</v>
      </c>
      <c r="CP18">
        <v>1633</v>
      </c>
      <c r="CQ18" t="s">
        <v>42</v>
      </c>
      <c r="CR18">
        <f>CR17*CQ3</f>
        <v>2.1292465869533696E-3</v>
      </c>
      <c r="CS18">
        <v>1941</v>
      </c>
      <c r="CT18">
        <v>1633</v>
      </c>
      <c r="CU18" t="s">
        <v>42</v>
      </c>
      <c r="CV18">
        <f>CV17*CU3</f>
        <v>2.1428219420645727E-3</v>
      </c>
      <c r="CW18">
        <v>1941</v>
      </c>
      <c r="CX18">
        <v>1633</v>
      </c>
      <c r="CY18" t="s">
        <v>42</v>
      </c>
      <c r="CZ18">
        <f>CZ17*CY3</f>
        <v>2.1404599353235547E-3</v>
      </c>
      <c r="DA18">
        <v>1941</v>
      </c>
      <c r="DB18">
        <v>1633</v>
      </c>
      <c r="DC18" t="s">
        <v>42</v>
      </c>
      <c r="DD18">
        <f>DD17*DC3</f>
        <v>2.1444759952482951E-3</v>
      </c>
      <c r="DE18">
        <v>1941</v>
      </c>
      <c r="DF18">
        <v>1633</v>
      </c>
      <c r="DG18" t="s">
        <v>42</v>
      </c>
      <c r="DH18">
        <f>DH17*DG3</f>
        <v>2.1500209542097259E-3</v>
      </c>
      <c r="DI18">
        <v>1941</v>
      </c>
      <c r="DJ18">
        <v>1633</v>
      </c>
      <c r="DK18" t="s">
        <v>42</v>
      </c>
      <c r="DL18">
        <f>DL17*DK3</f>
        <v>2.1433413798860705E-3</v>
      </c>
      <c r="DM18">
        <v>1941</v>
      </c>
      <c r="DN18">
        <v>1633</v>
      </c>
      <c r="DO18" t="s">
        <v>42</v>
      </c>
      <c r="DP18">
        <f>DP17*DO3</f>
        <v>2.1653820723664427E-3</v>
      </c>
      <c r="DQ18">
        <v>1941</v>
      </c>
      <c r="DR18">
        <v>1633</v>
      </c>
      <c r="DS18" t="s">
        <v>42</v>
      </c>
      <c r="DT18">
        <f>DT17*DS3</f>
        <v>2.1713560439905666E-3</v>
      </c>
      <c r="DU18">
        <v>1941</v>
      </c>
      <c r="DV18">
        <v>1633</v>
      </c>
      <c r="DW18" t="s">
        <v>42</v>
      </c>
      <c r="DX18">
        <f>DX17*DW3</f>
        <v>2.1737022622356173E-3</v>
      </c>
      <c r="DY18">
        <v>1941</v>
      </c>
      <c r="DZ18">
        <v>1633</v>
      </c>
      <c r="EA18" t="s">
        <v>42</v>
      </c>
      <c r="EB18">
        <f>EB17*EA3</f>
        <v>2.1752055671524339E-3</v>
      </c>
      <c r="EC18">
        <v>1941</v>
      </c>
      <c r="ED18">
        <v>1633</v>
      </c>
      <c r="EE18" t="s">
        <v>42</v>
      </c>
      <c r="EF18">
        <f>EF17*EE3</f>
        <v>2.1742559212479628E-3</v>
      </c>
      <c r="EG18">
        <v>1941</v>
      </c>
      <c r="EH18">
        <v>1633</v>
      </c>
      <c r="EI18" t="s">
        <v>42</v>
      </c>
      <c r="EJ18">
        <f>EJ17*EI3</f>
        <v>2.1775176963783165E-3</v>
      </c>
      <c r="EK18">
        <v>1941</v>
      </c>
      <c r="EL18">
        <v>1633</v>
      </c>
      <c r="EM18" t="s">
        <v>42</v>
      </c>
      <c r="EN18">
        <f>EN17*EM3</f>
        <v>2.1846533673135337E-3</v>
      </c>
      <c r="EO18">
        <v>1941</v>
      </c>
      <c r="EP18">
        <v>1633</v>
      </c>
      <c r="EQ18" t="s">
        <v>42</v>
      </c>
      <c r="ER18">
        <f>ER17*EQ3</f>
        <v>2.1885894381482632E-3</v>
      </c>
      <c r="ES18">
        <v>1941</v>
      </c>
      <c r="ET18">
        <v>1633</v>
      </c>
      <c r="EU18" t="s">
        <v>42</v>
      </c>
      <c r="EV18">
        <f>EV17*EU3</f>
        <v>2.1903760824138218E-3</v>
      </c>
      <c r="EW18">
        <v>1941</v>
      </c>
      <c r="EX18">
        <v>1633</v>
      </c>
      <c r="EY18" t="s">
        <v>42</v>
      </c>
      <c r="EZ18">
        <f>EZ17*EY3</f>
        <v>2.199229952065659E-3</v>
      </c>
      <c r="FA18">
        <v>1941</v>
      </c>
      <c r="FB18">
        <v>1633</v>
      </c>
      <c r="FC18" t="s">
        <v>42</v>
      </c>
      <c r="FD18">
        <f>FD17*FC3</f>
        <v>2.0628153001156853E-3</v>
      </c>
      <c r="FE18">
        <v>1941</v>
      </c>
      <c r="FF18">
        <v>1633</v>
      </c>
      <c r="FG18" t="s">
        <v>42</v>
      </c>
      <c r="FH18">
        <f>FH17*FG3</f>
        <v>2.158641085302357E-3</v>
      </c>
      <c r="FI18">
        <v>1941</v>
      </c>
      <c r="FJ18">
        <v>1633</v>
      </c>
      <c r="FK18" t="s">
        <v>42</v>
      </c>
      <c r="FL18">
        <f>FL17*FK3</f>
        <v>2.1805223349772389E-3</v>
      </c>
      <c r="FM18">
        <v>1941</v>
      </c>
      <c r="FN18">
        <v>1633</v>
      </c>
      <c r="FO18" t="s">
        <v>42</v>
      </c>
      <c r="FP18">
        <f>FP17*FO3</f>
        <v>2.1470810688349433E-3</v>
      </c>
      <c r="FQ18">
        <v>1941</v>
      </c>
      <c r="FR18">
        <v>1633</v>
      </c>
    </row>
    <row r="19" spans="2:174">
      <c r="B19">
        <v>3.1420120717397464E-2</v>
      </c>
      <c r="C19" s="36">
        <v>0.84754950426117781</v>
      </c>
      <c r="D19">
        <v>216.82074896505873</v>
      </c>
      <c r="E19">
        <v>1942</v>
      </c>
      <c r="F19">
        <v>1562</v>
      </c>
      <c r="G19" t="s">
        <v>43</v>
      </c>
      <c r="H19">
        <f>G2+H18</f>
        <v>1.0339332408240716</v>
      </c>
      <c r="I19">
        <v>1943</v>
      </c>
      <c r="J19">
        <v>1596</v>
      </c>
      <c r="K19" t="s">
        <v>43</v>
      </c>
      <c r="L19">
        <f>K2+L18</f>
        <v>1.0323742883818157</v>
      </c>
      <c r="M19">
        <v>1943</v>
      </c>
      <c r="N19">
        <v>1596</v>
      </c>
      <c r="O19" t="s">
        <v>43</v>
      </c>
      <c r="P19">
        <f>O2+P18</f>
        <v>1.0338705725498227</v>
      </c>
      <c r="Q19">
        <v>1943</v>
      </c>
      <c r="R19">
        <v>1596</v>
      </c>
      <c r="S19" t="s">
        <v>43</v>
      </c>
      <c r="T19">
        <f>S2+T18</f>
        <v>1.0328829769979295</v>
      </c>
      <c r="U19">
        <v>1943</v>
      </c>
      <c r="V19">
        <v>1596</v>
      </c>
      <c r="W19" t="s">
        <v>43</v>
      </c>
      <c r="X19">
        <f>W2+X18</f>
        <v>1.0330183113260267</v>
      </c>
      <c r="Y19">
        <v>1943</v>
      </c>
      <c r="Z19">
        <v>1596</v>
      </c>
      <c r="AA19" t="s">
        <v>43</v>
      </c>
      <c r="AB19">
        <f>AA2+AB18</f>
        <v>1.034293175633584</v>
      </c>
      <c r="AC19">
        <v>1943</v>
      </c>
      <c r="AD19">
        <v>1596</v>
      </c>
      <c r="AE19" t="s">
        <v>43</v>
      </c>
      <c r="AF19">
        <f>AE2+AF18</f>
        <v>1.0334723568759605</v>
      </c>
      <c r="AG19">
        <v>1943</v>
      </c>
      <c r="AH19">
        <v>1596</v>
      </c>
      <c r="AI19" t="s">
        <v>43</v>
      </c>
      <c r="AJ19">
        <f>AI2+AJ18</f>
        <v>1.0336122548323392</v>
      </c>
      <c r="AK19">
        <v>1943</v>
      </c>
      <c r="AL19">
        <v>1596</v>
      </c>
      <c r="AM19" t="s">
        <v>43</v>
      </c>
      <c r="AN19">
        <f>AM2+AN18</f>
        <v>1.0340439658595759</v>
      </c>
      <c r="AO19">
        <v>1943</v>
      </c>
      <c r="AP19">
        <v>1596</v>
      </c>
      <c r="AQ19" t="s">
        <v>43</v>
      </c>
      <c r="AR19">
        <f>AQ2+AR18</f>
        <v>1.0341360632484877</v>
      </c>
      <c r="AS19">
        <v>1943</v>
      </c>
      <c r="AT19">
        <v>1596</v>
      </c>
      <c r="AU19" t="s">
        <v>43</v>
      </c>
      <c r="AV19">
        <f>AU2+AV18</f>
        <v>1.0342383650352289</v>
      </c>
      <c r="AW19">
        <v>1943</v>
      </c>
      <c r="AX19">
        <v>1596</v>
      </c>
      <c r="AY19" t="s">
        <v>43</v>
      </c>
      <c r="AZ19">
        <f>AY2+AZ18</f>
        <v>1.0340519883552204</v>
      </c>
      <c r="BA19">
        <v>1943</v>
      </c>
      <c r="BB19">
        <v>1596</v>
      </c>
      <c r="BC19" t="s">
        <v>43</v>
      </c>
      <c r="BD19">
        <f>BC2+BD18</f>
        <v>1.0341491657411184</v>
      </c>
      <c r="BE19">
        <v>1943</v>
      </c>
      <c r="BF19">
        <v>1596</v>
      </c>
      <c r="BG19" t="s">
        <v>43</v>
      </c>
      <c r="BH19">
        <f>BG2+BH18</f>
        <v>1.0342206813900168</v>
      </c>
      <c r="BI19">
        <v>1943</v>
      </c>
      <c r="BJ19">
        <v>1596</v>
      </c>
      <c r="BK19" t="s">
        <v>43</v>
      </c>
      <c r="BL19">
        <f>BK2+BL18</f>
        <v>1.0339491981660176</v>
      </c>
      <c r="BM19">
        <v>1943</v>
      </c>
      <c r="BN19">
        <v>1596</v>
      </c>
      <c r="BO19" t="s">
        <v>43</v>
      </c>
      <c r="BP19">
        <f>BO2+BP18</f>
        <v>1.0341514784620531</v>
      </c>
      <c r="BQ19">
        <v>1943</v>
      </c>
      <c r="BR19">
        <v>1596</v>
      </c>
      <c r="BS19" t="s">
        <v>43</v>
      </c>
      <c r="BT19">
        <f>BS2+BT18</f>
        <v>1.0340772578734019</v>
      </c>
      <c r="BU19">
        <v>1943</v>
      </c>
      <c r="BV19">
        <v>1596</v>
      </c>
      <c r="BW19" t="s">
        <v>43</v>
      </c>
      <c r="BX19">
        <f>BW2+BX18</f>
        <v>1.0341306108725496</v>
      </c>
      <c r="BY19">
        <v>1943</v>
      </c>
      <c r="BZ19">
        <v>1596</v>
      </c>
      <c r="CA19" t="s">
        <v>43</v>
      </c>
      <c r="CB19">
        <f>CA2+CB18</f>
        <v>1.0340805187872744</v>
      </c>
      <c r="CC19">
        <v>1942</v>
      </c>
      <c r="CD19">
        <v>1562</v>
      </c>
      <c r="CE19" t="s">
        <v>43</v>
      </c>
      <c r="CF19">
        <f>CE2+CF18</f>
        <v>1.0340671341671877</v>
      </c>
      <c r="CG19">
        <v>1942</v>
      </c>
      <c r="CH19">
        <v>1562</v>
      </c>
      <c r="CI19" t="s">
        <v>43</v>
      </c>
      <c r="CJ19">
        <f>CI2+CJ18</f>
        <v>1.0340451875547536</v>
      </c>
      <c r="CK19">
        <v>1942</v>
      </c>
      <c r="CL19">
        <v>1562</v>
      </c>
      <c r="CM19" t="s">
        <v>43</v>
      </c>
      <c r="CN19">
        <f>CM2+CN18</f>
        <v>1.0340552974867081</v>
      </c>
      <c r="CO19">
        <v>1942</v>
      </c>
      <c r="CP19">
        <v>1562</v>
      </c>
      <c r="CQ19" t="s">
        <v>43</v>
      </c>
      <c r="CR19">
        <f>CQ2+CR18</f>
        <v>1.0338634812699958</v>
      </c>
      <c r="CS19">
        <v>1942</v>
      </c>
      <c r="CT19">
        <v>1562</v>
      </c>
      <c r="CU19" t="s">
        <v>43</v>
      </c>
      <c r="CV19">
        <f>CU2+CV18</f>
        <v>1.0338708058116155</v>
      </c>
      <c r="CW19">
        <v>1942</v>
      </c>
      <c r="CX19">
        <v>1562</v>
      </c>
      <c r="CY19" t="s">
        <v>43</v>
      </c>
      <c r="CZ19">
        <f>CY2+CZ18</f>
        <v>1.0338380201735073</v>
      </c>
      <c r="DA19">
        <v>1942</v>
      </c>
      <c r="DB19">
        <v>1562</v>
      </c>
      <c r="DC19" t="s">
        <v>43</v>
      </c>
      <c r="DD19">
        <f>DC2+DD18</f>
        <v>1.0337967785645652</v>
      </c>
      <c r="DE19">
        <v>1942</v>
      </c>
      <c r="DF19">
        <v>1562</v>
      </c>
      <c r="DG19" t="s">
        <v>43</v>
      </c>
      <c r="DH19">
        <f>DG2+DH18</f>
        <v>1.0337929428043209</v>
      </c>
      <c r="DI19">
        <v>1942</v>
      </c>
      <c r="DJ19">
        <v>1562</v>
      </c>
      <c r="DK19" t="s">
        <v>43</v>
      </c>
      <c r="DL19">
        <f>DK2+DL18</f>
        <v>1.0337421303180279</v>
      </c>
      <c r="DM19">
        <v>1942</v>
      </c>
      <c r="DN19">
        <v>1562</v>
      </c>
      <c r="DO19" t="s">
        <v>43</v>
      </c>
      <c r="DP19">
        <f>DO2+DP18</f>
        <v>1.0338511162590647</v>
      </c>
      <c r="DQ19">
        <v>1942</v>
      </c>
      <c r="DR19">
        <v>1562</v>
      </c>
      <c r="DS19" t="s">
        <v>43</v>
      </c>
      <c r="DT19">
        <f>DS2+DT18</f>
        <v>1.0338769862651944</v>
      </c>
      <c r="DU19">
        <v>1942</v>
      </c>
      <c r="DV19">
        <v>1562</v>
      </c>
      <c r="DW19" t="s">
        <v>43</v>
      </c>
      <c r="DX19">
        <f>DW2+DX18</f>
        <v>1.0338848428907594</v>
      </c>
      <c r="DY19">
        <v>1942</v>
      </c>
      <c r="DZ19">
        <v>1562</v>
      </c>
      <c r="EA19" t="s">
        <v>43</v>
      </c>
      <c r="EB19">
        <f>EA2+EB18</f>
        <v>1.0338787112228045</v>
      </c>
      <c r="EC19">
        <v>1942</v>
      </c>
      <c r="ED19">
        <v>1562</v>
      </c>
      <c r="EE19" t="s">
        <v>43</v>
      </c>
      <c r="EF19">
        <f>EE2+EF18</f>
        <v>1.0338078673680022</v>
      </c>
      <c r="EG19">
        <v>1942</v>
      </c>
      <c r="EH19">
        <v>1562</v>
      </c>
      <c r="EI19" t="s">
        <v>43</v>
      </c>
      <c r="EJ19">
        <f>EI2+EJ18</f>
        <v>1.0338191972243016</v>
      </c>
      <c r="EK19">
        <v>1942</v>
      </c>
      <c r="EL19">
        <v>1562</v>
      </c>
      <c r="EM19" t="s">
        <v>43</v>
      </c>
      <c r="EN19">
        <f>EM2+EN18</f>
        <v>1.0340638898891257</v>
      </c>
      <c r="EO19">
        <v>1942</v>
      </c>
      <c r="EP19">
        <v>1562</v>
      </c>
      <c r="EQ19" t="s">
        <v>43</v>
      </c>
      <c r="ER19">
        <f>EQ2+ER18</f>
        <v>1.0338945111565376</v>
      </c>
      <c r="ES19">
        <v>1942</v>
      </c>
      <c r="ET19">
        <v>1562</v>
      </c>
      <c r="EU19" t="s">
        <v>43</v>
      </c>
      <c r="EV19">
        <f>EU2+EV18</f>
        <v>1.0338794675255587</v>
      </c>
      <c r="EW19">
        <v>1942</v>
      </c>
      <c r="EX19">
        <v>1562</v>
      </c>
      <c r="EY19" t="s">
        <v>43</v>
      </c>
      <c r="EZ19">
        <f>EY2+EZ18</f>
        <v>1.03408191514475</v>
      </c>
      <c r="FA19">
        <v>1942</v>
      </c>
      <c r="FB19">
        <v>1562</v>
      </c>
      <c r="FC19" t="s">
        <v>43</v>
      </c>
      <c r="FD19">
        <f>FC2+FD18</f>
        <v>1.0350441611789958</v>
      </c>
      <c r="FE19">
        <v>1942</v>
      </c>
      <c r="FF19">
        <v>1562</v>
      </c>
      <c r="FG19" t="s">
        <v>43</v>
      </c>
      <c r="FH19">
        <f>FG2+FH18</f>
        <v>1.0346968133464216</v>
      </c>
      <c r="FI19">
        <v>1942</v>
      </c>
      <c r="FJ19">
        <v>1562</v>
      </c>
      <c r="FK19" t="s">
        <v>43</v>
      </c>
      <c r="FL19">
        <f>FK2+FL18</f>
        <v>1.0346521156212161</v>
      </c>
      <c r="FM19">
        <v>1942</v>
      </c>
      <c r="FN19">
        <v>1562</v>
      </c>
      <c r="FO19" t="s">
        <v>43</v>
      </c>
      <c r="FP19">
        <f>FO2+FP18</f>
        <v>1.0348777816763153</v>
      </c>
      <c r="FQ19">
        <v>1942</v>
      </c>
      <c r="FR19">
        <v>1562</v>
      </c>
    </row>
    <row r="20" spans="2:174">
      <c r="B20">
        <v>3.1407547211142826E-2</v>
      </c>
      <c r="C20" s="36">
        <v>0.84749506736791291</v>
      </c>
      <c r="D20">
        <v>216.72943331666639</v>
      </c>
      <c r="E20">
        <v>1943</v>
      </c>
      <c r="F20">
        <v>1596</v>
      </c>
      <c r="G20" t="s">
        <v>44</v>
      </c>
      <c r="H20">
        <f>G2-H18</f>
        <v>1.029669926816251</v>
      </c>
      <c r="I20">
        <v>1944</v>
      </c>
      <c r="J20">
        <v>1598</v>
      </c>
      <c r="K20" t="s">
        <v>44</v>
      </c>
      <c r="L20">
        <f>K2-L18</f>
        <v>1.0283618904059133</v>
      </c>
      <c r="M20">
        <v>1944</v>
      </c>
      <c r="N20">
        <v>1598</v>
      </c>
      <c r="O20" t="s">
        <v>44</v>
      </c>
      <c r="P20">
        <f>O2-P18</f>
        <v>1.0294499295124171</v>
      </c>
      <c r="Q20">
        <v>1944</v>
      </c>
      <c r="R20">
        <v>1598</v>
      </c>
      <c r="S20" t="s">
        <v>44</v>
      </c>
      <c r="T20">
        <f>S2-T18</f>
        <v>1.0287553005880947</v>
      </c>
      <c r="U20">
        <v>1944</v>
      </c>
      <c r="V20">
        <v>1598</v>
      </c>
      <c r="W20" t="s">
        <v>44</v>
      </c>
      <c r="X20">
        <f>W2-X18</f>
        <v>1.0288476547472276</v>
      </c>
      <c r="Y20">
        <v>1944</v>
      </c>
      <c r="Z20">
        <v>1598</v>
      </c>
      <c r="AA20" t="s">
        <v>44</v>
      </c>
      <c r="AB20">
        <f>AA2-AB18</f>
        <v>1.0299262940592286</v>
      </c>
      <c r="AC20">
        <v>1944</v>
      </c>
      <c r="AD20">
        <v>1598</v>
      </c>
      <c r="AE20" t="s">
        <v>44</v>
      </c>
      <c r="AF20">
        <f>AE2-AF18</f>
        <v>1.0291610443853068</v>
      </c>
      <c r="AG20">
        <v>1944</v>
      </c>
      <c r="AH20">
        <v>1598</v>
      </c>
      <c r="AI20" t="s">
        <v>44</v>
      </c>
      <c r="AJ20">
        <f>AI2-AJ18</f>
        <v>1.0292794922700781</v>
      </c>
      <c r="AK20">
        <v>1944</v>
      </c>
      <c r="AL20">
        <v>1598</v>
      </c>
      <c r="AM20" t="s">
        <v>44</v>
      </c>
      <c r="AN20">
        <f>AM2-AN18</f>
        <v>1.0296671064772167</v>
      </c>
      <c r="AO20">
        <v>1944</v>
      </c>
      <c r="AP20">
        <v>1598</v>
      </c>
      <c r="AQ20" t="s">
        <v>44</v>
      </c>
      <c r="AR20">
        <f>AQ2-AR18</f>
        <v>1.0297784255349194</v>
      </c>
      <c r="AS20">
        <v>1944</v>
      </c>
      <c r="AT20">
        <v>1598</v>
      </c>
      <c r="AU20" t="s">
        <v>44</v>
      </c>
      <c r="AV20">
        <f>AU2-AV18</f>
        <v>1.0299130880838168</v>
      </c>
      <c r="AW20">
        <v>1944</v>
      </c>
      <c r="AX20">
        <v>1598</v>
      </c>
      <c r="AY20" t="s">
        <v>44</v>
      </c>
      <c r="AZ20">
        <f>AY2-AZ18</f>
        <v>1.029693171548572</v>
      </c>
      <c r="BA20">
        <v>1944</v>
      </c>
      <c r="BB20">
        <v>1598</v>
      </c>
      <c r="BC20" t="s">
        <v>44</v>
      </c>
      <c r="BD20">
        <f>BC2-BD18</f>
        <v>1.0298114103440237</v>
      </c>
      <c r="BE20">
        <v>1944</v>
      </c>
      <c r="BF20">
        <v>1598</v>
      </c>
      <c r="BG20" t="s">
        <v>44</v>
      </c>
      <c r="BH20">
        <f>BG2-BH18</f>
        <v>1.0299159689193997</v>
      </c>
      <c r="BI20">
        <v>1944</v>
      </c>
      <c r="BJ20">
        <v>1598</v>
      </c>
      <c r="BK20" t="s">
        <v>44</v>
      </c>
      <c r="BL20">
        <f>BK2-BL18</f>
        <v>1.029598495899783</v>
      </c>
      <c r="BM20">
        <v>1944</v>
      </c>
      <c r="BN20">
        <v>1598</v>
      </c>
      <c r="BO20" t="s">
        <v>44</v>
      </c>
      <c r="BP20">
        <f>BO2-BP18</f>
        <v>1.0298346696621401</v>
      </c>
      <c r="BQ20">
        <v>1944</v>
      </c>
      <c r="BR20">
        <v>1598</v>
      </c>
      <c r="BS20" t="s">
        <v>44</v>
      </c>
      <c r="BT20">
        <f>BS2-BT18</f>
        <v>1.0297433166404362</v>
      </c>
      <c r="BU20">
        <v>1944</v>
      </c>
      <c r="BV20">
        <v>1598</v>
      </c>
      <c r="BW20" t="s">
        <v>44</v>
      </c>
      <c r="BX20">
        <f>BW2-BX18</f>
        <v>1.0298205566948693</v>
      </c>
      <c r="BY20">
        <v>1944</v>
      </c>
      <c r="BZ20">
        <v>1598</v>
      </c>
      <c r="CA20" t="s">
        <v>44</v>
      </c>
      <c r="CB20">
        <f>CA2-CB18</f>
        <v>1.0297573679296783</v>
      </c>
      <c r="CC20">
        <v>1944</v>
      </c>
      <c r="CD20">
        <v>1598</v>
      </c>
      <c r="CE20" t="s">
        <v>44</v>
      </c>
      <c r="CF20">
        <f>CE2-CF18</f>
        <v>1.0297448030343264</v>
      </c>
      <c r="CG20">
        <v>1943</v>
      </c>
      <c r="CH20">
        <v>1596</v>
      </c>
      <c r="CI20" t="s">
        <v>44</v>
      </c>
      <c r="CJ20">
        <f>CI2-CJ18</f>
        <v>1.0297206596979522</v>
      </c>
      <c r="CK20">
        <v>1943</v>
      </c>
      <c r="CL20">
        <v>1596</v>
      </c>
      <c r="CM20" t="s">
        <v>44</v>
      </c>
      <c r="CN20">
        <f>CM2-CN18</f>
        <v>1.0297391678198946</v>
      </c>
      <c r="CO20">
        <v>1943</v>
      </c>
      <c r="CP20">
        <v>1596</v>
      </c>
      <c r="CQ20" t="s">
        <v>44</v>
      </c>
      <c r="CR20">
        <f>CQ2-CR18</f>
        <v>1.0296049880960891</v>
      </c>
      <c r="CS20">
        <v>1943</v>
      </c>
      <c r="CT20">
        <v>1596</v>
      </c>
      <c r="CU20" t="s">
        <v>44</v>
      </c>
      <c r="CV20">
        <f>CU2-CV18</f>
        <v>1.0295851619274865</v>
      </c>
      <c r="CW20">
        <v>1943</v>
      </c>
      <c r="CX20">
        <v>1596</v>
      </c>
      <c r="CY20" t="s">
        <v>44</v>
      </c>
      <c r="CZ20">
        <f>CY2-CZ18</f>
        <v>1.0295571003028601</v>
      </c>
      <c r="DA20">
        <v>1943</v>
      </c>
      <c r="DB20">
        <v>1596</v>
      </c>
      <c r="DC20" t="s">
        <v>44</v>
      </c>
      <c r="DD20">
        <f>DC2-DD18</f>
        <v>1.0295078265740687</v>
      </c>
      <c r="DE20">
        <v>1943</v>
      </c>
      <c r="DF20">
        <v>1596</v>
      </c>
      <c r="DG20" t="s">
        <v>44</v>
      </c>
      <c r="DH20">
        <f>DG2-DH18</f>
        <v>1.0294929008959013</v>
      </c>
      <c r="DI20">
        <v>1943</v>
      </c>
      <c r="DJ20">
        <v>1596</v>
      </c>
      <c r="DK20" t="s">
        <v>44</v>
      </c>
      <c r="DL20">
        <f>DK2-DL18</f>
        <v>1.0294554475582556</v>
      </c>
      <c r="DM20">
        <v>1943</v>
      </c>
      <c r="DN20">
        <v>1596</v>
      </c>
      <c r="DO20" t="s">
        <v>44</v>
      </c>
      <c r="DP20">
        <f>DO2-DP18</f>
        <v>1.0295203521143319</v>
      </c>
      <c r="DQ20">
        <v>1943</v>
      </c>
      <c r="DR20">
        <v>1596</v>
      </c>
      <c r="DS20" t="s">
        <v>44</v>
      </c>
      <c r="DT20">
        <f>DS2-DT18</f>
        <v>1.0295342741772131</v>
      </c>
      <c r="DU20">
        <v>1943</v>
      </c>
      <c r="DV20">
        <v>1596</v>
      </c>
      <c r="DW20" t="s">
        <v>44</v>
      </c>
      <c r="DX20">
        <f>DW2-DX18</f>
        <v>1.0295374383662881</v>
      </c>
      <c r="DY20">
        <v>1943</v>
      </c>
      <c r="DZ20">
        <v>1596</v>
      </c>
      <c r="EA20" t="s">
        <v>44</v>
      </c>
      <c r="EB20">
        <f>EA2-EB18</f>
        <v>1.0295283000884996</v>
      </c>
      <c r="EC20">
        <v>1943</v>
      </c>
      <c r="ED20">
        <v>1596</v>
      </c>
      <c r="EE20" t="s">
        <v>44</v>
      </c>
      <c r="EF20">
        <f>EE2-EF18</f>
        <v>1.0294593555255065</v>
      </c>
      <c r="EG20">
        <v>1943</v>
      </c>
      <c r="EH20">
        <v>1596</v>
      </c>
      <c r="EI20" t="s">
        <v>44</v>
      </c>
      <c r="EJ20">
        <f>EI2-EJ18</f>
        <v>1.029464161831545</v>
      </c>
      <c r="EK20">
        <v>1943</v>
      </c>
      <c r="EL20">
        <v>1596</v>
      </c>
      <c r="EM20" t="s">
        <v>44</v>
      </c>
      <c r="EN20">
        <f>EM2-EN18</f>
        <v>1.0296945831544986</v>
      </c>
      <c r="EO20">
        <v>1943</v>
      </c>
      <c r="EP20">
        <v>1596</v>
      </c>
      <c r="EQ20" t="s">
        <v>44</v>
      </c>
      <c r="ER20">
        <f>EQ2-ER18</f>
        <v>1.0295173322802409</v>
      </c>
      <c r="ES20">
        <v>1943</v>
      </c>
      <c r="ET20">
        <v>1596</v>
      </c>
      <c r="EU20" t="s">
        <v>44</v>
      </c>
      <c r="EV20">
        <f>EU2-EV18</f>
        <v>1.0294987153607311</v>
      </c>
      <c r="EW20">
        <v>1943</v>
      </c>
      <c r="EX20">
        <v>1596</v>
      </c>
      <c r="EY20" t="s">
        <v>44</v>
      </c>
      <c r="EZ20">
        <f>EY2-EZ18</f>
        <v>1.0296834552406187</v>
      </c>
      <c r="FA20">
        <v>1943</v>
      </c>
      <c r="FB20">
        <v>1596</v>
      </c>
      <c r="FC20" t="s">
        <v>44</v>
      </c>
      <c r="FD20">
        <f>FC2-FD18</f>
        <v>1.0309185305787645</v>
      </c>
      <c r="FE20">
        <v>1943</v>
      </c>
      <c r="FF20">
        <v>1596</v>
      </c>
      <c r="FG20" t="s">
        <v>44</v>
      </c>
      <c r="FH20">
        <f>FG2-FH18</f>
        <v>1.030379531175817</v>
      </c>
      <c r="FI20">
        <v>1943</v>
      </c>
      <c r="FJ20">
        <v>1596</v>
      </c>
      <c r="FK20" t="s">
        <v>44</v>
      </c>
      <c r="FL20">
        <f>FK2-FL18</f>
        <v>1.0302910709512614</v>
      </c>
      <c r="FM20">
        <v>1943</v>
      </c>
      <c r="FN20">
        <v>1596</v>
      </c>
      <c r="FO20" t="s">
        <v>44</v>
      </c>
      <c r="FP20">
        <f>FO2-FP18</f>
        <v>1.0305836195386455</v>
      </c>
      <c r="FQ20">
        <v>1943</v>
      </c>
      <c r="FR20">
        <v>1596</v>
      </c>
    </row>
    <row r="21" spans="2:174">
      <c r="B21">
        <v>3.13852145253804E-2</v>
      </c>
      <c r="C21" s="36">
        <v>0.84717958914432878</v>
      </c>
      <c r="D21">
        <v>216.20151255733069</v>
      </c>
      <c r="E21">
        <v>1944</v>
      </c>
      <c r="F21">
        <v>1598</v>
      </c>
      <c r="G21" t="s">
        <v>35</v>
      </c>
      <c r="H21" s="37">
        <f>LN(G2)</f>
        <v>3.1306384834174944E-2</v>
      </c>
      <c r="I21">
        <v>1945</v>
      </c>
      <c r="J21">
        <v>1717</v>
      </c>
      <c r="K21" t="s">
        <v>35</v>
      </c>
      <c r="L21" s="37">
        <f>LN(K2)</f>
        <v>2.9916106744245014E-2</v>
      </c>
      <c r="M21">
        <v>1945</v>
      </c>
      <c r="N21">
        <v>1717</v>
      </c>
      <c r="O21" t="s">
        <v>35</v>
      </c>
      <c r="P21" s="37">
        <f>LN(O2)</f>
        <v>3.1169398739375107E-2</v>
      </c>
      <c r="Q21">
        <v>1945</v>
      </c>
      <c r="R21">
        <v>1717</v>
      </c>
      <c r="S21" t="s">
        <v>35</v>
      </c>
      <c r="T21" s="37">
        <f>LN(S2)</f>
        <v>3.0353766555230876E-2</v>
      </c>
      <c r="U21">
        <v>1945</v>
      </c>
      <c r="V21">
        <v>1717</v>
      </c>
      <c r="W21" t="s">
        <v>35</v>
      </c>
      <c r="X21" s="37">
        <f>LN(W2)</f>
        <v>3.0464201017769196E-2</v>
      </c>
      <c r="Y21">
        <v>1945</v>
      </c>
      <c r="Z21">
        <v>1717</v>
      </c>
      <c r="AA21" t="s">
        <v>35</v>
      </c>
      <c r="AB21" s="37">
        <f>LN(AA2)</f>
        <v>3.1604993622011697E-2</v>
      </c>
      <c r="AC21">
        <v>1945</v>
      </c>
      <c r="AD21">
        <v>1717</v>
      </c>
      <c r="AE21" t="s">
        <v>35</v>
      </c>
      <c r="AF21" s="37">
        <f>LN(AE2)</f>
        <v>3.0836335974533835E-2</v>
      </c>
      <c r="AG21">
        <v>1945</v>
      </c>
      <c r="AH21">
        <v>1717</v>
      </c>
      <c r="AI21" t="s">
        <v>35</v>
      </c>
      <c r="AJ21" s="37">
        <f>LN(AI2)</f>
        <v>3.0961578619868427E-2</v>
      </c>
      <c r="AK21">
        <v>1945</v>
      </c>
      <c r="AL21">
        <v>1717</v>
      </c>
      <c r="AM21" t="s">
        <v>35</v>
      </c>
      <c r="AN21" s="37">
        <f>LN(AM2)</f>
        <v>3.135867292770049E-2</v>
      </c>
      <c r="AO21">
        <v>1945</v>
      </c>
      <c r="AP21">
        <v>1717</v>
      </c>
      <c r="AQ21" t="s">
        <v>35</v>
      </c>
      <c r="AR21" s="37">
        <f>LN(AQ2)</f>
        <v>3.1457236348130496E-2</v>
      </c>
      <c r="AS21">
        <v>1945</v>
      </c>
      <c r="AT21">
        <v>1717</v>
      </c>
      <c r="AU21" t="s">
        <v>35</v>
      </c>
      <c r="AV21" s="37">
        <f>LN(AU2)</f>
        <v>3.1572042816454322E-2</v>
      </c>
      <c r="AW21">
        <v>1945</v>
      </c>
      <c r="AX21">
        <v>1717</v>
      </c>
      <c r="AY21" t="s">
        <v>35</v>
      </c>
      <c r="AZ21" s="37">
        <f>LN(AY2)</f>
        <v>3.1375190397581458E-2</v>
      </c>
      <c r="BA21">
        <v>1945</v>
      </c>
      <c r="BB21">
        <v>1717</v>
      </c>
      <c r="BC21" t="s">
        <v>35</v>
      </c>
      <c r="BD21" s="37">
        <f>LN(BC2)</f>
        <v>3.1479566143006843E-2</v>
      </c>
      <c r="BE21">
        <v>1945</v>
      </c>
      <c r="BF21">
        <v>1717</v>
      </c>
      <c r="BG21" t="s">
        <v>35</v>
      </c>
      <c r="BH21" s="37">
        <f>LN(BG2)</f>
        <v>3.156487141307434E-2</v>
      </c>
      <c r="BI21">
        <v>1945</v>
      </c>
      <c r="BJ21">
        <v>1717</v>
      </c>
      <c r="BK21" t="s">
        <v>35</v>
      </c>
      <c r="BL21" s="37">
        <f>LN(BK2)</f>
        <v>3.1279502572593466E-2</v>
      </c>
      <c r="BM21">
        <v>1945</v>
      </c>
      <c r="BN21">
        <v>1717</v>
      </c>
      <c r="BO21" t="s">
        <v>35</v>
      </c>
      <c r="BP21" s="37">
        <f>LN(BO2)</f>
        <v>3.1491955856711981E-2</v>
      </c>
      <c r="BQ21">
        <v>1945</v>
      </c>
      <c r="BR21">
        <v>1717</v>
      </c>
      <c r="BS21" t="s">
        <v>35</v>
      </c>
      <c r="BT21" s="37">
        <f>LN(BS2)</f>
        <v>3.141173232805889E-2</v>
      </c>
      <c r="BU21">
        <v>1945</v>
      </c>
      <c r="BV21">
        <v>1717</v>
      </c>
      <c r="BW21" t="s">
        <v>35</v>
      </c>
      <c r="BX21" s="37">
        <f>LN(BW2)</f>
        <v>3.1475007655176954E-2</v>
      </c>
      <c r="BY21">
        <v>1945</v>
      </c>
      <c r="BZ21">
        <v>1717</v>
      </c>
      <c r="CA21" t="s">
        <v>35</v>
      </c>
      <c r="CB21" s="37">
        <f>LN(CA2)</f>
        <v>3.1420120717397464E-2</v>
      </c>
      <c r="CC21">
        <v>1945</v>
      </c>
      <c r="CD21">
        <v>1717</v>
      </c>
      <c r="CE21" t="s">
        <v>35</v>
      </c>
      <c r="CF21" s="37">
        <f>LN(CE2)</f>
        <v>3.1407547211142826E-2</v>
      </c>
      <c r="CG21">
        <v>1945</v>
      </c>
      <c r="CH21">
        <v>1717</v>
      </c>
      <c r="CI21" t="s">
        <v>35</v>
      </c>
      <c r="CJ21" s="37">
        <f>LN(CI2)</f>
        <v>3.13852145253804E-2</v>
      </c>
      <c r="CK21">
        <v>1944</v>
      </c>
      <c r="CL21">
        <v>1598</v>
      </c>
      <c r="CM21" t="s">
        <v>35</v>
      </c>
      <c r="CN21" s="37">
        <f>LN(CM2)</f>
        <v>3.1399081338572811E-2</v>
      </c>
      <c r="CO21">
        <v>1944</v>
      </c>
      <c r="CP21">
        <v>1598</v>
      </c>
      <c r="CQ21" t="s">
        <v>35</v>
      </c>
      <c r="CR21" s="37">
        <f>LN(CQ2)</f>
        <v>3.1241109362299124E-2</v>
      </c>
      <c r="CS21">
        <v>1944</v>
      </c>
      <c r="CT21">
        <v>1598</v>
      </c>
      <c r="CU21" t="s">
        <v>35</v>
      </c>
      <c r="CV21" s="37">
        <f>LN(CU2)</f>
        <v>3.1235050793903447E-2</v>
      </c>
      <c r="CW21">
        <v>1944</v>
      </c>
      <c r="CX21">
        <v>1598</v>
      </c>
      <c r="CY21" t="s">
        <v>35</v>
      </c>
      <c r="CZ21" s="37">
        <f>LN(CY2)</f>
        <v>3.1205562323668719E-2</v>
      </c>
      <c r="DA21">
        <v>1944</v>
      </c>
      <c r="DB21">
        <v>1598</v>
      </c>
      <c r="DC21" t="s">
        <v>35</v>
      </c>
      <c r="DD21" s="37">
        <f>LN(DC2)</f>
        <v>3.1161694175382476E-2</v>
      </c>
      <c r="DE21">
        <v>1944</v>
      </c>
      <c r="DF21">
        <v>1598</v>
      </c>
      <c r="DG21" t="s">
        <v>35</v>
      </c>
      <c r="DH21" s="37">
        <f>LN(DG2)</f>
        <v>3.115260122630286E-2</v>
      </c>
      <c r="DI21">
        <v>1944</v>
      </c>
      <c r="DJ21">
        <v>1598</v>
      </c>
      <c r="DK21" t="s">
        <v>35</v>
      </c>
      <c r="DL21" s="37">
        <f>LN(DK2)</f>
        <v>3.1109821059785936E-2</v>
      </c>
      <c r="DM21">
        <v>1944</v>
      </c>
      <c r="DN21">
        <v>1598</v>
      </c>
      <c r="DO21" t="s">
        <v>35</v>
      </c>
      <c r="DP21" s="37">
        <f>LN(DO2)</f>
        <v>3.1194099546474098E-2</v>
      </c>
      <c r="DQ21">
        <v>1944</v>
      </c>
      <c r="DR21">
        <v>1598</v>
      </c>
      <c r="DS21" t="s">
        <v>35</v>
      </c>
      <c r="DT21" s="37">
        <f>LN(DS2)</f>
        <v>3.12133843364071E-2</v>
      </c>
      <c r="DU21">
        <v>1944</v>
      </c>
      <c r="DV21">
        <v>1598</v>
      </c>
      <c r="DW21" t="s">
        <v>35</v>
      </c>
      <c r="DX21" s="37">
        <f>LN(DW2)</f>
        <v>3.1218725387616782E-2</v>
      </c>
      <c r="DY21">
        <v>1944</v>
      </c>
      <c r="DZ21">
        <v>1598</v>
      </c>
      <c r="EA21" t="s">
        <v>35</v>
      </c>
      <c r="EB21" s="37">
        <f>LN(EA2)</f>
        <v>3.1211325059344912E-2</v>
      </c>
      <c r="EC21">
        <v>1944</v>
      </c>
      <c r="ED21">
        <v>1598</v>
      </c>
      <c r="EE21" t="s">
        <v>35</v>
      </c>
      <c r="EF21" s="37">
        <f>LN(EE2)</f>
        <v>3.1143576354254413E-2</v>
      </c>
      <c r="EG21">
        <v>1944</v>
      </c>
      <c r="EH21">
        <v>1598</v>
      </c>
      <c r="EI21" t="s">
        <v>35</v>
      </c>
      <c r="EJ21" s="37">
        <f>LN(EI2)</f>
        <v>3.115139700834189E-2</v>
      </c>
      <c r="EK21">
        <v>1944</v>
      </c>
      <c r="EL21">
        <v>1598</v>
      </c>
      <c r="EM21" t="s">
        <v>35</v>
      </c>
      <c r="EN21" s="37">
        <f>LN(EM2)</f>
        <v>3.1381641337915295E-2</v>
      </c>
      <c r="EO21">
        <v>1944</v>
      </c>
      <c r="EP21">
        <v>1598</v>
      </c>
      <c r="EQ21" t="s">
        <v>35</v>
      </c>
      <c r="ER21" s="37">
        <f>LN(EQ2)</f>
        <v>3.1213666875472296E-2</v>
      </c>
      <c r="ES21">
        <v>1944</v>
      </c>
      <c r="ET21">
        <v>1598</v>
      </c>
      <c r="EU21" t="s">
        <v>35</v>
      </c>
      <c r="EV21" s="37">
        <f>LN(EU2)</f>
        <v>3.1197353687607277E-2</v>
      </c>
      <c r="EW21">
        <v>1944</v>
      </c>
      <c r="EX21">
        <v>1598</v>
      </c>
      <c r="EY21" t="s">
        <v>35</v>
      </c>
      <c r="EZ21" s="37">
        <f>LN(EY2)</f>
        <v>3.1384983458763567E-2</v>
      </c>
      <c r="FA21">
        <v>1944</v>
      </c>
      <c r="FB21">
        <v>1598</v>
      </c>
      <c r="FC21" t="s">
        <v>35</v>
      </c>
      <c r="FD21" s="37">
        <f>LN(FC2)</f>
        <v>3.2449131773946968E-2</v>
      </c>
      <c r="FE21">
        <v>1944</v>
      </c>
      <c r="FF21">
        <v>1598</v>
      </c>
      <c r="FG21" t="s">
        <v>35</v>
      </c>
      <c r="FH21" s="37">
        <f>LN(FG2)</f>
        <v>3.2020015882599305E-2</v>
      </c>
      <c r="FI21">
        <v>1944</v>
      </c>
      <c r="FJ21">
        <v>1598</v>
      </c>
      <c r="FK21" t="s">
        <v>35</v>
      </c>
      <c r="FL21" s="37">
        <f>LN(FK2)</f>
        <v>3.1955532918872466E-2</v>
      </c>
      <c r="FM21">
        <v>1944</v>
      </c>
      <c r="FN21">
        <v>1598</v>
      </c>
      <c r="FO21" t="s">
        <v>35</v>
      </c>
      <c r="FP21" s="37">
        <f>LN(FO2)</f>
        <v>3.2206459739327141E-2</v>
      </c>
      <c r="FQ21">
        <v>1944</v>
      </c>
      <c r="FR21">
        <v>1598</v>
      </c>
    </row>
    <row r="22" spans="2:174">
      <c r="B22">
        <v>3.1399081338572811E-2</v>
      </c>
      <c r="C22" s="36">
        <v>0.84779627799324697</v>
      </c>
      <c r="D22">
        <v>217.23552095703437</v>
      </c>
      <c r="E22">
        <v>1945</v>
      </c>
      <c r="F22">
        <v>1717</v>
      </c>
      <c r="G22" t="s">
        <v>45</v>
      </c>
      <c r="H22" s="37">
        <f>LN(H19)</f>
        <v>3.3370210001961838E-2</v>
      </c>
      <c r="I22">
        <v>1963</v>
      </c>
      <c r="J22">
        <v>3616.71</v>
      </c>
      <c r="K22" t="s">
        <v>45</v>
      </c>
      <c r="L22" s="37">
        <f>LN(L19)</f>
        <v>3.1861283846475373E-2</v>
      </c>
      <c r="M22">
        <v>1963</v>
      </c>
      <c r="N22">
        <v>3616.71</v>
      </c>
      <c r="O22" t="s">
        <v>45</v>
      </c>
      <c r="P22" s="37">
        <f>LN(P19)</f>
        <v>3.3309596636358484E-2</v>
      </c>
      <c r="Q22">
        <v>1963</v>
      </c>
      <c r="R22">
        <v>3616.71</v>
      </c>
      <c r="S22" t="s">
        <v>45</v>
      </c>
      <c r="T22" s="37">
        <f>LN(T19)</f>
        <v>3.2353899110373043E-2</v>
      </c>
      <c r="U22">
        <v>1963</v>
      </c>
      <c r="V22">
        <v>3616.71</v>
      </c>
      <c r="W22" t="s">
        <v>45</v>
      </c>
      <c r="X22" s="37">
        <f>LN(X19)</f>
        <v>3.2484916336661319E-2</v>
      </c>
      <c r="Y22">
        <v>1963</v>
      </c>
      <c r="Z22">
        <v>3616.71</v>
      </c>
      <c r="AA22" t="s">
        <v>45</v>
      </c>
      <c r="AB22" s="37">
        <f>LN(AB19)</f>
        <v>3.3718271326662143E-2</v>
      </c>
      <c r="AC22">
        <v>1963</v>
      </c>
      <c r="AD22">
        <v>3616.71</v>
      </c>
      <c r="AE22" t="s">
        <v>45</v>
      </c>
      <c r="AF22" s="37">
        <f>LN(AF19)</f>
        <v>3.2924352685662933E-2</v>
      </c>
      <c r="AG22">
        <v>1963</v>
      </c>
      <c r="AH22">
        <v>3616.71</v>
      </c>
      <c r="AI22" t="s">
        <v>45</v>
      </c>
      <c r="AJ22" s="37">
        <f>LN(AJ19)</f>
        <v>3.3059710431349677E-2</v>
      </c>
      <c r="AK22">
        <v>1963</v>
      </c>
      <c r="AL22">
        <v>3616.71</v>
      </c>
      <c r="AM22" t="s">
        <v>45</v>
      </c>
      <c r="AN22" s="37">
        <f>LN(AN19)</f>
        <v>3.3477295355951529E-2</v>
      </c>
      <c r="AO22">
        <v>1963</v>
      </c>
      <c r="AP22">
        <v>3616.71</v>
      </c>
      <c r="AQ22" t="s">
        <v>45</v>
      </c>
      <c r="AR22" s="37">
        <f>LN(AR19)</f>
        <v>3.3566356644307939E-2</v>
      </c>
      <c r="AS22">
        <v>1963</v>
      </c>
      <c r="AT22">
        <v>3616.71</v>
      </c>
      <c r="AU22" t="s">
        <v>45</v>
      </c>
      <c r="AV22" s="37">
        <f>LN(AV19)</f>
        <v>3.3665276632319496E-2</v>
      </c>
      <c r="AW22">
        <v>1963</v>
      </c>
      <c r="AX22">
        <v>3616.71</v>
      </c>
      <c r="AY22" t="s">
        <v>45</v>
      </c>
      <c r="AZ22" s="37">
        <f>LN(AZ19)</f>
        <v>3.3485053695817876E-2</v>
      </c>
      <c r="BA22">
        <v>1963</v>
      </c>
      <c r="BB22">
        <v>3616.71</v>
      </c>
      <c r="BC22" t="s">
        <v>45</v>
      </c>
      <c r="BD22" s="37">
        <f>LN(BD19)</f>
        <v>3.3579026553126293E-2</v>
      </c>
      <c r="BE22">
        <v>1963</v>
      </c>
      <c r="BF22">
        <v>3616.71</v>
      </c>
      <c r="BG22" t="s">
        <v>45</v>
      </c>
      <c r="BH22" s="37">
        <f>LN(BH19)</f>
        <v>3.3648178256363598E-2</v>
      </c>
      <c r="BI22">
        <v>1963</v>
      </c>
      <c r="BJ22">
        <v>3616.71</v>
      </c>
      <c r="BK22" t="s">
        <v>45</v>
      </c>
      <c r="BL22" s="37">
        <f>LN(BL19)</f>
        <v>3.3385643511764408E-2</v>
      </c>
      <c r="BM22">
        <v>1963</v>
      </c>
      <c r="BN22">
        <v>3616.71</v>
      </c>
      <c r="BO22" t="s">
        <v>45</v>
      </c>
      <c r="BP22" s="37">
        <f>LN(BP19)</f>
        <v>3.3581262902025802E-2</v>
      </c>
      <c r="BQ22">
        <v>1963</v>
      </c>
      <c r="BR22">
        <v>3616.71</v>
      </c>
      <c r="BS22" t="s">
        <v>45</v>
      </c>
      <c r="BT22" s="37">
        <f>LN(BT19)</f>
        <v>3.3509490774137646E-2</v>
      </c>
      <c r="BU22">
        <v>1963</v>
      </c>
      <c r="BV22">
        <v>3616.71</v>
      </c>
      <c r="BW22" t="s">
        <v>45</v>
      </c>
      <c r="BX22" s="37">
        <f>LN(BX19)</f>
        <v>3.3561084233350191E-2</v>
      </c>
      <c r="BY22">
        <v>1963</v>
      </c>
      <c r="BZ22">
        <v>3616.71</v>
      </c>
      <c r="CA22" t="s">
        <v>45</v>
      </c>
      <c r="CB22" s="37">
        <f>LN(CB19)</f>
        <v>3.351264422201216E-2</v>
      </c>
      <c r="CC22">
        <v>1963</v>
      </c>
      <c r="CD22">
        <v>3616.71</v>
      </c>
      <c r="CE22" t="s">
        <v>45</v>
      </c>
      <c r="CF22" s="37">
        <f>LN(CF19)</f>
        <v>3.3499700639316045E-2</v>
      </c>
      <c r="CG22">
        <v>1963</v>
      </c>
      <c r="CH22">
        <v>3616.71</v>
      </c>
      <c r="CI22" t="s">
        <v>45</v>
      </c>
      <c r="CJ22" s="37">
        <f>LN(CJ19)</f>
        <v>3.3478476828399828E-2</v>
      </c>
      <c r="CK22">
        <v>1963</v>
      </c>
      <c r="CL22">
        <v>3616.71</v>
      </c>
      <c r="CM22" t="s">
        <v>45</v>
      </c>
      <c r="CN22" s="37">
        <f>LN(CN19)</f>
        <v>3.3488253850384689E-2</v>
      </c>
      <c r="CO22">
        <v>1945</v>
      </c>
      <c r="CP22">
        <v>1717</v>
      </c>
      <c r="CQ22" t="s">
        <v>45</v>
      </c>
      <c r="CR22" s="37">
        <f>LN(CR19)</f>
        <v>3.3302737650006901E-2</v>
      </c>
      <c r="CS22">
        <v>1945</v>
      </c>
      <c r="CT22">
        <v>1717</v>
      </c>
      <c r="CU22" t="s">
        <v>45</v>
      </c>
      <c r="CV22" s="37">
        <f>LN(CV19)</f>
        <v>3.3309822256250038E-2</v>
      </c>
      <c r="CW22">
        <v>1945</v>
      </c>
      <c r="CX22">
        <v>1717</v>
      </c>
      <c r="CY22" t="s">
        <v>45</v>
      </c>
      <c r="CZ22" s="37">
        <f>LN(CZ19)</f>
        <v>3.3278110210821894E-2</v>
      </c>
      <c r="DA22">
        <v>1945</v>
      </c>
      <c r="DB22">
        <v>1717</v>
      </c>
      <c r="DC22" t="s">
        <v>45</v>
      </c>
      <c r="DD22" s="37">
        <f>LN(DD19)</f>
        <v>3.3238217664059974E-2</v>
      </c>
      <c r="DE22">
        <v>1945</v>
      </c>
      <c r="DF22">
        <v>1717</v>
      </c>
      <c r="DG22" t="s">
        <v>45</v>
      </c>
      <c r="DH22" s="37">
        <f>LN(DH19)</f>
        <v>3.3234507295213891E-2</v>
      </c>
      <c r="DI22">
        <v>1945</v>
      </c>
      <c r="DJ22">
        <v>1717</v>
      </c>
      <c r="DK22" t="s">
        <v>45</v>
      </c>
      <c r="DL22" s="37">
        <f>LN(DL19)</f>
        <v>3.3185354575181424E-2</v>
      </c>
      <c r="DM22">
        <v>1945</v>
      </c>
      <c r="DN22">
        <v>1717</v>
      </c>
      <c r="DO22" t="s">
        <v>45</v>
      </c>
      <c r="DP22" s="37">
        <f>LN(DP19)</f>
        <v>3.3290777574911355E-2</v>
      </c>
      <c r="DQ22">
        <v>1945</v>
      </c>
      <c r="DR22">
        <v>1717</v>
      </c>
      <c r="DS22" t="s">
        <v>45</v>
      </c>
      <c r="DT22" s="37">
        <f>LN(DT19)</f>
        <v>3.3315800213138805E-2</v>
      </c>
      <c r="DU22">
        <v>1945</v>
      </c>
      <c r="DV22">
        <v>1717</v>
      </c>
      <c r="DW22" t="s">
        <v>45</v>
      </c>
      <c r="DX22" s="37">
        <f>LN(DX19)</f>
        <v>3.3323399372243372E-2</v>
      </c>
      <c r="DY22">
        <v>1945</v>
      </c>
      <c r="DZ22">
        <v>1717</v>
      </c>
      <c r="EA22" t="s">
        <v>45</v>
      </c>
      <c r="EB22" s="37">
        <f>LN(EB19)</f>
        <v>3.331746864777272E-2</v>
      </c>
      <c r="EC22">
        <v>1945</v>
      </c>
      <c r="ED22">
        <v>1717</v>
      </c>
      <c r="EE22" t="s">
        <v>45</v>
      </c>
      <c r="EF22" s="37">
        <f>LN(EF19)</f>
        <v>3.3248943895942802E-2</v>
      </c>
      <c r="EG22">
        <v>1945</v>
      </c>
      <c r="EH22">
        <v>1717</v>
      </c>
      <c r="EI22" t="s">
        <v>45</v>
      </c>
      <c r="EJ22" s="37">
        <f>LN(EJ19)</f>
        <v>3.3259903180132395E-2</v>
      </c>
      <c r="EK22">
        <v>1945</v>
      </c>
      <c r="EL22">
        <v>1717</v>
      </c>
      <c r="EM22" t="s">
        <v>45</v>
      </c>
      <c r="EN22" s="37">
        <f>LN(EN19)</f>
        <v>3.3496563238421963E-2</v>
      </c>
      <c r="EO22">
        <v>1945</v>
      </c>
      <c r="EP22">
        <v>1717</v>
      </c>
      <c r="EQ22" t="s">
        <v>45</v>
      </c>
      <c r="ER22" s="37">
        <f>LN(ER19)</f>
        <v>3.3332750723739694E-2</v>
      </c>
      <c r="ES22">
        <v>1945</v>
      </c>
      <c r="ET22">
        <v>1717</v>
      </c>
      <c r="EU22" t="s">
        <v>45</v>
      </c>
      <c r="EV22" s="37">
        <f>LN(EV19)</f>
        <v>3.3318200167311102E-2</v>
      </c>
      <c r="EW22">
        <v>1945</v>
      </c>
      <c r="EX22">
        <v>1717</v>
      </c>
      <c r="EY22" t="s">
        <v>45</v>
      </c>
      <c r="EZ22" s="37">
        <f>LN(EZ19)</f>
        <v>3.3513994558381041E-2</v>
      </c>
      <c r="FA22">
        <v>1945</v>
      </c>
      <c r="FB22">
        <v>1717</v>
      </c>
      <c r="FC22" t="s">
        <v>45</v>
      </c>
      <c r="FD22" s="37">
        <f>LN(FD19)</f>
        <v>3.4444093612880484E-2</v>
      </c>
      <c r="FE22">
        <v>1945</v>
      </c>
      <c r="FF22">
        <v>1717</v>
      </c>
      <c r="FG22" t="s">
        <v>45</v>
      </c>
      <c r="FH22" s="37">
        <f>LN(FH19)</f>
        <v>3.4108449838987726E-2</v>
      </c>
      <c r="FI22">
        <v>1945</v>
      </c>
      <c r="FJ22">
        <v>1717</v>
      </c>
      <c r="FK22" t="s">
        <v>45</v>
      </c>
      <c r="FL22" s="37">
        <f>LN(FL19)</f>
        <v>3.4065250043547914E-2</v>
      </c>
      <c r="FM22">
        <v>1945</v>
      </c>
      <c r="FN22">
        <v>1717</v>
      </c>
      <c r="FO22" t="s">
        <v>45</v>
      </c>
      <c r="FP22" s="37">
        <f>LN(FP19)</f>
        <v>3.4283334407816633E-2</v>
      </c>
      <c r="FQ22">
        <v>1945</v>
      </c>
      <c r="FR22">
        <v>1717</v>
      </c>
    </row>
    <row r="23" spans="2:174">
      <c r="B23">
        <v>3.1241109362299124E-2</v>
      </c>
      <c r="C23" s="36">
        <v>0.84995144506244602</v>
      </c>
      <c r="D23">
        <v>220.91586534259343</v>
      </c>
      <c r="E23">
        <v>1963</v>
      </c>
      <c r="F23">
        <v>3616.71</v>
      </c>
      <c r="G23" t="s">
        <v>46</v>
      </c>
      <c r="H23" s="37">
        <f>LN(H20)</f>
        <v>2.9238291481759885E-2</v>
      </c>
      <c r="I23">
        <v>1965</v>
      </c>
      <c r="J23">
        <v>3534.51</v>
      </c>
      <c r="K23" t="s">
        <v>46</v>
      </c>
      <c r="L23" s="37">
        <f>LN(L20)</f>
        <v>2.796713855251743E-2</v>
      </c>
      <c r="M23">
        <v>1965</v>
      </c>
      <c r="N23">
        <v>3534.51</v>
      </c>
      <c r="O23" t="s">
        <v>46</v>
      </c>
      <c r="P23" s="37">
        <f>LN(P20)</f>
        <v>2.9024610569505213E-2</v>
      </c>
      <c r="Q23">
        <v>1965</v>
      </c>
      <c r="R23">
        <v>3534.51</v>
      </c>
      <c r="S23" t="s">
        <v>46</v>
      </c>
      <c r="T23" s="37">
        <f>LN(T20)</f>
        <v>2.8349625450881762E-2</v>
      </c>
      <c r="U23">
        <v>1965</v>
      </c>
      <c r="V23">
        <v>3534.51</v>
      </c>
      <c r="W23" t="s">
        <v>46</v>
      </c>
      <c r="X23" s="37">
        <f>LN(X20)</f>
        <v>2.8439394139204682E-2</v>
      </c>
      <c r="Y23">
        <v>1965</v>
      </c>
      <c r="Z23">
        <v>3534.51</v>
      </c>
      <c r="AA23" t="s">
        <v>46</v>
      </c>
      <c r="AB23" s="37">
        <f>LN(AB20)</f>
        <v>2.9487240515267712E-2</v>
      </c>
      <c r="AC23">
        <v>1965</v>
      </c>
      <c r="AD23">
        <v>3534.51</v>
      </c>
      <c r="AE23" t="s">
        <v>46</v>
      </c>
      <c r="AF23" s="37">
        <f>LN(AF20)</f>
        <v>2.8743950325613027E-2</v>
      </c>
      <c r="AG23">
        <v>1965</v>
      </c>
      <c r="AH23">
        <v>3534.51</v>
      </c>
      <c r="AI23" t="s">
        <v>46</v>
      </c>
      <c r="AJ23" s="37">
        <f>LN(AJ20)</f>
        <v>2.8859035393938123E-2</v>
      </c>
      <c r="AK23">
        <v>1965</v>
      </c>
      <c r="AL23">
        <v>3534.51</v>
      </c>
      <c r="AM23" t="s">
        <v>46</v>
      </c>
      <c r="AN23" s="37">
        <f>LN(AN20)</f>
        <v>2.9235552407010371E-2</v>
      </c>
      <c r="AO23">
        <v>1965</v>
      </c>
      <c r="AP23">
        <v>3534.51</v>
      </c>
      <c r="AQ23" t="s">
        <v>46</v>
      </c>
      <c r="AR23" s="37">
        <f>LN(AR20)</f>
        <v>2.9343658259853515E-2</v>
      </c>
      <c r="AS23">
        <v>1965</v>
      </c>
      <c r="AT23">
        <v>3534.51</v>
      </c>
      <c r="AU23" t="s">
        <v>46</v>
      </c>
      <c r="AV23" s="37">
        <f>LN(AV20)</f>
        <v>2.9474418180160864E-2</v>
      </c>
      <c r="AW23">
        <v>1965</v>
      </c>
      <c r="AX23">
        <v>3534.51</v>
      </c>
      <c r="AY23" t="s">
        <v>46</v>
      </c>
      <c r="AZ23" s="37">
        <f>LN(AZ20)</f>
        <v>2.9260866162582711E-2</v>
      </c>
      <c r="BA23">
        <v>1965</v>
      </c>
      <c r="BB23">
        <v>3534.51</v>
      </c>
      <c r="BC23" t="s">
        <v>46</v>
      </c>
      <c r="BD23" s="37">
        <f>LN(BD20)</f>
        <v>2.9375688723912434E-2</v>
      </c>
      <c r="BE23">
        <v>1965</v>
      </c>
      <c r="BF23">
        <v>3534.51</v>
      </c>
      <c r="BG23" t="s">
        <v>46</v>
      </c>
      <c r="BH23" s="37">
        <f>LN(BH20)</f>
        <v>2.9477215340025353E-2</v>
      </c>
      <c r="BI23">
        <v>1965</v>
      </c>
      <c r="BJ23">
        <v>3534.51</v>
      </c>
      <c r="BK23" t="s">
        <v>46</v>
      </c>
      <c r="BL23" s="37">
        <f>LN(BL20)</f>
        <v>2.9168916439916207E-2</v>
      </c>
      <c r="BM23">
        <v>1965</v>
      </c>
      <c r="BN23">
        <v>3534.51</v>
      </c>
      <c r="BO23" t="s">
        <v>46</v>
      </c>
      <c r="BP23" s="37">
        <f>LN(BP20)</f>
        <v>2.9398274466524429E-2</v>
      </c>
      <c r="BQ23">
        <v>1965</v>
      </c>
      <c r="BR23">
        <v>3534.51</v>
      </c>
      <c r="BS23" t="s">
        <v>46</v>
      </c>
      <c r="BT23" s="37">
        <f>LN(BT20)</f>
        <v>2.9309564039076287E-2</v>
      </c>
      <c r="BU23">
        <v>1965</v>
      </c>
      <c r="BV23">
        <v>3534.51</v>
      </c>
      <c r="BW23" t="s">
        <v>46</v>
      </c>
      <c r="BX23" s="37">
        <f>LN(BX20)</f>
        <v>2.9384570262936904E-2</v>
      </c>
      <c r="BY23">
        <v>1965</v>
      </c>
      <c r="BZ23">
        <v>3534.51</v>
      </c>
      <c r="CA23" t="s">
        <v>46</v>
      </c>
      <c r="CB23" s="37">
        <f>LN(CB20)</f>
        <v>2.9323209374907087E-2</v>
      </c>
      <c r="CC23">
        <v>1965</v>
      </c>
      <c r="CD23">
        <v>3534.51</v>
      </c>
      <c r="CE23" t="s">
        <v>46</v>
      </c>
      <c r="CF23" s="37">
        <f>LN(CF20)</f>
        <v>2.9311007498619455E-2</v>
      </c>
      <c r="CG23">
        <v>1965</v>
      </c>
      <c r="CH23">
        <v>3534.51</v>
      </c>
      <c r="CI23" t="s">
        <v>46</v>
      </c>
      <c r="CJ23" s="37">
        <f>LN(CJ20)</f>
        <v>2.9287561282295729E-2</v>
      </c>
      <c r="CK23">
        <v>1965</v>
      </c>
      <c r="CL23">
        <v>3534.51</v>
      </c>
      <c r="CM23" t="s">
        <v>46</v>
      </c>
      <c r="CN23" s="37">
        <f>LN(CN20)</f>
        <v>2.9305535045799701E-2</v>
      </c>
      <c r="CO23">
        <v>1965</v>
      </c>
      <c r="CP23">
        <v>3534.51</v>
      </c>
      <c r="CQ23" t="s">
        <v>46</v>
      </c>
      <c r="CR23" s="37">
        <f>LN(CR20)</f>
        <v>2.9175221981215634E-2</v>
      </c>
      <c r="CS23">
        <v>1963</v>
      </c>
      <c r="CT23">
        <v>3616.71</v>
      </c>
      <c r="CU23" t="s">
        <v>46</v>
      </c>
      <c r="CV23" s="37">
        <f>LN(CV20)</f>
        <v>2.9155965703593075E-2</v>
      </c>
      <c r="CW23">
        <v>1963</v>
      </c>
      <c r="CX23">
        <v>3616.71</v>
      </c>
      <c r="CY23" t="s">
        <v>46</v>
      </c>
      <c r="CZ23" s="37">
        <f>LN(CZ20)</f>
        <v>2.9128710059198915E-2</v>
      </c>
      <c r="DA23">
        <v>1963</v>
      </c>
      <c r="DB23">
        <v>3616.71</v>
      </c>
      <c r="DC23" t="s">
        <v>46</v>
      </c>
      <c r="DD23" s="37">
        <f>LN(DD20)</f>
        <v>2.9080849762850206E-2</v>
      </c>
      <c r="DE23">
        <v>1963</v>
      </c>
      <c r="DF23">
        <v>3616.71</v>
      </c>
      <c r="DG23" t="s">
        <v>46</v>
      </c>
      <c r="DH23" s="37">
        <f>LN(DH20)</f>
        <v>2.9066351780437143E-2</v>
      </c>
      <c r="DI23">
        <v>1963</v>
      </c>
      <c r="DJ23">
        <v>3616.71</v>
      </c>
      <c r="DK23" t="s">
        <v>46</v>
      </c>
      <c r="DL23" s="37">
        <f>LN(DL20)</f>
        <v>2.9029970743799715E-2</v>
      </c>
      <c r="DM23">
        <v>1963</v>
      </c>
      <c r="DN23">
        <v>3616.71</v>
      </c>
      <c r="DO23" t="s">
        <v>46</v>
      </c>
      <c r="DP23" s="37">
        <f>LN(DP20)</f>
        <v>2.9093016221175553E-2</v>
      </c>
      <c r="DQ23">
        <v>1963</v>
      </c>
      <c r="DR23">
        <v>3616.71</v>
      </c>
      <c r="DS23" t="s">
        <v>46</v>
      </c>
      <c r="DT23" s="37">
        <f>LN(DT20)</f>
        <v>2.9106538992940464E-2</v>
      </c>
      <c r="DU23">
        <v>1963</v>
      </c>
      <c r="DV23">
        <v>3616.71</v>
      </c>
      <c r="DW23" t="s">
        <v>46</v>
      </c>
      <c r="DX23" s="37">
        <f>LN(DX20)</f>
        <v>2.9109612406125352E-2</v>
      </c>
      <c r="DY23">
        <v>1963</v>
      </c>
      <c r="DZ23">
        <v>3616.71</v>
      </c>
      <c r="EA23" t="s">
        <v>46</v>
      </c>
      <c r="EB23" s="37">
        <f>LN(EB20)</f>
        <v>2.9100736266215999E-2</v>
      </c>
      <c r="EC23">
        <v>1963</v>
      </c>
      <c r="ED23">
        <v>3616.71</v>
      </c>
      <c r="EE23" t="s">
        <v>46</v>
      </c>
      <c r="EF23" s="37">
        <f>LN(EF20)</f>
        <v>2.903376688654935E-2</v>
      </c>
      <c r="EG23">
        <v>1963</v>
      </c>
      <c r="EH23">
        <v>3616.71</v>
      </c>
      <c r="EI23" t="s">
        <v>46</v>
      </c>
      <c r="EJ23" s="37">
        <f>LN(EJ20)</f>
        <v>2.903843564281736E-2</v>
      </c>
      <c r="EK23">
        <v>1963</v>
      </c>
      <c r="EL23">
        <v>3616.71</v>
      </c>
      <c r="EM23" t="s">
        <v>46</v>
      </c>
      <c r="EN23" s="37">
        <f>LN(EN20)</f>
        <v>2.9262237061213503E-2</v>
      </c>
      <c r="EO23">
        <v>1963</v>
      </c>
      <c r="EP23">
        <v>3616.71</v>
      </c>
      <c r="EQ23" t="s">
        <v>46</v>
      </c>
      <c r="ER23" s="37">
        <f>LN(ER20)</f>
        <v>2.9090082973169555E-2</v>
      </c>
      <c r="ES23">
        <v>1963</v>
      </c>
      <c r="ET23">
        <v>3616.71</v>
      </c>
      <c r="EU23" t="s">
        <v>46</v>
      </c>
      <c r="EV23" s="37">
        <f>LN(EV20)</f>
        <v>2.9071999656595494E-2</v>
      </c>
      <c r="EW23">
        <v>1963</v>
      </c>
      <c r="EX23">
        <v>3616.71</v>
      </c>
      <c r="EY23" t="s">
        <v>46</v>
      </c>
      <c r="EZ23" s="37">
        <f>LN(EZ20)</f>
        <v>2.9251429998427985E-2</v>
      </c>
      <c r="FA23">
        <v>1963</v>
      </c>
      <c r="FB23">
        <v>3616.71</v>
      </c>
      <c r="FC23" t="s">
        <v>46</v>
      </c>
      <c r="FD23" s="37">
        <f>LN(FD20)</f>
        <v>3.0450182105381477E-2</v>
      </c>
      <c r="FE23">
        <v>1963</v>
      </c>
      <c r="FF23">
        <v>3616.71</v>
      </c>
      <c r="FG23" t="s">
        <v>46</v>
      </c>
      <c r="FH23" s="37">
        <f>LN(FH20)</f>
        <v>2.9927211240339993E-2</v>
      </c>
      <c r="FI23">
        <v>1963</v>
      </c>
      <c r="FJ23">
        <v>3616.71</v>
      </c>
      <c r="FK23" t="s">
        <v>46</v>
      </c>
      <c r="FL23" s="37">
        <f>LN(FL20)</f>
        <v>2.984135547618371E-2</v>
      </c>
      <c r="FM23">
        <v>1963</v>
      </c>
      <c r="FN23">
        <v>3616.71</v>
      </c>
      <c r="FO23" t="s">
        <v>46</v>
      </c>
      <c r="FP23" s="37">
        <f>LN(FP20)</f>
        <v>3.0125262683836043E-2</v>
      </c>
      <c r="FQ23">
        <v>1963</v>
      </c>
      <c r="FR23">
        <v>3616.71</v>
      </c>
    </row>
    <row r="24" spans="2:174">
      <c r="B24">
        <v>3.1235050793903447E-2</v>
      </c>
      <c r="C24" s="36">
        <v>0.84827324153586869</v>
      </c>
      <c r="D24">
        <v>218.04101501133516</v>
      </c>
      <c r="E24">
        <v>1965</v>
      </c>
      <c r="F24">
        <v>3534.51</v>
      </c>
      <c r="G24" t="s">
        <v>47</v>
      </c>
      <c r="H24" s="37">
        <f>H22-H21</f>
        <v>2.0638251677868938E-3</v>
      </c>
      <c r="I24">
        <v>1967</v>
      </c>
      <c r="J24">
        <v>3863.3</v>
      </c>
      <c r="K24" t="s">
        <v>47</v>
      </c>
      <c r="L24" s="37">
        <f>L22-L21</f>
        <v>1.9451771022303589E-3</v>
      </c>
      <c r="M24">
        <v>1967</v>
      </c>
      <c r="N24">
        <v>3863.3</v>
      </c>
      <c r="O24" t="s">
        <v>47</v>
      </c>
      <c r="P24" s="37">
        <f>P22-P21</f>
        <v>2.1401978969833764E-3</v>
      </c>
      <c r="Q24">
        <v>1967</v>
      </c>
      <c r="R24">
        <v>3863.3</v>
      </c>
      <c r="S24" t="s">
        <v>47</v>
      </c>
      <c r="T24" s="37">
        <f>T22-T21</f>
        <v>2.0001325551421666E-3</v>
      </c>
      <c r="U24">
        <v>1967</v>
      </c>
      <c r="V24">
        <v>3863.3</v>
      </c>
      <c r="W24" t="s">
        <v>47</v>
      </c>
      <c r="X24" s="37">
        <f>X22-X21</f>
        <v>2.0207153188921238E-3</v>
      </c>
      <c r="Y24">
        <v>1967</v>
      </c>
      <c r="Z24">
        <v>3863.3</v>
      </c>
      <c r="AA24" t="s">
        <v>47</v>
      </c>
      <c r="AB24" s="37">
        <f>AB22-AB21</f>
        <v>2.1132777046504458E-3</v>
      </c>
      <c r="AC24">
        <v>1967</v>
      </c>
      <c r="AD24">
        <v>3863.3</v>
      </c>
      <c r="AE24" t="s">
        <v>47</v>
      </c>
      <c r="AF24" s="37">
        <f>AF22-AF21</f>
        <v>2.0880167111290981E-3</v>
      </c>
      <c r="AG24">
        <v>1967</v>
      </c>
      <c r="AH24">
        <v>3863.3</v>
      </c>
      <c r="AI24" t="s">
        <v>47</v>
      </c>
      <c r="AJ24" s="37">
        <f>AJ22-AJ21</f>
        <v>2.0981318114812499E-3</v>
      </c>
      <c r="AK24">
        <v>1967</v>
      </c>
      <c r="AL24">
        <v>3863.3</v>
      </c>
      <c r="AM24" t="s">
        <v>47</v>
      </c>
      <c r="AN24" s="37">
        <f>AN22-AN21</f>
        <v>2.1186224282510394E-3</v>
      </c>
      <c r="AO24">
        <v>1967</v>
      </c>
      <c r="AP24">
        <v>3863.3</v>
      </c>
      <c r="AQ24" t="s">
        <v>47</v>
      </c>
      <c r="AR24" s="37">
        <f>AR22-AR21</f>
        <v>2.1091202961774427E-3</v>
      </c>
      <c r="AS24">
        <v>1967</v>
      </c>
      <c r="AT24">
        <v>3863.3</v>
      </c>
      <c r="AU24" t="s">
        <v>47</v>
      </c>
      <c r="AV24" s="37">
        <f>AV22-AV21</f>
        <v>2.0932338158651739E-3</v>
      </c>
      <c r="AW24">
        <v>1967</v>
      </c>
      <c r="AX24">
        <v>3863.3</v>
      </c>
      <c r="AY24" t="s">
        <v>47</v>
      </c>
      <c r="AZ24" s="37">
        <f>AZ22-AZ21</f>
        <v>2.1098632982364182E-3</v>
      </c>
      <c r="BA24">
        <v>1967</v>
      </c>
      <c r="BB24">
        <v>3863.3</v>
      </c>
      <c r="BC24" t="s">
        <v>47</v>
      </c>
      <c r="BD24" s="37">
        <f>BD22-BD21</f>
        <v>2.0994604101194497E-3</v>
      </c>
      <c r="BE24">
        <v>1967</v>
      </c>
      <c r="BF24">
        <v>3863.3</v>
      </c>
      <c r="BG24" t="s">
        <v>47</v>
      </c>
      <c r="BH24" s="37">
        <f>BH22-BH21</f>
        <v>2.0833068432892579E-3</v>
      </c>
      <c r="BI24">
        <v>1967</v>
      </c>
      <c r="BJ24">
        <v>3863.3</v>
      </c>
      <c r="BK24" t="s">
        <v>47</v>
      </c>
      <c r="BL24" s="37">
        <f>BL22-BL21</f>
        <v>2.1061409391709418E-3</v>
      </c>
      <c r="BM24">
        <v>1967</v>
      </c>
      <c r="BN24">
        <v>3863.3</v>
      </c>
      <c r="BO24" t="s">
        <v>47</v>
      </c>
      <c r="BP24" s="37">
        <f>BP22-BP21</f>
        <v>2.0893070453138207E-3</v>
      </c>
      <c r="BQ24">
        <v>1967</v>
      </c>
      <c r="BR24">
        <v>3863.3</v>
      </c>
      <c r="BS24" t="s">
        <v>47</v>
      </c>
      <c r="BT24" s="37">
        <f>BT22-BT21</f>
        <v>2.0977584460787554E-3</v>
      </c>
      <c r="BU24">
        <v>1967</v>
      </c>
      <c r="BV24">
        <v>3863.3</v>
      </c>
      <c r="BW24" t="s">
        <v>47</v>
      </c>
      <c r="BX24" s="37">
        <f>BX22-BX21</f>
        <v>2.0860765781732377E-3</v>
      </c>
      <c r="BY24">
        <v>1967</v>
      </c>
      <c r="BZ24">
        <v>3863.3</v>
      </c>
      <c r="CA24" t="s">
        <v>47</v>
      </c>
      <c r="CB24" s="37">
        <f>CB22-CB21</f>
        <v>2.0925235046146962E-3</v>
      </c>
      <c r="CC24">
        <v>1967</v>
      </c>
      <c r="CD24">
        <v>3863.3</v>
      </c>
      <c r="CE24" t="s">
        <v>47</v>
      </c>
      <c r="CF24" s="37">
        <f>CF22-CF21</f>
        <v>2.0921534281732185E-3</v>
      </c>
      <c r="CG24">
        <v>1967</v>
      </c>
      <c r="CH24">
        <v>3863.3</v>
      </c>
      <c r="CI24" t="s">
        <v>47</v>
      </c>
      <c r="CJ24" s="37">
        <f>CJ22-CJ21</f>
        <v>2.0932623030194275E-3</v>
      </c>
      <c r="CK24">
        <v>1967</v>
      </c>
      <c r="CL24">
        <v>3863.3</v>
      </c>
      <c r="CM24" t="s">
        <v>47</v>
      </c>
      <c r="CN24" s="37">
        <f>CN22-CN21</f>
        <v>2.0891725118118779E-3</v>
      </c>
      <c r="CO24">
        <v>1967</v>
      </c>
      <c r="CP24">
        <v>3863.3</v>
      </c>
      <c r="CQ24" t="s">
        <v>47</v>
      </c>
      <c r="CR24" s="37">
        <f>CR22-CR21</f>
        <v>2.0616282877077771E-3</v>
      </c>
      <c r="CS24">
        <v>1967</v>
      </c>
      <c r="CT24">
        <v>3863.3</v>
      </c>
      <c r="CU24" t="s">
        <v>47</v>
      </c>
      <c r="CV24" s="37">
        <f>CV22-CV21</f>
        <v>2.0747714623465911E-3</v>
      </c>
      <c r="CW24">
        <v>1965</v>
      </c>
      <c r="CX24">
        <v>3534.51</v>
      </c>
      <c r="CY24" t="s">
        <v>47</v>
      </c>
      <c r="CZ24" s="37">
        <f>CZ22-CZ21</f>
        <v>2.0725478871531748E-3</v>
      </c>
      <c r="DA24">
        <v>1965</v>
      </c>
      <c r="DB24">
        <v>3534.51</v>
      </c>
      <c r="DC24" t="s">
        <v>47</v>
      </c>
      <c r="DD24" s="37">
        <f>DD22-DD21</f>
        <v>2.076523488677498E-3</v>
      </c>
      <c r="DE24">
        <v>1965</v>
      </c>
      <c r="DF24">
        <v>3534.51</v>
      </c>
      <c r="DG24" t="s">
        <v>47</v>
      </c>
      <c r="DH24" s="37">
        <f>DH22-DH21</f>
        <v>2.0819060689110311E-3</v>
      </c>
      <c r="DI24">
        <v>1965</v>
      </c>
      <c r="DJ24">
        <v>3534.51</v>
      </c>
      <c r="DK24" t="s">
        <v>47</v>
      </c>
      <c r="DL24" s="37">
        <f>DL22-DL21</f>
        <v>2.0755335153954876E-3</v>
      </c>
      <c r="DM24">
        <v>1965</v>
      </c>
      <c r="DN24">
        <v>3534.51</v>
      </c>
      <c r="DO24" t="s">
        <v>47</v>
      </c>
      <c r="DP24" s="37">
        <f>DP22-DP21</f>
        <v>2.0966780284372571E-3</v>
      </c>
      <c r="DQ24">
        <v>1965</v>
      </c>
      <c r="DR24">
        <v>3534.51</v>
      </c>
      <c r="DS24" t="s">
        <v>47</v>
      </c>
      <c r="DT24" s="37">
        <f>DT22-DT21</f>
        <v>2.1024158767317044E-3</v>
      </c>
      <c r="DU24">
        <v>1965</v>
      </c>
      <c r="DV24">
        <v>3534.51</v>
      </c>
      <c r="DW24" t="s">
        <v>47</v>
      </c>
      <c r="DX24" s="37">
        <f>DX22-DX21</f>
        <v>2.1046739846265899E-3</v>
      </c>
      <c r="DY24">
        <v>1965</v>
      </c>
      <c r="DZ24">
        <v>3534.51</v>
      </c>
      <c r="EA24" t="s">
        <v>47</v>
      </c>
      <c r="EB24" s="37">
        <f>EB22-EB21</f>
        <v>2.1061435884278078E-3</v>
      </c>
      <c r="EC24">
        <v>1965</v>
      </c>
      <c r="ED24">
        <v>3534.51</v>
      </c>
      <c r="EE24" t="s">
        <v>47</v>
      </c>
      <c r="EF24" s="37">
        <f>EF22-EF21</f>
        <v>2.1053675416883889E-3</v>
      </c>
      <c r="EG24">
        <v>1965</v>
      </c>
      <c r="EH24">
        <v>3534.51</v>
      </c>
      <c r="EI24" t="s">
        <v>47</v>
      </c>
      <c r="EJ24" s="37">
        <f>EJ22-EJ21</f>
        <v>2.108506171790505E-3</v>
      </c>
      <c r="EK24">
        <v>1965</v>
      </c>
      <c r="EL24">
        <v>3534.51</v>
      </c>
      <c r="EM24" t="s">
        <v>47</v>
      </c>
      <c r="EN24" s="37">
        <f>EN22-EN21</f>
        <v>2.114921900506668E-3</v>
      </c>
      <c r="EO24">
        <v>1965</v>
      </c>
      <c r="EP24">
        <v>3534.51</v>
      </c>
      <c r="EQ24" t="s">
        <v>47</v>
      </c>
      <c r="ER24" s="37">
        <f>ER22-ER21</f>
        <v>2.1190838482673981E-3</v>
      </c>
      <c r="ES24">
        <v>1965</v>
      </c>
      <c r="ET24">
        <v>3534.51</v>
      </c>
      <c r="EU24" t="s">
        <v>47</v>
      </c>
      <c r="EV24" s="37">
        <f>EV22-EV21</f>
        <v>2.1208464797038244E-3</v>
      </c>
      <c r="EW24">
        <v>1965</v>
      </c>
      <c r="EX24">
        <v>3534.51</v>
      </c>
      <c r="EY24" t="s">
        <v>47</v>
      </c>
      <c r="EZ24" s="37">
        <f>EZ22-EZ21</f>
        <v>2.1290110996174741E-3</v>
      </c>
      <c r="FA24">
        <v>1965</v>
      </c>
      <c r="FB24">
        <v>3534.51</v>
      </c>
      <c r="FC24" t="s">
        <v>47</v>
      </c>
      <c r="FD24" s="37">
        <f>FD22-FD21</f>
        <v>1.9949618389335164E-3</v>
      </c>
      <c r="FE24">
        <v>1965</v>
      </c>
      <c r="FF24">
        <v>3534.51</v>
      </c>
      <c r="FG24" t="s">
        <v>47</v>
      </c>
      <c r="FH24" s="37">
        <f>FH22-FH21</f>
        <v>2.0884339563884205E-3</v>
      </c>
      <c r="FI24">
        <v>1965</v>
      </c>
      <c r="FJ24">
        <v>3534.51</v>
      </c>
      <c r="FK24" t="s">
        <v>47</v>
      </c>
      <c r="FL24" s="37">
        <f>FL22-FL21</f>
        <v>2.1097171246754476E-3</v>
      </c>
      <c r="FM24">
        <v>1965</v>
      </c>
      <c r="FN24">
        <v>3534.51</v>
      </c>
      <c r="FO24" t="s">
        <v>47</v>
      </c>
      <c r="FP24" s="37">
        <f>FP22-FP21</f>
        <v>2.0768746684894923E-3</v>
      </c>
      <c r="FQ24">
        <v>1965</v>
      </c>
      <c r="FR24">
        <v>3534.51</v>
      </c>
    </row>
    <row r="25" spans="2:174">
      <c r="B25">
        <v>3.1205562323668719E-2</v>
      </c>
      <c r="C25" s="36">
        <v>0.8483140025997008</v>
      </c>
      <c r="D25">
        <v>218.11008707731293</v>
      </c>
      <c r="E25">
        <v>1967</v>
      </c>
      <c r="F25">
        <v>3863.3</v>
      </c>
      <c r="G25" t="s">
        <v>48</v>
      </c>
      <c r="H25" s="37">
        <f>H21-H23</f>
        <v>2.068093352415059E-3</v>
      </c>
      <c r="I25">
        <v>1971</v>
      </c>
      <c r="J25">
        <v>4356.49</v>
      </c>
      <c r="K25" t="s">
        <v>48</v>
      </c>
      <c r="L25" s="37">
        <f>L21-L23</f>
        <v>1.948968191727584E-3</v>
      </c>
      <c r="M25">
        <v>1971</v>
      </c>
      <c r="N25">
        <v>4356.49</v>
      </c>
      <c r="O25" t="s">
        <v>48</v>
      </c>
      <c r="P25" s="37">
        <f>P21-P23</f>
        <v>2.1447881698698941E-3</v>
      </c>
      <c r="Q25">
        <v>1971</v>
      </c>
      <c r="R25">
        <v>4356.49</v>
      </c>
      <c r="S25" t="s">
        <v>48</v>
      </c>
      <c r="T25" s="37">
        <f>T21-T23</f>
        <v>2.0041411043491136E-3</v>
      </c>
      <c r="U25">
        <v>1971</v>
      </c>
      <c r="V25">
        <v>4356.49</v>
      </c>
      <c r="W25" t="s">
        <v>48</v>
      </c>
      <c r="X25" s="37">
        <f>X21-X23</f>
        <v>2.0248068785645133E-3</v>
      </c>
      <c r="Y25">
        <v>1971</v>
      </c>
      <c r="Z25">
        <v>4356.49</v>
      </c>
      <c r="AA25" t="s">
        <v>48</v>
      </c>
      <c r="AB25" s="37">
        <f>AB21-AB23</f>
        <v>2.1177531067439852E-3</v>
      </c>
      <c r="AC25">
        <v>1971</v>
      </c>
      <c r="AD25">
        <v>4356.49</v>
      </c>
      <c r="AE25" t="s">
        <v>48</v>
      </c>
      <c r="AF25" s="37">
        <f>AF21-AF23</f>
        <v>2.0923856489208081E-3</v>
      </c>
      <c r="AG25">
        <v>1971</v>
      </c>
      <c r="AH25">
        <v>4356.49</v>
      </c>
      <c r="AI25" t="s">
        <v>48</v>
      </c>
      <c r="AJ25" s="37">
        <f>AJ21-AJ23</f>
        <v>2.1025432259303041E-3</v>
      </c>
      <c r="AK25">
        <v>1971</v>
      </c>
      <c r="AL25">
        <v>4356.49</v>
      </c>
      <c r="AM25" t="s">
        <v>48</v>
      </c>
      <c r="AN25" s="37">
        <f>AN21-AN23</f>
        <v>2.1231205206901187E-3</v>
      </c>
      <c r="AO25">
        <v>1971</v>
      </c>
      <c r="AP25">
        <v>4356.49</v>
      </c>
      <c r="AQ25" t="s">
        <v>48</v>
      </c>
      <c r="AR25" s="37">
        <f>AR21-AR23</f>
        <v>2.1135780882769808E-3</v>
      </c>
      <c r="AS25">
        <v>1971</v>
      </c>
      <c r="AT25">
        <v>4356.49</v>
      </c>
      <c r="AU25" t="s">
        <v>48</v>
      </c>
      <c r="AV25" s="37">
        <f>AV21-AV23</f>
        <v>2.0976246362934582E-3</v>
      </c>
      <c r="AW25">
        <v>1971</v>
      </c>
      <c r="AX25">
        <v>4356.49</v>
      </c>
      <c r="AY25" t="s">
        <v>48</v>
      </c>
      <c r="AZ25" s="37">
        <f>AZ21-AZ23</f>
        <v>2.1143242349987469E-3</v>
      </c>
      <c r="BA25">
        <v>1971</v>
      </c>
      <c r="BB25">
        <v>4356.49</v>
      </c>
      <c r="BC25" t="s">
        <v>48</v>
      </c>
      <c r="BD25" s="37">
        <f>BD21-BD23</f>
        <v>2.103877419094409E-3</v>
      </c>
      <c r="BE25">
        <v>1971</v>
      </c>
      <c r="BF25">
        <v>4356.49</v>
      </c>
      <c r="BG25" t="s">
        <v>48</v>
      </c>
      <c r="BH25" s="37">
        <f>BH21-BH23</f>
        <v>2.0876560730489872E-3</v>
      </c>
      <c r="BI25">
        <v>1971</v>
      </c>
      <c r="BJ25">
        <v>4356.49</v>
      </c>
      <c r="BK25" t="s">
        <v>48</v>
      </c>
      <c r="BL25" s="37">
        <f>BL21-BL23</f>
        <v>2.1105861326772592E-3</v>
      </c>
      <c r="BM25">
        <v>1971</v>
      </c>
      <c r="BN25">
        <v>4356.49</v>
      </c>
      <c r="BO25" t="s">
        <v>48</v>
      </c>
      <c r="BP25" s="37">
        <f>BP21-BP23</f>
        <v>2.0936813901875524E-3</v>
      </c>
      <c r="BQ25">
        <v>1971</v>
      </c>
      <c r="BR25">
        <v>4356.49</v>
      </c>
      <c r="BS25" t="s">
        <v>48</v>
      </c>
      <c r="BT25" s="37">
        <f>BT21-BT23</f>
        <v>2.1021682889826032E-3</v>
      </c>
      <c r="BU25">
        <v>1971</v>
      </c>
      <c r="BV25">
        <v>4356.49</v>
      </c>
      <c r="BW25" t="s">
        <v>48</v>
      </c>
      <c r="BX25" s="37">
        <f>BX21-BX23</f>
        <v>2.09043739224005E-3</v>
      </c>
      <c r="BY25">
        <v>1971</v>
      </c>
      <c r="BZ25">
        <v>4356.49</v>
      </c>
      <c r="CA25" t="s">
        <v>48</v>
      </c>
      <c r="CB25" s="37">
        <f>CB21-CB23</f>
        <v>2.0969113424903763E-3</v>
      </c>
      <c r="CC25">
        <v>1971</v>
      </c>
      <c r="CD25">
        <v>4356.49</v>
      </c>
      <c r="CE25" t="s">
        <v>48</v>
      </c>
      <c r="CF25" s="37">
        <f>CF21-CF23</f>
        <v>2.0965397125233716E-3</v>
      </c>
      <c r="CG25">
        <v>1971</v>
      </c>
      <c r="CH25">
        <v>4356.49</v>
      </c>
      <c r="CI25" t="s">
        <v>48</v>
      </c>
      <c r="CJ25" s="37">
        <f>CJ21-CJ23</f>
        <v>2.0976532430846719E-3</v>
      </c>
      <c r="CK25">
        <v>1971</v>
      </c>
      <c r="CL25">
        <v>4356.49</v>
      </c>
      <c r="CM25" t="s">
        <v>48</v>
      </c>
      <c r="CN25" s="37">
        <f>CN21-CN23</f>
        <v>2.0935462927731095E-3</v>
      </c>
      <c r="CO25">
        <v>1971</v>
      </c>
      <c r="CP25">
        <v>4356.49</v>
      </c>
      <c r="CQ25" t="s">
        <v>48</v>
      </c>
      <c r="CR25" s="37">
        <f>CR21-CR23</f>
        <v>2.06588738108349E-3</v>
      </c>
      <c r="CS25">
        <v>1971</v>
      </c>
      <c r="CT25">
        <v>4356.49</v>
      </c>
      <c r="CU25" t="s">
        <v>48</v>
      </c>
      <c r="CV25" s="37">
        <f>CV21-CV23</f>
        <v>2.0790850903103716E-3</v>
      </c>
      <c r="CW25">
        <v>1971</v>
      </c>
      <c r="CX25">
        <v>4356.49</v>
      </c>
      <c r="CY25" t="s">
        <v>48</v>
      </c>
      <c r="CZ25" s="37">
        <f>CZ21-CZ23</f>
        <v>2.0768522644698043E-3</v>
      </c>
      <c r="DA25">
        <v>1967</v>
      </c>
      <c r="DB25">
        <v>3863.3</v>
      </c>
      <c r="DC25" t="s">
        <v>48</v>
      </c>
      <c r="DD25" s="37">
        <f>DD21-DD23</f>
        <v>2.0808444125322706E-3</v>
      </c>
      <c r="DE25">
        <v>1967</v>
      </c>
      <c r="DF25">
        <v>3863.3</v>
      </c>
      <c r="DG25" t="s">
        <v>48</v>
      </c>
      <c r="DH25" s="37">
        <f>DH21-DH23</f>
        <v>2.0862494458657177E-3</v>
      </c>
      <c r="DI25">
        <v>1967</v>
      </c>
      <c r="DJ25">
        <v>3863.3</v>
      </c>
      <c r="DK25" t="s">
        <v>48</v>
      </c>
      <c r="DL25" s="37">
        <f>DL21-DL23</f>
        <v>2.079850315986221E-3</v>
      </c>
      <c r="DM25">
        <v>1967</v>
      </c>
      <c r="DN25">
        <v>3863.3</v>
      </c>
      <c r="DO25" t="s">
        <v>48</v>
      </c>
      <c r="DP25" s="37">
        <f>DP21-DP23</f>
        <v>2.1010833252985452E-3</v>
      </c>
      <c r="DQ25">
        <v>1967</v>
      </c>
      <c r="DR25">
        <v>3863.3</v>
      </c>
      <c r="DS25" t="s">
        <v>48</v>
      </c>
      <c r="DT25" s="37">
        <f>DT21-DT23</f>
        <v>2.1068453434666366E-3</v>
      </c>
      <c r="DU25">
        <v>1967</v>
      </c>
      <c r="DV25">
        <v>3863.3</v>
      </c>
      <c r="DW25" t="s">
        <v>48</v>
      </c>
      <c r="DX25" s="37">
        <f>DX21-DX23</f>
        <v>2.1091129814914296E-3</v>
      </c>
      <c r="DY25">
        <v>1967</v>
      </c>
      <c r="DZ25">
        <v>3863.3</v>
      </c>
      <c r="EA25" t="s">
        <v>48</v>
      </c>
      <c r="EB25" s="37">
        <f>EB21-EB23</f>
        <v>2.1105887931289133E-3</v>
      </c>
      <c r="EC25">
        <v>1967</v>
      </c>
      <c r="ED25">
        <v>3863.3</v>
      </c>
      <c r="EE25" t="s">
        <v>48</v>
      </c>
      <c r="EF25" s="37">
        <f>EF21-EF23</f>
        <v>2.1098094677050629E-3</v>
      </c>
      <c r="EG25">
        <v>1967</v>
      </c>
      <c r="EH25">
        <v>3863.3</v>
      </c>
      <c r="EI25" t="s">
        <v>48</v>
      </c>
      <c r="EJ25" s="37">
        <f>EJ21-EJ23</f>
        <v>2.1129613655245308E-3</v>
      </c>
      <c r="EK25">
        <v>1967</v>
      </c>
      <c r="EL25">
        <v>3863.3</v>
      </c>
      <c r="EM25" t="s">
        <v>48</v>
      </c>
      <c r="EN25" s="37">
        <f>EN21-EN23</f>
        <v>2.1194042767017918E-3</v>
      </c>
      <c r="EO25">
        <v>1967</v>
      </c>
      <c r="EP25">
        <v>3863.3</v>
      </c>
      <c r="EQ25" t="s">
        <v>48</v>
      </c>
      <c r="ER25" s="37">
        <f>ER21-ER23</f>
        <v>2.1235839023027413E-3</v>
      </c>
      <c r="ES25">
        <v>1967</v>
      </c>
      <c r="ET25">
        <v>3863.3</v>
      </c>
      <c r="EU25" t="s">
        <v>48</v>
      </c>
      <c r="EV25" s="37">
        <f>EV21-EV23</f>
        <v>2.1253540310117829E-3</v>
      </c>
      <c r="EW25">
        <v>1967</v>
      </c>
      <c r="EX25">
        <v>3863.3</v>
      </c>
      <c r="EY25" t="s">
        <v>48</v>
      </c>
      <c r="EZ25" s="37">
        <f>EZ21-EZ23</f>
        <v>2.133553460335582E-3</v>
      </c>
      <c r="FA25">
        <v>1967</v>
      </c>
      <c r="FB25">
        <v>3863.3</v>
      </c>
      <c r="FC25" t="s">
        <v>48</v>
      </c>
      <c r="FD25" s="37">
        <f>FD21-FD23</f>
        <v>1.998949668565491E-3</v>
      </c>
      <c r="FE25">
        <v>1967</v>
      </c>
      <c r="FF25">
        <v>3863.3</v>
      </c>
      <c r="FG25" t="s">
        <v>48</v>
      </c>
      <c r="FH25" s="37">
        <f>FH21-FH23</f>
        <v>2.0928046422593119E-3</v>
      </c>
      <c r="FI25">
        <v>1967</v>
      </c>
      <c r="FJ25">
        <v>3863.3</v>
      </c>
      <c r="FK25" t="s">
        <v>48</v>
      </c>
      <c r="FL25" s="37">
        <f>FL21-FL23</f>
        <v>2.1141774426887555E-3</v>
      </c>
      <c r="FM25">
        <v>1967</v>
      </c>
      <c r="FN25">
        <v>3863.3</v>
      </c>
      <c r="FO25" t="s">
        <v>48</v>
      </c>
      <c r="FP25" s="37">
        <f>FP21-FP23</f>
        <v>2.0811970554910977E-3</v>
      </c>
      <c r="FQ25">
        <v>1967</v>
      </c>
      <c r="FR25">
        <v>3863.3</v>
      </c>
    </row>
    <row r="26" spans="2:174">
      <c r="B26">
        <v>3.1161694175382476E-2</v>
      </c>
      <c r="C26" s="36">
        <v>0.84746762038057311</v>
      </c>
      <c r="D26">
        <v>216.68341684110777</v>
      </c>
      <c r="E26">
        <v>1971</v>
      </c>
      <c r="F26">
        <v>4356.49</v>
      </c>
      <c r="G26" t="s">
        <v>49</v>
      </c>
      <c r="H26" s="38">
        <f>AVERAGE(H24:H25)</f>
        <v>2.0659592601009764E-3</v>
      </c>
      <c r="I26">
        <v>1973</v>
      </c>
      <c r="J26">
        <v>4520.8900000000003</v>
      </c>
      <c r="K26" t="s">
        <v>49</v>
      </c>
      <c r="L26" s="38">
        <f>AVERAGE(L24:L25)</f>
        <v>1.9470726469789715E-3</v>
      </c>
      <c r="M26">
        <v>1973</v>
      </c>
      <c r="N26">
        <v>4520.8900000000003</v>
      </c>
      <c r="O26" t="s">
        <v>49</v>
      </c>
      <c r="P26" s="38">
        <f>AVERAGE(P24:P25)</f>
        <v>2.1424930334266352E-3</v>
      </c>
      <c r="Q26">
        <v>1973</v>
      </c>
      <c r="R26">
        <v>4520.8900000000003</v>
      </c>
      <c r="S26" t="s">
        <v>49</v>
      </c>
      <c r="T26" s="38">
        <f>AVERAGE(T24:T25)</f>
        <v>2.0021368297456401E-3</v>
      </c>
      <c r="U26">
        <v>1973</v>
      </c>
      <c r="V26">
        <v>4520.8900000000003</v>
      </c>
      <c r="W26" t="s">
        <v>49</v>
      </c>
      <c r="X26" s="38">
        <f>AVERAGE(X24:X25)</f>
        <v>2.0227610987283186E-3</v>
      </c>
      <c r="Y26">
        <v>1973</v>
      </c>
      <c r="Z26">
        <v>4520.8900000000003</v>
      </c>
      <c r="AA26" t="s">
        <v>49</v>
      </c>
      <c r="AB26" s="38">
        <f>AVERAGE(AB24:AB25)</f>
        <v>2.1155154056972155E-3</v>
      </c>
      <c r="AC26">
        <v>1973</v>
      </c>
      <c r="AD26">
        <v>4520.8900000000003</v>
      </c>
      <c r="AE26" t="s">
        <v>49</v>
      </c>
      <c r="AF26" s="38">
        <f>AVERAGE(AF24:AF25)</f>
        <v>2.0902011800249531E-3</v>
      </c>
      <c r="AG26">
        <v>1973</v>
      </c>
      <c r="AH26">
        <v>4520.8900000000003</v>
      </c>
      <c r="AI26" t="s">
        <v>49</v>
      </c>
      <c r="AJ26" s="38">
        <f>AVERAGE(AJ24:AJ25)</f>
        <v>2.100337518705777E-3</v>
      </c>
      <c r="AK26">
        <v>1973</v>
      </c>
      <c r="AL26">
        <v>4520.8900000000003</v>
      </c>
      <c r="AM26" t="s">
        <v>49</v>
      </c>
      <c r="AN26" s="38">
        <f>AVERAGE(AN24:AN25)</f>
        <v>2.120871474470579E-3</v>
      </c>
      <c r="AO26">
        <v>1973</v>
      </c>
      <c r="AP26">
        <v>4520.8900000000003</v>
      </c>
      <c r="AQ26" t="s">
        <v>49</v>
      </c>
      <c r="AR26" s="38">
        <f>AVERAGE(AR24:AR25)</f>
        <v>2.1113491922272118E-3</v>
      </c>
      <c r="AS26">
        <v>1973</v>
      </c>
      <c r="AT26">
        <v>4520.8900000000003</v>
      </c>
      <c r="AU26" t="s">
        <v>49</v>
      </c>
      <c r="AV26" s="38">
        <f>AVERAGE(AV24:AV25)</f>
        <v>2.0954292260793161E-3</v>
      </c>
      <c r="AW26">
        <v>1973</v>
      </c>
      <c r="AX26">
        <v>4520.8900000000003</v>
      </c>
      <c r="AY26" t="s">
        <v>49</v>
      </c>
      <c r="AZ26" s="38">
        <f>AVERAGE(AZ24:AZ25)</f>
        <v>2.1120937666175826E-3</v>
      </c>
      <c r="BA26">
        <v>1973</v>
      </c>
      <c r="BB26">
        <v>4520.8900000000003</v>
      </c>
      <c r="BC26" t="s">
        <v>49</v>
      </c>
      <c r="BD26" s="38">
        <f>AVERAGE(BD24:BD25)</f>
        <v>2.1016689146069294E-3</v>
      </c>
      <c r="BE26">
        <v>1973</v>
      </c>
      <c r="BF26">
        <v>4520.8900000000003</v>
      </c>
      <c r="BG26" t="s">
        <v>49</v>
      </c>
      <c r="BH26" s="38">
        <f>AVERAGE(BH24:BH25)</f>
        <v>2.0854814581691226E-3</v>
      </c>
      <c r="BI26">
        <v>1973</v>
      </c>
      <c r="BJ26">
        <v>4520.8900000000003</v>
      </c>
      <c r="BK26" t="s">
        <v>49</v>
      </c>
      <c r="BL26" s="38">
        <f>AVERAGE(BL24:BL25)</f>
        <v>2.1083635359241005E-3</v>
      </c>
      <c r="BM26">
        <v>1973</v>
      </c>
      <c r="BN26">
        <v>4520.8900000000003</v>
      </c>
      <c r="BO26" t="s">
        <v>49</v>
      </c>
      <c r="BP26" s="38">
        <f>AVERAGE(BP24:BP25)</f>
        <v>2.0914942177506866E-3</v>
      </c>
      <c r="BQ26">
        <v>1973</v>
      </c>
      <c r="BR26">
        <v>4520.8900000000003</v>
      </c>
      <c r="BS26" t="s">
        <v>49</v>
      </c>
      <c r="BT26" s="38">
        <f>AVERAGE(BT24:BT25)</f>
        <v>2.0999633675306793E-3</v>
      </c>
      <c r="BU26">
        <v>1973</v>
      </c>
      <c r="BV26">
        <v>4520.8900000000003</v>
      </c>
      <c r="BW26" t="s">
        <v>49</v>
      </c>
      <c r="BX26" s="38">
        <f>AVERAGE(BX24:BX25)</f>
        <v>2.0882569852066438E-3</v>
      </c>
      <c r="BY26">
        <v>1973</v>
      </c>
      <c r="BZ26">
        <v>4520.8900000000003</v>
      </c>
      <c r="CA26" t="s">
        <v>49</v>
      </c>
      <c r="CB26" s="38">
        <f>AVERAGE(CB24:CB25)</f>
        <v>2.0947174235525362E-3</v>
      </c>
      <c r="CC26">
        <v>1973</v>
      </c>
      <c r="CD26">
        <v>4520.8900000000003</v>
      </c>
      <c r="CE26" t="s">
        <v>49</v>
      </c>
      <c r="CF26" s="38">
        <f>AVERAGE(CF24:CF25)</f>
        <v>2.094346570348295E-3</v>
      </c>
      <c r="CG26">
        <v>1973</v>
      </c>
      <c r="CH26">
        <v>4520.8900000000003</v>
      </c>
      <c r="CI26" t="s">
        <v>49</v>
      </c>
      <c r="CJ26" s="38">
        <f>AVERAGE(CJ24:CJ25)</f>
        <v>2.0954577730520497E-3</v>
      </c>
      <c r="CK26">
        <v>1973</v>
      </c>
      <c r="CL26">
        <v>4520.8900000000003</v>
      </c>
      <c r="CM26" t="s">
        <v>49</v>
      </c>
      <c r="CN26" s="38">
        <f>AVERAGE(CN24:CN25)</f>
        <v>2.0913594022924937E-3</v>
      </c>
      <c r="CO26">
        <v>1973</v>
      </c>
      <c r="CP26">
        <v>4520.8900000000003</v>
      </c>
      <c r="CQ26" t="s">
        <v>49</v>
      </c>
      <c r="CR26" s="38">
        <f>AVERAGE(CR24:CR25)</f>
        <v>2.0637578343956336E-3</v>
      </c>
      <c r="CS26">
        <v>1973</v>
      </c>
      <c r="CT26">
        <v>4520.8900000000003</v>
      </c>
      <c r="CU26" t="s">
        <v>49</v>
      </c>
      <c r="CV26" s="38">
        <f>AVERAGE(CV24:CV25)</f>
        <v>2.0769282763284814E-3</v>
      </c>
      <c r="CW26">
        <v>1973</v>
      </c>
      <c r="CX26">
        <v>4520.8900000000003</v>
      </c>
      <c r="CY26" t="s">
        <v>49</v>
      </c>
      <c r="CZ26" s="38">
        <f>AVERAGE(CZ24:CZ25)</f>
        <v>2.0747000758114895E-3</v>
      </c>
      <c r="DA26">
        <v>1973</v>
      </c>
      <c r="DB26">
        <v>4520.8900000000003</v>
      </c>
      <c r="DC26" t="s">
        <v>49</v>
      </c>
      <c r="DD26" s="38">
        <f>AVERAGE(DD24:DD25)</f>
        <v>2.0786839506048843E-3</v>
      </c>
      <c r="DE26">
        <v>1971</v>
      </c>
      <c r="DF26">
        <v>4356.49</v>
      </c>
      <c r="DG26" t="s">
        <v>49</v>
      </c>
      <c r="DH26" s="38">
        <f>AVERAGE(DH24:DH25)</f>
        <v>2.0840777573883744E-3</v>
      </c>
      <c r="DI26">
        <v>1971</v>
      </c>
      <c r="DJ26">
        <v>4356.49</v>
      </c>
      <c r="DK26" t="s">
        <v>49</v>
      </c>
      <c r="DL26" s="38">
        <f>AVERAGE(DL24:DL25)</f>
        <v>2.0776919156908543E-3</v>
      </c>
      <c r="DM26">
        <v>1971</v>
      </c>
      <c r="DN26">
        <v>4356.49</v>
      </c>
      <c r="DO26" t="s">
        <v>49</v>
      </c>
      <c r="DP26" s="38">
        <f>AVERAGE(DP24:DP25)</f>
        <v>2.0988806768679012E-3</v>
      </c>
      <c r="DQ26">
        <v>1971</v>
      </c>
      <c r="DR26">
        <v>4356.49</v>
      </c>
      <c r="DS26" t="s">
        <v>49</v>
      </c>
      <c r="DT26" s="38">
        <f>AVERAGE(DT24:DT25)</f>
        <v>2.1046306100991705E-3</v>
      </c>
      <c r="DU26">
        <v>1971</v>
      </c>
      <c r="DV26">
        <v>4356.49</v>
      </c>
      <c r="DW26" t="s">
        <v>49</v>
      </c>
      <c r="DX26" s="38">
        <f>AVERAGE(DX24:DX25)</f>
        <v>2.1068934830590098E-3</v>
      </c>
      <c r="DY26">
        <v>1971</v>
      </c>
      <c r="DZ26">
        <v>4356.49</v>
      </c>
      <c r="EA26" t="s">
        <v>49</v>
      </c>
      <c r="EB26" s="38">
        <f>AVERAGE(EB24:EB25)</f>
        <v>2.1083661907783605E-3</v>
      </c>
      <c r="EC26">
        <v>1971</v>
      </c>
      <c r="ED26">
        <v>4356.49</v>
      </c>
      <c r="EE26" t="s">
        <v>49</v>
      </c>
      <c r="EF26" s="38">
        <f>AVERAGE(EF24:EF25)</f>
        <v>2.1075885046967259E-3</v>
      </c>
      <c r="EG26">
        <v>1971</v>
      </c>
      <c r="EH26">
        <v>4356.49</v>
      </c>
      <c r="EI26" t="s">
        <v>49</v>
      </c>
      <c r="EJ26" s="38">
        <f>AVERAGE(EJ24:EJ25)</f>
        <v>2.1107337686575179E-3</v>
      </c>
      <c r="EK26">
        <v>1971</v>
      </c>
      <c r="EL26">
        <v>4356.49</v>
      </c>
      <c r="EM26" t="s">
        <v>49</v>
      </c>
      <c r="EN26" s="38">
        <f>AVERAGE(EN24:EN25)</f>
        <v>2.1171630886042299E-3</v>
      </c>
      <c r="EO26">
        <v>1971</v>
      </c>
      <c r="EP26">
        <v>4356.49</v>
      </c>
      <c r="EQ26" t="s">
        <v>49</v>
      </c>
      <c r="ER26" s="38">
        <f>AVERAGE(ER24:ER25)</f>
        <v>2.1213338752850697E-3</v>
      </c>
      <c r="ES26">
        <v>1971</v>
      </c>
      <c r="ET26">
        <v>4356.49</v>
      </c>
      <c r="EU26" t="s">
        <v>49</v>
      </c>
      <c r="EV26" s="38">
        <f>AVERAGE(EV24:EV25)</f>
        <v>2.1231002553578036E-3</v>
      </c>
      <c r="EW26">
        <v>1971</v>
      </c>
      <c r="EX26">
        <v>4356.49</v>
      </c>
      <c r="EY26" t="s">
        <v>49</v>
      </c>
      <c r="EZ26" s="38">
        <f>AVERAGE(EZ24:EZ25)</f>
        <v>2.131282279976528E-3</v>
      </c>
      <c r="FA26">
        <v>1971</v>
      </c>
      <c r="FB26">
        <v>4356.49</v>
      </c>
      <c r="FC26" t="s">
        <v>49</v>
      </c>
      <c r="FD26" s="38">
        <f>AVERAGE(FD24:FD25)</f>
        <v>1.9969557537495037E-3</v>
      </c>
      <c r="FE26">
        <v>1971</v>
      </c>
      <c r="FF26">
        <v>4356.49</v>
      </c>
      <c r="FG26" t="s">
        <v>49</v>
      </c>
      <c r="FH26" s="38">
        <f>AVERAGE(FH24:FH25)</f>
        <v>2.0906192993238662E-3</v>
      </c>
      <c r="FI26">
        <v>1971</v>
      </c>
      <c r="FJ26">
        <v>4356.49</v>
      </c>
      <c r="FK26" t="s">
        <v>49</v>
      </c>
      <c r="FL26" s="38">
        <f>AVERAGE(FL24:FL25)</f>
        <v>2.1119472836821016E-3</v>
      </c>
      <c r="FM26">
        <v>1971</v>
      </c>
      <c r="FN26">
        <v>4356.49</v>
      </c>
      <c r="FO26" t="s">
        <v>49</v>
      </c>
      <c r="FP26" s="38">
        <f>AVERAGE(FP24:FP25)</f>
        <v>2.079035861990295E-3</v>
      </c>
      <c r="FQ26">
        <v>1971</v>
      </c>
      <c r="FR26">
        <v>4356.49</v>
      </c>
    </row>
    <row r="27" spans="2:174">
      <c r="B27">
        <v>3.115260122630286E-2</v>
      </c>
      <c r="C27" s="36">
        <v>0.84672306152973054</v>
      </c>
      <c r="D27">
        <v>215.44140775009458</v>
      </c>
      <c r="E27">
        <v>1973</v>
      </c>
      <c r="F27">
        <v>4520.8900000000003</v>
      </c>
      <c r="I27">
        <v>1974</v>
      </c>
      <c r="J27">
        <v>4931.88</v>
      </c>
      <c r="M27">
        <v>1974</v>
      </c>
      <c r="N27">
        <v>4931.88</v>
      </c>
      <c r="Q27">
        <v>1974</v>
      </c>
      <c r="R27">
        <v>4931.88</v>
      </c>
      <c r="U27">
        <v>1974</v>
      </c>
      <c r="V27">
        <v>4931.88</v>
      </c>
      <c r="Y27">
        <v>1974</v>
      </c>
      <c r="Z27">
        <v>4931.88</v>
      </c>
      <c r="AC27">
        <v>1974</v>
      </c>
      <c r="AD27">
        <v>4931.88</v>
      </c>
      <c r="AG27">
        <v>1974</v>
      </c>
      <c r="AH27">
        <v>4931.88</v>
      </c>
      <c r="AK27">
        <v>1974</v>
      </c>
      <c r="AL27">
        <v>4931.88</v>
      </c>
      <c r="AO27">
        <v>1974</v>
      </c>
      <c r="AP27">
        <v>4931.88</v>
      </c>
      <c r="AS27">
        <v>1974</v>
      </c>
      <c r="AT27">
        <v>4931.88</v>
      </c>
      <c r="AW27">
        <v>1974</v>
      </c>
      <c r="AX27">
        <v>4931.88</v>
      </c>
      <c r="BA27">
        <v>1974</v>
      </c>
      <c r="BB27">
        <v>4931.88</v>
      </c>
      <c r="BE27">
        <v>1974</v>
      </c>
      <c r="BF27">
        <v>4931.88</v>
      </c>
      <c r="BI27">
        <v>1974</v>
      </c>
      <c r="BJ27">
        <v>4931.88</v>
      </c>
      <c r="BM27">
        <v>1974</v>
      </c>
      <c r="BN27">
        <v>4931.88</v>
      </c>
      <c r="BQ27">
        <v>1974</v>
      </c>
      <c r="BR27">
        <v>4931.88</v>
      </c>
      <c r="BU27">
        <v>1974</v>
      </c>
      <c r="BV27">
        <v>4931.88</v>
      </c>
      <c r="BY27">
        <v>1974</v>
      </c>
      <c r="BZ27">
        <v>4931.88</v>
      </c>
      <c r="CC27">
        <v>1974</v>
      </c>
      <c r="CD27">
        <v>4931.88</v>
      </c>
      <c r="CG27">
        <v>1974</v>
      </c>
      <c r="CH27">
        <v>4931.88</v>
      </c>
      <c r="CK27">
        <v>1974</v>
      </c>
      <c r="CL27">
        <v>4931.88</v>
      </c>
      <c r="CO27">
        <v>1974</v>
      </c>
      <c r="CP27">
        <v>4931.88</v>
      </c>
      <c r="CS27">
        <v>1974</v>
      </c>
      <c r="CT27">
        <v>4931.88</v>
      </c>
      <c r="CW27">
        <v>1974</v>
      </c>
      <c r="CX27">
        <v>4931.88</v>
      </c>
      <c r="DA27">
        <v>1974</v>
      </c>
      <c r="DB27">
        <v>4931.88</v>
      </c>
      <c r="DE27">
        <v>1974</v>
      </c>
      <c r="DF27">
        <v>4931.88</v>
      </c>
      <c r="DI27">
        <v>1973</v>
      </c>
      <c r="DJ27">
        <v>4520.8900000000003</v>
      </c>
      <c r="DM27">
        <v>1973</v>
      </c>
      <c r="DN27">
        <v>4520.8900000000003</v>
      </c>
      <c r="DQ27">
        <v>1973</v>
      </c>
      <c r="DR27">
        <v>4520.8900000000003</v>
      </c>
      <c r="DU27">
        <v>1973</v>
      </c>
      <c r="DV27">
        <v>4520.8900000000003</v>
      </c>
      <c r="DY27">
        <v>1973</v>
      </c>
      <c r="DZ27">
        <v>4520.8900000000003</v>
      </c>
      <c r="EC27">
        <v>1973</v>
      </c>
      <c r="ED27">
        <v>4520.8900000000003</v>
      </c>
      <c r="EG27">
        <v>1973</v>
      </c>
      <c r="EH27">
        <v>4520.8900000000003</v>
      </c>
      <c r="EK27">
        <v>1973</v>
      </c>
      <c r="EL27">
        <v>4520.8900000000003</v>
      </c>
      <c r="EO27">
        <v>1973</v>
      </c>
      <c r="EP27">
        <v>4520.8900000000003</v>
      </c>
      <c r="ES27">
        <v>1973</v>
      </c>
      <c r="ET27">
        <v>4520.8900000000003</v>
      </c>
      <c r="EW27">
        <v>1973</v>
      </c>
      <c r="EX27">
        <v>4520.8900000000003</v>
      </c>
      <c r="FA27">
        <v>1973</v>
      </c>
      <c r="FB27">
        <v>4520.8900000000003</v>
      </c>
      <c r="FE27">
        <v>1973</v>
      </c>
      <c r="FF27">
        <v>4520.8900000000003</v>
      </c>
      <c r="FI27">
        <v>1973</v>
      </c>
      <c r="FJ27">
        <v>4520.8900000000003</v>
      </c>
      <c r="FM27">
        <v>1973</v>
      </c>
      <c r="FN27">
        <v>4520.8900000000003</v>
      </c>
      <c r="FQ27">
        <v>1973</v>
      </c>
      <c r="FR27">
        <v>4520.8900000000003</v>
      </c>
    </row>
    <row r="28" spans="2:174">
      <c r="B28">
        <v>3.1109821059785936E-2</v>
      </c>
      <c r="C28" s="36">
        <v>0.84717348755962585</v>
      </c>
      <c r="D28">
        <v>216.19132365999658</v>
      </c>
      <c r="E28">
        <v>1974</v>
      </c>
      <c r="F28">
        <v>4931.88</v>
      </c>
      <c r="I28">
        <v>1976</v>
      </c>
      <c r="J28">
        <v>4438.6899999999996</v>
      </c>
      <c r="M28">
        <v>1976</v>
      </c>
      <c r="N28">
        <v>4438.6899999999996</v>
      </c>
      <c r="Q28">
        <v>1976</v>
      </c>
      <c r="R28">
        <v>4438.6899999999996</v>
      </c>
      <c r="U28">
        <v>1976</v>
      </c>
      <c r="V28">
        <v>4438.6899999999996</v>
      </c>
      <c r="Y28">
        <v>1976</v>
      </c>
      <c r="Z28">
        <v>4438.6899999999996</v>
      </c>
      <c r="AC28">
        <v>1976</v>
      </c>
      <c r="AD28">
        <v>4438.6899999999996</v>
      </c>
      <c r="AG28">
        <v>1976</v>
      </c>
      <c r="AH28">
        <v>4438.6899999999996</v>
      </c>
      <c r="AK28">
        <v>1976</v>
      </c>
      <c r="AL28">
        <v>4438.6899999999996</v>
      </c>
      <c r="AO28">
        <v>1976</v>
      </c>
      <c r="AP28">
        <v>4438.6899999999996</v>
      </c>
      <c r="AS28">
        <v>1976</v>
      </c>
      <c r="AT28">
        <v>4438.6899999999996</v>
      </c>
      <c r="AW28">
        <v>1976</v>
      </c>
      <c r="AX28">
        <v>4438.6899999999996</v>
      </c>
      <c r="BA28">
        <v>1976</v>
      </c>
      <c r="BB28">
        <v>4438.6899999999996</v>
      </c>
      <c r="BE28">
        <v>1976</v>
      </c>
      <c r="BF28">
        <v>4438.6899999999996</v>
      </c>
      <c r="BI28">
        <v>1976</v>
      </c>
      <c r="BJ28">
        <v>4438.6899999999996</v>
      </c>
      <c r="BM28">
        <v>1976</v>
      </c>
      <c r="BN28">
        <v>4438.6899999999996</v>
      </c>
      <c r="BQ28">
        <v>1976</v>
      </c>
      <c r="BR28">
        <v>4438.6899999999996</v>
      </c>
      <c r="BU28">
        <v>1976</v>
      </c>
      <c r="BV28">
        <v>4438.6899999999996</v>
      </c>
      <c r="BY28">
        <v>1976</v>
      </c>
      <c r="BZ28">
        <v>4438.6899999999996</v>
      </c>
      <c r="CC28">
        <v>1976</v>
      </c>
      <c r="CD28">
        <v>4438.6899999999996</v>
      </c>
      <c r="CG28">
        <v>1976</v>
      </c>
      <c r="CH28">
        <v>4438.6899999999996</v>
      </c>
      <c r="CK28">
        <v>1976</v>
      </c>
      <c r="CL28">
        <v>4438.6899999999996</v>
      </c>
      <c r="CO28">
        <v>1976</v>
      </c>
      <c r="CP28">
        <v>4438.6899999999996</v>
      </c>
      <c r="CS28">
        <v>1976</v>
      </c>
      <c r="CT28">
        <v>4438.6899999999996</v>
      </c>
      <c r="CW28">
        <v>1976</v>
      </c>
      <c r="CX28">
        <v>4438.6899999999996</v>
      </c>
      <c r="DA28">
        <v>1976</v>
      </c>
      <c r="DB28">
        <v>4438.6899999999996</v>
      </c>
      <c r="DE28">
        <v>1976</v>
      </c>
      <c r="DF28">
        <v>4438.6899999999996</v>
      </c>
      <c r="DI28">
        <v>1976</v>
      </c>
      <c r="DJ28">
        <v>4438.6899999999996</v>
      </c>
      <c r="DM28">
        <v>1974</v>
      </c>
      <c r="DN28">
        <v>4931.88</v>
      </c>
      <c r="DQ28">
        <v>1974</v>
      </c>
      <c r="DR28">
        <v>4931.88</v>
      </c>
      <c r="DU28">
        <v>1974</v>
      </c>
      <c r="DV28">
        <v>4931.88</v>
      </c>
      <c r="DY28">
        <v>1974</v>
      </c>
      <c r="DZ28">
        <v>4931.88</v>
      </c>
      <c r="EC28">
        <v>1974</v>
      </c>
      <c r="ED28">
        <v>4931.88</v>
      </c>
      <c r="EG28">
        <v>1974</v>
      </c>
      <c r="EH28">
        <v>4931.88</v>
      </c>
      <c r="EK28">
        <v>1974</v>
      </c>
      <c r="EL28">
        <v>4931.88</v>
      </c>
      <c r="EO28">
        <v>1974</v>
      </c>
      <c r="EP28">
        <v>4931.88</v>
      </c>
      <c r="ES28">
        <v>1974</v>
      </c>
      <c r="ET28">
        <v>4931.88</v>
      </c>
      <c r="EW28">
        <v>1974</v>
      </c>
      <c r="EX28">
        <v>4931.88</v>
      </c>
      <c r="FA28">
        <v>1974</v>
      </c>
      <c r="FB28">
        <v>4931.88</v>
      </c>
      <c r="FE28">
        <v>1974</v>
      </c>
      <c r="FF28">
        <v>4931.88</v>
      </c>
      <c r="FI28">
        <v>1974</v>
      </c>
      <c r="FJ28">
        <v>4931.88</v>
      </c>
      <c r="FM28">
        <v>1974</v>
      </c>
      <c r="FN28">
        <v>4931.88</v>
      </c>
      <c r="FQ28">
        <v>1974</v>
      </c>
      <c r="FR28">
        <v>4931.88</v>
      </c>
    </row>
    <row r="29" spans="2:174">
      <c r="B29">
        <v>3.1194099546474098E-2</v>
      </c>
      <c r="C29" s="36">
        <v>0.84521464876763608</v>
      </c>
      <c r="D29">
        <v>212.96182771490533</v>
      </c>
      <c r="E29">
        <v>1976</v>
      </c>
      <c r="F29">
        <v>4438.6899999999996</v>
      </c>
      <c r="I29">
        <v>1978</v>
      </c>
      <c r="J29">
        <v>4520.8900000000003</v>
      </c>
      <c r="M29">
        <v>1978</v>
      </c>
      <c r="N29">
        <v>4520.8900000000003</v>
      </c>
      <c r="Q29">
        <v>1978</v>
      </c>
      <c r="R29">
        <v>4520.8900000000003</v>
      </c>
      <c r="U29">
        <v>1978</v>
      </c>
      <c r="V29">
        <v>4520.8900000000003</v>
      </c>
      <c r="Y29">
        <v>1978</v>
      </c>
      <c r="Z29">
        <v>4520.8900000000003</v>
      </c>
      <c r="AC29">
        <v>1978</v>
      </c>
      <c r="AD29">
        <v>4520.8900000000003</v>
      </c>
      <c r="AG29">
        <v>1978</v>
      </c>
      <c r="AH29">
        <v>4520.8900000000003</v>
      </c>
      <c r="AK29">
        <v>1978</v>
      </c>
      <c r="AL29">
        <v>4520.8900000000003</v>
      </c>
      <c r="AO29">
        <v>1978</v>
      </c>
      <c r="AP29">
        <v>4520.8900000000003</v>
      </c>
      <c r="AS29">
        <v>1978</v>
      </c>
      <c r="AT29">
        <v>4520.8900000000003</v>
      </c>
      <c r="AW29">
        <v>1978</v>
      </c>
      <c r="AX29">
        <v>4520.8900000000003</v>
      </c>
      <c r="BA29">
        <v>1978</v>
      </c>
      <c r="BB29">
        <v>4520.8900000000003</v>
      </c>
      <c r="BE29">
        <v>1978</v>
      </c>
      <c r="BF29">
        <v>4520.8900000000003</v>
      </c>
      <c r="BI29">
        <v>1978</v>
      </c>
      <c r="BJ29">
        <v>4520.8900000000003</v>
      </c>
      <c r="BM29">
        <v>1978</v>
      </c>
      <c r="BN29">
        <v>4520.8900000000003</v>
      </c>
      <c r="BQ29">
        <v>1978</v>
      </c>
      <c r="BR29">
        <v>4520.8900000000003</v>
      </c>
      <c r="BU29">
        <v>1978</v>
      </c>
      <c r="BV29">
        <v>4520.8900000000003</v>
      </c>
      <c r="BY29">
        <v>1978</v>
      </c>
      <c r="BZ29">
        <v>4520.8900000000003</v>
      </c>
      <c r="CC29">
        <v>1978</v>
      </c>
      <c r="CD29">
        <v>4520.8900000000003</v>
      </c>
      <c r="CG29">
        <v>1978</v>
      </c>
      <c r="CH29">
        <v>4520.8900000000003</v>
      </c>
      <c r="CK29">
        <v>1978</v>
      </c>
      <c r="CL29">
        <v>4520.8900000000003</v>
      </c>
      <c r="CO29">
        <v>1978</v>
      </c>
      <c r="CP29">
        <v>4520.8900000000003</v>
      </c>
      <c r="CS29">
        <v>1978</v>
      </c>
      <c r="CT29">
        <v>4520.8900000000003</v>
      </c>
      <c r="CW29">
        <v>1978</v>
      </c>
      <c r="CX29">
        <v>4520.8900000000003</v>
      </c>
      <c r="DA29">
        <v>1978</v>
      </c>
      <c r="DB29">
        <v>4520.8900000000003</v>
      </c>
      <c r="DE29">
        <v>1978</v>
      </c>
      <c r="DF29">
        <v>4520.8900000000003</v>
      </c>
      <c r="DI29">
        <v>1978</v>
      </c>
      <c r="DJ29">
        <v>4520.8900000000003</v>
      </c>
      <c r="DM29">
        <v>1978</v>
      </c>
      <c r="DN29">
        <v>4520.8900000000003</v>
      </c>
      <c r="DQ29">
        <v>1976</v>
      </c>
      <c r="DR29">
        <v>4438.6899999999996</v>
      </c>
      <c r="DU29">
        <v>1976</v>
      </c>
      <c r="DV29">
        <v>4438.6899999999996</v>
      </c>
      <c r="DY29">
        <v>1976</v>
      </c>
      <c r="DZ29">
        <v>4438.6899999999996</v>
      </c>
      <c r="EC29">
        <v>1976</v>
      </c>
      <c r="ED29">
        <v>4438.6899999999996</v>
      </c>
      <c r="EG29">
        <v>1976</v>
      </c>
      <c r="EH29">
        <v>4438.6899999999996</v>
      </c>
      <c r="EK29">
        <v>1976</v>
      </c>
      <c r="EL29">
        <v>4438.6899999999996</v>
      </c>
      <c r="EO29">
        <v>1976</v>
      </c>
      <c r="EP29">
        <v>4438.6899999999996</v>
      </c>
      <c r="ES29">
        <v>1976</v>
      </c>
      <c r="ET29">
        <v>4438.6899999999996</v>
      </c>
      <c r="EW29">
        <v>1976</v>
      </c>
      <c r="EX29">
        <v>4438.6899999999996</v>
      </c>
      <c r="FA29">
        <v>1976</v>
      </c>
      <c r="FB29">
        <v>4438.6899999999996</v>
      </c>
      <c r="FE29">
        <v>1976</v>
      </c>
      <c r="FF29">
        <v>4438.6899999999996</v>
      </c>
      <c r="FI29">
        <v>1976</v>
      </c>
      <c r="FJ29">
        <v>4438.6899999999996</v>
      </c>
      <c r="FM29">
        <v>1976</v>
      </c>
      <c r="FN29">
        <v>4438.6899999999996</v>
      </c>
      <c r="FQ29">
        <v>1976</v>
      </c>
      <c r="FR29">
        <v>4438.6899999999996</v>
      </c>
    </row>
    <row r="30" spans="2:174">
      <c r="B30">
        <v>3.12133843364071E-2</v>
      </c>
      <c r="C30" s="36">
        <v>0.8446546624840614</v>
      </c>
      <c r="D30">
        <v>212.05355991774496</v>
      </c>
      <c r="E30">
        <v>1978</v>
      </c>
      <c r="F30">
        <v>4520.8900000000003</v>
      </c>
      <c r="I30">
        <v>1979</v>
      </c>
      <c r="J30">
        <v>4603.09</v>
      </c>
      <c r="M30">
        <v>1979</v>
      </c>
      <c r="N30">
        <v>4603.09</v>
      </c>
      <c r="Q30">
        <v>1979</v>
      </c>
      <c r="R30">
        <v>4603.09</v>
      </c>
      <c r="U30">
        <v>1979</v>
      </c>
      <c r="V30">
        <v>4603.09</v>
      </c>
      <c r="Y30">
        <v>1979</v>
      </c>
      <c r="Z30">
        <v>4603.09</v>
      </c>
      <c r="AC30">
        <v>1979</v>
      </c>
      <c r="AD30">
        <v>4603.09</v>
      </c>
      <c r="AG30">
        <v>1979</v>
      </c>
      <c r="AH30">
        <v>4603.09</v>
      </c>
      <c r="AK30">
        <v>1979</v>
      </c>
      <c r="AL30">
        <v>4603.09</v>
      </c>
      <c r="AO30">
        <v>1979</v>
      </c>
      <c r="AP30">
        <v>4603.09</v>
      </c>
      <c r="AS30">
        <v>1979</v>
      </c>
      <c r="AT30">
        <v>4603.09</v>
      </c>
      <c r="AW30">
        <v>1979</v>
      </c>
      <c r="AX30">
        <v>4603.09</v>
      </c>
      <c r="BA30">
        <v>1979</v>
      </c>
      <c r="BB30">
        <v>4603.09</v>
      </c>
      <c r="BE30">
        <v>1979</v>
      </c>
      <c r="BF30">
        <v>4603.09</v>
      </c>
      <c r="BI30">
        <v>1979</v>
      </c>
      <c r="BJ30">
        <v>4603.09</v>
      </c>
      <c r="BM30">
        <v>1979</v>
      </c>
      <c r="BN30">
        <v>4603.09</v>
      </c>
      <c r="BQ30">
        <v>1979</v>
      </c>
      <c r="BR30">
        <v>4603.09</v>
      </c>
      <c r="BU30">
        <v>1979</v>
      </c>
      <c r="BV30">
        <v>4603.09</v>
      </c>
      <c r="BY30">
        <v>1979</v>
      </c>
      <c r="BZ30">
        <v>4603.09</v>
      </c>
      <c r="CC30">
        <v>1979</v>
      </c>
      <c r="CD30">
        <v>4603.09</v>
      </c>
      <c r="CG30">
        <v>1979</v>
      </c>
      <c r="CH30">
        <v>4603.09</v>
      </c>
      <c r="CK30">
        <v>1979</v>
      </c>
      <c r="CL30">
        <v>4603.09</v>
      </c>
      <c r="CO30">
        <v>1979</v>
      </c>
      <c r="CP30">
        <v>4603.09</v>
      </c>
      <c r="CS30">
        <v>1979</v>
      </c>
      <c r="CT30">
        <v>4603.09</v>
      </c>
      <c r="CW30">
        <v>1979</v>
      </c>
      <c r="CX30">
        <v>4603.09</v>
      </c>
      <c r="DA30">
        <v>1979</v>
      </c>
      <c r="DB30">
        <v>4603.09</v>
      </c>
      <c r="DE30">
        <v>1979</v>
      </c>
      <c r="DF30">
        <v>4603.09</v>
      </c>
      <c r="DI30">
        <v>1979</v>
      </c>
      <c r="DJ30">
        <v>4603.09</v>
      </c>
      <c r="DM30">
        <v>1979</v>
      </c>
      <c r="DN30">
        <v>4603.09</v>
      </c>
      <c r="DQ30">
        <v>1979</v>
      </c>
      <c r="DR30">
        <v>4603.09</v>
      </c>
      <c r="DU30">
        <v>1978</v>
      </c>
      <c r="DV30">
        <v>4520.8900000000003</v>
      </c>
      <c r="DY30">
        <v>1978</v>
      </c>
      <c r="DZ30">
        <v>4520.8900000000003</v>
      </c>
      <c r="EC30">
        <v>1978</v>
      </c>
      <c r="ED30">
        <v>4520.8900000000003</v>
      </c>
      <c r="EG30">
        <v>1978</v>
      </c>
      <c r="EH30">
        <v>4520.8900000000003</v>
      </c>
      <c r="EK30">
        <v>1978</v>
      </c>
      <c r="EL30">
        <v>4520.8900000000003</v>
      </c>
      <c r="EO30">
        <v>1978</v>
      </c>
      <c r="EP30">
        <v>4520.8900000000003</v>
      </c>
      <c r="ES30">
        <v>1978</v>
      </c>
      <c r="ET30">
        <v>4520.8900000000003</v>
      </c>
      <c r="EW30">
        <v>1978</v>
      </c>
      <c r="EX30">
        <v>4520.8900000000003</v>
      </c>
      <c r="FA30">
        <v>1978</v>
      </c>
      <c r="FB30">
        <v>4520.8900000000003</v>
      </c>
      <c r="FE30">
        <v>1978</v>
      </c>
      <c r="FF30">
        <v>4520.8900000000003</v>
      </c>
      <c r="FI30">
        <v>1978</v>
      </c>
      <c r="FJ30">
        <v>4520.8900000000003</v>
      </c>
      <c r="FM30">
        <v>1978</v>
      </c>
      <c r="FN30">
        <v>4520.8900000000003</v>
      </c>
      <c r="FQ30">
        <v>1978</v>
      </c>
      <c r="FR30">
        <v>4520.8900000000003</v>
      </c>
    </row>
    <row r="31" spans="2:174">
      <c r="B31">
        <v>3.1218725387616782E-2</v>
      </c>
      <c r="C31" s="36">
        <v>0.84441600726731647</v>
      </c>
      <c r="D31">
        <v>211.66846090656517</v>
      </c>
      <c r="E31">
        <v>1979</v>
      </c>
      <c r="F31">
        <v>4603.09</v>
      </c>
      <c r="I31">
        <v>1980</v>
      </c>
      <c r="J31">
        <v>4767.4799999999996</v>
      </c>
      <c r="M31">
        <v>1980</v>
      </c>
      <c r="N31">
        <v>4767.4799999999996</v>
      </c>
      <c r="Q31">
        <v>1980</v>
      </c>
      <c r="R31">
        <v>4767.4799999999996</v>
      </c>
      <c r="U31">
        <v>1980</v>
      </c>
      <c r="V31">
        <v>4767.4799999999996</v>
      </c>
      <c r="Y31">
        <v>1980</v>
      </c>
      <c r="Z31">
        <v>4767.4799999999996</v>
      </c>
      <c r="AC31">
        <v>1980</v>
      </c>
      <c r="AD31">
        <v>4767.4799999999996</v>
      </c>
      <c r="AG31">
        <v>1980</v>
      </c>
      <c r="AH31">
        <v>4767.4799999999996</v>
      </c>
      <c r="AK31">
        <v>1980</v>
      </c>
      <c r="AL31">
        <v>4767.4799999999996</v>
      </c>
      <c r="AO31">
        <v>1980</v>
      </c>
      <c r="AP31">
        <v>4767.4799999999996</v>
      </c>
      <c r="AS31">
        <v>1980</v>
      </c>
      <c r="AT31">
        <v>4767.4799999999996</v>
      </c>
      <c r="AW31">
        <v>1980</v>
      </c>
      <c r="AX31">
        <v>4767.4799999999996</v>
      </c>
      <c r="BA31">
        <v>1980</v>
      </c>
      <c r="BB31">
        <v>4767.4799999999996</v>
      </c>
      <c r="BE31">
        <v>1980</v>
      </c>
      <c r="BF31">
        <v>4767.4799999999996</v>
      </c>
      <c r="BI31">
        <v>1980</v>
      </c>
      <c r="BJ31">
        <v>4767.4799999999996</v>
      </c>
      <c r="BM31">
        <v>1980</v>
      </c>
      <c r="BN31">
        <v>4767.4799999999996</v>
      </c>
      <c r="BQ31">
        <v>1980</v>
      </c>
      <c r="BR31">
        <v>4767.4799999999996</v>
      </c>
      <c r="BU31">
        <v>1980</v>
      </c>
      <c r="BV31">
        <v>4767.4799999999996</v>
      </c>
      <c r="BY31">
        <v>1980</v>
      </c>
      <c r="BZ31">
        <v>4767.4799999999996</v>
      </c>
      <c r="CC31">
        <v>1980</v>
      </c>
      <c r="CD31">
        <v>4767.4799999999996</v>
      </c>
      <c r="CG31">
        <v>1980</v>
      </c>
      <c r="CH31">
        <v>4767.4799999999996</v>
      </c>
      <c r="CK31">
        <v>1980</v>
      </c>
      <c r="CL31">
        <v>4767.4799999999996</v>
      </c>
      <c r="CO31">
        <v>1980</v>
      </c>
      <c r="CP31">
        <v>4767.4799999999996</v>
      </c>
      <c r="CS31">
        <v>1980</v>
      </c>
      <c r="CT31">
        <v>4767.4799999999996</v>
      </c>
      <c r="CW31">
        <v>1980</v>
      </c>
      <c r="CX31">
        <v>4767.4799999999996</v>
      </c>
      <c r="DA31">
        <v>1980</v>
      </c>
      <c r="DB31">
        <v>4767.4799999999996</v>
      </c>
      <c r="DE31">
        <v>1980</v>
      </c>
      <c r="DF31">
        <v>4767.4799999999996</v>
      </c>
      <c r="DI31">
        <v>1980</v>
      </c>
      <c r="DJ31">
        <v>4767.4799999999996</v>
      </c>
      <c r="DM31">
        <v>1980</v>
      </c>
      <c r="DN31">
        <v>4767.4799999999996</v>
      </c>
      <c r="DQ31">
        <v>1980</v>
      </c>
      <c r="DR31">
        <v>4767.4799999999996</v>
      </c>
      <c r="DU31">
        <v>1980</v>
      </c>
      <c r="DV31">
        <v>4767.4799999999996</v>
      </c>
      <c r="DY31">
        <v>1979</v>
      </c>
      <c r="DZ31">
        <v>4603.09</v>
      </c>
      <c r="EC31">
        <v>1979</v>
      </c>
      <c r="ED31">
        <v>4603.09</v>
      </c>
      <c r="EG31">
        <v>1979</v>
      </c>
      <c r="EH31">
        <v>4603.09</v>
      </c>
      <c r="EK31">
        <v>1979</v>
      </c>
      <c r="EL31">
        <v>4603.09</v>
      </c>
      <c r="EO31">
        <v>1979</v>
      </c>
      <c r="EP31">
        <v>4603.09</v>
      </c>
      <c r="ES31">
        <v>1979</v>
      </c>
      <c r="ET31">
        <v>4603.09</v>
      </c>
      <c r="EW31">
        <v>1979</v>
      </c>
      <c r="EX31">
        <v>4603.09</v>
      </c>
      <c r="FA31">
        <v>1979</v>
      </c>
      <c r="FB31">
        <v>4603.09</v>
      </c>
      <c r="FE31">
        <v>1979</v>
      </c>
      <c r="FF31">
        <v>4603.09</v>
      </c>
      <c r="FI31">
        <v>1979</v>
      </c>
      <c r="FJ31">
        <v>4603.09</v>
      </c>
      <c r="FM31">
        <v>1979</v>
      </c>
      <c r="FN31">
        <v>4603.09</v>
      </c>
      <c r="FQ31">
        <v>1979</v>
      </c>
      <c r="FR31">
        <v>4603.09</v>
      </c>
    </row>
    <row r="32" spans="2:174">
      <c r="B32">
        <v>3.1211325059344912E-2</v>
      </c>
      <c r="C32" s="36">
        <v>0.844171902934437</v>
      </c>
      <c r="D32">
        <v>211.27578937571946</v>
      </c>
      <c r="E32">
        <v>1980</v>
      </c>
      <c r="F32">
        <v>4767.4799999999996</v>
      </c>
      <c r="I32">
        <v>1982</v>
      </c>
      <c r="J32">
        <v>5425.07</v>
      </c>
      <c r="M32">
        <v>1982</v>
      </c>
      <c r="N32">
        <v>5425.07</v>
      </c>
      <c r="Q32">
        <v>1982</v>
      </c>
      <c r="R32">
        <v>5425.07</v>
      </c>
      <c r="U32">
        <v>1982</v>
      </c>
      <c r="V32">
        <v>5425.07</v>
      </c>
      <c r="Y32">
        <v>1982</v>
      </c>
      <c r="Z32">
        <v>5425.07</v>
      </c>
      <c r="AC32">
        <v>1982</v>
      </c>
      <c r="AD32">
        <v>5425.07</v>
      </c>
      <c r="AG32">
        <v>1982</v>
      </c>
      <c r="AH32">
        <v>5425.07</v>
      </c>
      <c r="AK32">
        <v>1982</v>
      </c>
      <c r="AL32">
        <v>5425.07</v>
      </c>
      <c r="AO32">
        <v>1982</v>
      </c>
      <c r="AP32">
        <v>5425.07</v>
      </c>
      <c r="AS32">
        <v>1982</v>
      </c>
      <c r="AT32">
        <v>5425.07</v>
      </c>
      <c r="AW32">
        <v>1982</v>
      </c>
      <c r="AX32">
        <v>5425.07</v>
      </c>
      <c r="BA32">
        <v>1982</v>
      </c>
      <c r="BB32">
        <v>5425.07</v>
      </c>
      <c r="BE32">
        <v>1982</v>
      </c>
      <c r="BF32">
        <v>5425.07</v>
      </c>
      <c r="BI32">
        <v>1982</v>
      </c>
      <c r="BJ32">
        <v>5425.07</v>
      </c>
      <c r="BM32">
        <v>1982</v>
      </c>
      <c r="BN32">
        <v>5425.07</v>
      </c>
      <c r="BQ32">
        <v>1982</v>
      </c>
      <c r="BR32">
        <v>5425.07</v>
      </c>
      <c r="BU32">
        <v>1982</v>
      </c>
      <c r="BV32">
        <v>5425.07</v>
      </c>
      <c r="BY32">
        <v>1982</v>
      </c>
      <c r="BZ32">
        <v>5425.07</v>
      </c>
      <c r="CC32">
        <v>1982</v>
      </c>
      <c r="CD32">
        <v>5425.07</v>
      </c>
      <c r="CG32">
        <v>1982</v>
      </c>
      <c r="CH32">
        <v>5425.07</v>
      </c>
      <c r="CK32">
        <v>1982</v>
      </c>
      <c r="CL32">
        <v>5425.07</v>
      </c>
      <c r="CO32">
        <v>1982</v>
      </c>
      <c r="CP32">
        <v>5425.07</v>
      </c>
      <c r="CS32">
        <v>1982</v>
      </c>
      <c r="CT32">
        <v>5425.07</v>
      </c>
      <c r="CW32">
        <v>1982</v>
      </c>
      <c r="CX32">
        <v>5425.07</v>
      </c>
      <c r="DA32">
        <v>1982</v>
      </c>
      <c r="DB32">
        <v>5425.07</v>
      </c>
      <c r="DE32">
        <v>1982</v>
      </c>
      <c r="DF32">
        <v>5425.07</v>
      </c>
      <c r="DI32">
        <v>1982</v>
      </c>
      <c r="DJ32">
        <v>5425.07</v>
      </c>
      <c r="DM32">
        <v>1982</v>
      </c>
      <c r="DN32">
        <v>5425.07</v>
      </c>
      <c r="DQ32">
        <v>1982</v>
      </c>
      <c r="DR32">
        <v>5425.07</v>
      </c>
      <c r="DU32">
        <v>1982</v>
      </c>
      <c r="DV32">
        <v>5425.07</v>
      </c>
      <c r="DY32">
        <v>1982</v>
      </c>
      <c r="DZ32">
        <v>5425.07</v>
      </c>
      <c r="EC32">
        <v>1980</v>
      </c>
      <c r="ED32">
        <v>4767.4799999999996</v>
      </c>
      <c r="EG32">
        <v>1980</v>
      </c>
      <c r="EH32">
        <v>4767.4799999999996</v>
      </c>
      <c r="EK32">
        <v>1980</v>
      </c>
      <c r="EL32">
        <v>4767.4799999999996</v>
      </c>
      <c r="EO32">
        <v>1980</v>
      </c>
      <c r="EP32">
        <v>4767.4799999999996</v>
      </c>
      <c r="ES32">
        <v>1980</v>
      </c>
      <c r="ET32">
        <v>4767.4799999999996</v>
      </c>
      <c r="EW32">
        <v>1980</v>
      </c>
      <c r="EX32">
        <v>4767.4799999999996</v>
      </c>
      <c r="FA32">
        <v>1980</v>
      </c>
      <c r="FB32">
        <v>4767.4799999999996</v>
      </c>
      <c r="FE32">
        <v>1980</v>
      </c>
      <c r="FF32">
        <v>4767.4799999999996</v>
      </c>
      <c r="FI32">
        <v>1980</v>
      </c>
      <c r="FJ32">
        <v>4767.4799999999996</v>
      </c>
      <c r="FM32">
        <v>1980</v>
      </c>
      <c r="FN32">
        <v>4767.4799999999996</v>
      </c>
      <c r="FQ32">
        <v>1980</v>
      </c>
      <c r="FR32">
        <v>4767.4799999999996</v>
      </c>
    </row>
    <row r="33" spans="1:174">
      <c r="B33">
        <v>3.1143576354254413E-2</v>
      </c>
      <c r="C33" s="36">
        <v>0.84371454291280923</v>
      </c>
      <c r="D33">
        <v>210.54337228090336</v>
      </c>
      <c r="E33">
        <v>1982</v>
      </c>
      <c r="F33">
        <v>5425.07</v>
      </c>
      <c r="I33">
        <v>1983</v>
      </c>
      <c r="J33">
        <v>5507.26</v>
      </c>
      <c r="M33">
        <v>1983</v>
      </c>
      <c r="N33">
        <v>5507.26</v>
      </c>
      <c r="Q33">
        <v>1983</v>
      </c>
      <c r="R33">
        <v>5507.26</v>
      </c>
      <c r="U33">
        <v>1983</v>
      </c>
      <c r="V33">
        <v>5507.26</v>
      </c>
      <c r="Y33">
        <v>1983</v>
      </c>
      <c r="Z33">
        <v>5507.26</v>
      </c>
      <c r="AC33">
        <v>1983</v>
      </c>
      <c r="AD33">
        <v>5507.26</v>
      </c>
      <c r="AG33">
        <v>1983</v>
      </c>
      <c r="AH33">
        <v>5507.26</v>
      </c>
      <c r="AK33">
        <v>1983</v>
      </c>
      <c r="AL33">
        <v>5507.26</v>
      </c>
      <c r="AO33">
        <v>1983</v>
      </c>
      <c r="AP33">
        <v>5507.26</v>
      </c>
      <c r="AS33">
        <v>1983</v>
      </c>
      <c r="AT33">
        <v>5507.26</v>
      </c>
      <c r="AW33">
        <v>1983</v>
      </c>
      <c r="AX33">
        <v>5507.26</v>
      </c>
      <c r="BA33">
        <v>1983</v>
      </c>
      <c r="BB33">
        <v>5507.26</v>
      </c>
      <c r="BE33">
        <v>1983</v>
      </c>
      <c r="BF33">
        <v>5507.26</v>
      </c>
      <c r="BI33">
        <v>1983</v>
      </c>
      <c r="BJ33">
        <v>5507.26</v>
      </c>
      <c r="BM33">
        <v>1983</v>
      </c>
      <c r="BN33">
        <v>5507.26</v>
      </c>
      <c r="BQ33">
        <v>1983</v>
      </c>
      <c r="BR33">
        <v>5507.26</v>
      </c>
      <c r="BU33">
        <v>1983</v>
      </c>
      <c r="BV33">
        <v>5507.26</v>
      </c>
      <c r="BY33">
        <v>1983</v>
      </c>
      <c r="BZ33">
        <v>5507.26</v>
      </c>
      <c r="CC33">
        <v>1983</v>
      </c>
      <c r="CD33">
        <v>5507.26</v>
      </c>
      <c r="CG33">
        <v>1983</v>
      </c>
      <c r="CH33">
        <v>5507.26</v>
      </c>
      <c r="CK33">
        <v>1983</v>
      </c>
      <c r="CL33">
        <v>5507.26</v>
      </c>
      <c r="CO33">
        <v>1983</v>
      </c>
      <c r="CP33">
        <v>5507.26</v>
      </c>
      <c r="CS33">
        <v>1983</v>
      </c>
      <c r="CT33">
        <v>5507.26</v>
      </c>
      <c r="CW33">
        <v>1983</v>
      </c>
      <c r="CX33">
        <v>5507.26</v>
      </c>
      <c r="DA33">
        <v>1983</v>
      </c>
      <c r="DB33">
        <v>5507.26</v>
      </c>
      <c r="DE33">
        <v>1983</v>
      </c>
      <c r="DF33">
        <v>5507.26</v>
      </c>
      <c r="DI33">
        <v>1983</v>
      </c>
      <c r="DJ33">
        <v>5507.26</v>
      </c>
      <c r="DM33">
        <v>1983</v>
      </c>
      <c r="DN33">
        <v>5507.26</v>
      </c>
      <c r="DQ33">
        <v>1983</v>
      </c>
      <c r="DR33">
        <v>5507.26</v>
      </c>
      <c r="DU33">
        <v>1983</v>
      </c>
      <c r="DV33">
        <v>5507.26</v>
      </c>
      <c r="DY33">
        <v>1983</v>
      </c>
      <c r="DZ33">
        <v>5507.26</v>
      </c>
      <c r="EC33">
        <v>1983</v>
      </c>
      <c r="ED33">
        <v>5507.26</v>
      </c>
      <c r="EG33">
        <v>1982</v>
      </c>
      <c r="EH33">
        <v>5425.07</v>
      </c>
      <c r="EK33">
        <v>1982</v>
      </c>
      <c r="EL33">
        <v>5425.07</v>
      </c>
      <c r="EO33">
        <v>1982</v>
      </c>
      <c r="EP33">
        <v>5425.07</v>
      </c>
      <c r="ES33">
        <v>1982</v>
      </c>
      <c r="ET33">
        <v>5425.07</v>
      </c>
      <c r="EW33">
        <v>1982</v>
      </c>
      <c r="EX33">
        <v>5425.07</v>
      </c>
      <c r="FA33">
        <v>1982</v>
      </c>
      <c r="FB33">
        <v>5425.07</v>
      </c>
      <c r="FE33">
        <v>1982</v>
      </c>
      <c r="FF33">
        <v>5425.07</v>
      </c>
      <c r="FI33">
        <v>1982</v>
      </c>
      <c r="FJ33">
        <v>5425.07</v>
      </c>
      <c r="FM33">
        <v>1982</v>
      </c>
      <c r="FN33">
        <v>5425.07</v>
      </c>
      <c r="FQ33">
        <v>1982</v>
      </c>
      <c r="FR33">
        <v>5425.07</v>
      </c>
    </row>
    <row r="34" spans="1:174">
      <c r="B34">
        <v>3.115139700834189E-2</v>
      </c>
      <c r="C34" s="36">
        <v>0.84338514474886328</v>
      </c>
      <c r="D34">
        <v>210.01852341824346</v>
      </c>
      <c r="E34">
        <v>1983</v>
      </c>
      <c r="F34">
        <v>5507.26</v>
      </c>
      <c r="I34">
        <v>1984</v>
      </c>
      <c r="J34">
        <v>4438.6899999999996</v>
      </c>
      <c r="M34">
        <v>1984</v>
      </c>
      <c r="N34">
        <v>4438.6899999999996</v>
      </c>
      <c r="Q34">
        <v>1984</v>
      </c>
      <c r="R34">
        <v>4438.6899999999996</v>
      </c>
      <c r="U34">
        <v>1984</v>
      </c>
      <c r="V34">
        <v>4438.6899999999996</v>
      </c>
      <c r="Y34">
        <v>1984</v>
      </c>
      <c r="Z34">
        <v>4438.6899999999996</v>
      </c>
      <c r="AC34">
        <v>1984</v>
      </c>
      <c r="AD34">
        <v>4438.6899999999996</v>
      </c>
      <c r="AG34">
        <v>1984</v>
      </c>
      <c r="AH34">
        <v>4438.6899999999996</v>
      </c>
      <c r="AK34">
        <v>1984</v>
      </c>
      <c r="AL34">
        <v>4438.6899999999996</v>
      </c>
      <c r="AO34">
        <v>1984</v>
      </c>
      <c r="AP34">
        <v>4438.6899999999996</v>
      </c>
      <c r="AS34">
        <v>1984</v>
      </c>
      <c r="AT34">
        <v>4438.6899999999996</v>
      </c>
      <c r="AW34">
        <v>1984</v>
      </c>
      <c r="AX34">
        <v>4438.6899999999996</v>
      </c>
      <c r="BA34">
        <v>1984</v>
      </c>
      <c r="BB34">
        <v>4438.6899999999996</v>
      </c>
      <c r="BE34">
        <v>1984</v>
      </c>
      <c r="BF34">
        <v>4438.6899999999996</v>
      </c>
      <c r="BI34">
        <v>1984</v>
      </c>
      <c r="BJ34">
        <v>4438.6899999999996</v>
      </c>
      <c r="BM34">
        <v>1984</v>
      </c>
      <c r="BN34">
        <v>4438.6899999999996</v>
      </c>
      <c r="BQ34">
        <v>1984</v>
      </c>
      <c r="BR34">
        <v>4438.6899999999996</v>
      </c>
      <c r="BU34">
        <v>1984</v>
      </c>
      <c r="BV34">
        <v>4438.6899999999996</v>
      </c>
      <c r="BY34">
        <v>1984</v>
      </c>
      <c r="BZ34">
        <v>4438.6899999999996</v>
      </c>
      <c r="CC34">
        <v>1984</v>
      </c>
      <c r="CD34">
        <v>4438.6899999999996</v>
      </c>
      <c r="CG34">
        <v>1984</v>
      </c>
      <c r="CH34">
        <v>4438.6899999999996</v>
      </c>
      <c r="CK34">
        <v>1984</v>
      </c>
      <c r="CL34">
        <v>4438.6899999999996</v>
      </c>
      <c r="CO34">
        <v>1984</v>
      </c>
      <c r="CP34">
        <v>4438.6899999999996</v>
      </c>
      <c r="CS34">
        <v>1984</v>
      </c>
      <c r="CT34">
        <v>4438.6899999999996</v>
      </c>
      <c r="CW34">
        <v>1984</v>
      </c>
      <c r="CX34">
        <v>4438.6899999999996</v>
      </c>
      <c r="DA34">
        <v>1984</v>
      </c>
      <c r="DB34">
        <v>4438.6899999999996</v>
      </c>
      <c r="DE34">
        <v>1984</v>
      </c>
      <c r="DF34">
        <v>4438.6899999999996</v>
      </c>
      <c r="DI34">
        <v>1984</v>
      </c>
      <c r="DJ34">
        <v>4438.6899999999996</v>
      </c>
      <c r="DM34">
        <v>1984</v>
      </c>
      <c r="DN34">
        <v>4438.6899999999996</v>
      </c>
      <c r="DQ34">
        <v>1984</v>
      </c>
      <c r="DR34">
        <v>4438.6899999999996</v>
      </c>
      <c r="DU34">
        <v>1984</v>
      </c>
      <c r="DV34">
        <v>4438.6899999999996</v>
      </c>
      <c r="DY34">
        <v>1984</v>
      </c>
      <c r="DZ34">
        <v>4438.6899999999996</v>
      </c>
      <c r="EC34">
        <v>1984</v>
      </c>
      <c r="ED34">
        <v>4438.6899999999996</v>
      </c>
      <c r="EG34">
        <v>1984</v>
      </c>
      <c r="EH34">
        <v>4438.6899999999996</v>
      </c>
      <c r="EK34">
        <v>1983</v>
      </c>
      <c r="EL34">
        <v>5507.26</v>
      </c>
      <c r="EO34">
        <v>1983</v>
      </c>
      <c r="EP34">
        <v>5507.26</v>
      </c>
      <c r="ES34">
        <v>1983</v>
      </c>
      <c r="ET34">
        <v>5507.26</v>
      </c>
      <c r="EW34">
        <v>1983</v>
      </c>
      <c r="EX34">
        <v>5507.26</v>
      </c>
      <c r="FA34">
        <v>1983</v>
      </c>
      <c r="FB34">
        <v>5507.26</v>
      </c>
      <c r="FE34">
        <v>1983</v>
      </c>
      <c r="FF34">
        <v>5507.26</v>
      </c>
      <c r="FI34">
        <v>1983</v>
      </c>
      <c r="FJ34">
        <v>5507.26</v>
      </c>
      <c r="FM34">
        <v>1983</v>
      </c>
      <c r="FN34">
        <v>5507.26</v>
      </c>
      <c r="FQ34">
        <v>1983</v>
      </c>
      <c r="FR34">
        <v>5507.26</v>
      </c>
    </row>
    <row r="35" spans="1:174">
      <c r="B35">
        <v>3.1381641337915295E-2</v>
      </c>
      <c r="C35" s="36">
        <v>0.84446319624078792</v>
      </c>
      <c r="D35">
        <v>211.74451227875463</v>
      </c>
      <c r="E35">
        <v>1984</v>
      </c>
      <c r="F35">
        <v>4438.6899999999996</v>
      </c>
      <c r="I35">
        <v>1986</v>
      </c>
      <c r="J35">
        <v>5589.46</v>
      </c>
      <c r="M35">
        <v>1986</v>
      </c>
      <c r="N35">
        <v>5589.46</v>
      </c>
      <c r="Q35">
        <v>1986</v>
      </c>
      <c r="R35">
        <v>5589.46</v>
      </c>
      <c r="U35">
        <v>1986</v>
      </c>
      <c r="V35">
        <v>5589.46</v>
      </c>
      <c r="Y35">
        <v>1986</v>
      </c>
      <c r="Z35">
        <v>5589.46</v>
      </c>
      <c r="AC35">
        <v>1986</v>
      </c>
      <c r="AD35">
        <v>5589.46</v>
      </c>
      <c r="AG35">
        <v>1986</v>
      </c>
      <c r="AH35">
        <v>5589.46</v>
      </c>
      <c r="AK35">
        <v>1986</v>
      </c>
      <c r="AL35">
        <v>5589.46</v>
      </c>
      <c r="AO35">
        <v>1986</v>
      </c>
      <c r="AP35">
        <v>5589.46</v>
      </c>
      <c r="AS35">
        <v>1986</v>
      </c>
      <c r="AT35">
        <v>5589.46</v>
      </c>
      <c r="AW35">
        <v>1986</v>
      </c>
      <c r="AX35">
        <v>5589.46</v>
      </c>
      <c r="BA35">
        <v>1986</v>
      </c>
      <c r="BB35">
        <v>5589.46</v>
      </c>
      <c r="BE35">
        <v>1986</v>
      </c>
      <c r="BF35">
        <v>5589.46</v>
      </c>
      <c r="BI35">
        <v>1986</v>
      </c>
      <c r="BJ35">
        <v>5589.46</v>
      </c>
      <c r="BM35">
        <v>1986</v>
      </c>
      <c r="BN35">
        <v>5589.46</v>
      </c>
      <c r="BQ35">
        <v>1986</v>
      </c>
      <c r="BR35">
        <v>5589.46</v>
      </c>
      <c r="BU35">
        <v>1986</v>
      </c>
      <c r="BV35">
        <v>5589.46</v>
      </c>
      <c r="BY35">
        <v>1986</v>
      </c>
      <c r="BZ35">
        <v>5589.46</v>
      </c>
      <c r="CC35">
        <v>1986</v>
      </c>
      <c r="CD35">
        <v>5589.46</v>
      </c>
      <c r="CG35">
        <v>1986</v>
      </c>
      <c r="CH35">
        <v>5589.46</v>
      </c>
      <c r="CK35">
        <v>1986</v>
      </c>
      <c r="CL35">
        <v>5589.46</v>
      </c>
      <c r="CO35">
        <v>1986</v>
      </c>
      <c r="CP35">
        <v>5589.46</v>
      </c>
      <c r="CS35">
        <v>1986</v>
      </c>
      <c r="CT35">
        <v>5589.46</v>
      </c>
      <c r="CW35">
        <v>1986</v>
      </c>
      <c r="CX35">
        <v>5589.46</v>
      </c>
      <c r="DA35">
        <v>1986</v>
      </c>
      <c r="DB35">
        <v>5589.46</v>
      </c>
      <c r="DE35">
        <v>1986</v>
      </c>
      <c r="DF35">
        <v>5589.46</v>
      </c>
      <c r="DI35">
        <v>1986</v>
      </c>
      <c r="DJ35">
        <v>5589.46</v>
      </c>
      <c r="DM35">
        <v>1986</v>
      </c>
      <c r="DN35">
        <v>5589.46</v>
      </c>
      <c r="DQ35">
        <v>1986</v>
      </c>
      <c r="DR35">
        <v>5589.46</v>
      </c>
      <c r="DU35">
        <v>1986</v>
      </c>
      <c r="DV35">
        <v>5589.46</v>
      </c>
      <c r="DY35">
        <v>1986</v>
      </c>
      <c r="DZ35">
        <v>5589.46</v>
      </c>
      <c r="EC35">
        <v>1986</v>
      </c>
      <c r="ED35">
        <v>5589.46</v>
      </c>
      <c r="EG35">
        <v>1986</v>
      </c>
      <c r="EH35">
        <v>5589.46</v>
      </c>
      <c r="EK35">
        <v>1986</v>
      </c>
      <c r="EL35">
        <v>5589.46</v>
      </c>
      <c r="EO35">
        <v>1984</v>
      </c>
      <c r="EP35">
        <v>4438.6899999999996</v>
      </c>
      <c r="ES35">
        <v>1984</v>
      </c>
      <c r="ET35">
        <v>4438.6899999999996</v>
      </c>
      <c r="EW35">
        <v>1984</v>
      </c>
      <c r="EX35">
        <v>4438.6899999999996</v>
      </c>
      <c r="FA35">
        <v>1984</v>
      </c>
      <c r="FB35">
        <v>4438.6899999999996</v>
      </c>
      <c r="FE35">
        <v>1984</v>
      </c>
      <c r="FF35">
        <v>4438.6899999999996</v>
      </c>
      <c r="FI35">
        <v>1984</v>
      </c>
      <c r="FJ35">
        <v>4438.6899999999996</v>
      </c>
      <c r="FM35">
        <v>1984</v>
      </c>
      <c r="FN35">
        <v>4438.6899999999996</v>
      </c>
      <c r="FQ35">
        <v>1984</v>
      </c>
      <c r="FR35">
        <v>4438.6899999999996</v>
      </c>
    </row>
    <row r="36" spans="1:174">
      <c r="B36">
        <v>3.1213666875472296E-2</v>
      </c>
      <c r="C36" s="36">
        <v>0.8425711643864946</v>
      </c>
      <c r="D36">
        <v>208.73098173543423</v>
      </c>
      <c r="E36">
        <v>1986</v>
      </c>
      <c r="F36">
        <v>5589.46</v>
      </c>
      <c r="I36">
        <v>1987</v>
      </c>
      <c r="J36">
        <v>5836.06</v>
      </c>
      <c r="M36">
        <v>1987</v>
      </c>
      <c r="N36">
        <v>5836.06</v>
      </c>
      <c r="Q36">
        <v>1987</v>
      </c>
      <c r="R36">
        <v>5836.06</v>
      </c>
      <c r="U36">
        <v>1987</v>
      </c>
      <c r="V36">
        <v>5836.06</v>
      </c>
      <c r="Y36">
        <v>1987</v>
      </c>
      <c r="Z36">
        <v>5836.06</v>
      </c>
      <c r="AC36">
        <v>1987</v>
      </c>
      <c r="AD36">
        <v>5836.06</v>
      </c>
      <c r="AG36">
        <v>1987</v>
      </c>
      <c r="AH36">
        <v>5836.06</v>
      </c>
      <c r="AK36">
        <v>1987</v>
      </c>
      <c r="AL36">
        <v>5836.06</v>
      </c>
      <c r="AO36">
        <v>1987</v>
      </c>
      <c r="AP36">
        <v>5836.06</v>
      </c>
      <c r="AS36">
        <v>1987</v>
      </c>
      <c r="AT36">
        <v>5836.06</v>
      </c>
      <c r="AW36">
        <v>1987</v>
      </c>
      <c r="AX36">
        <v>5836.06</v>
      </c>
      <c r="BA36">
        <v>1987</v>
      </c>
      <c r="BB36">
        <v>5836.06</v>
      </c>
      <c r="BE36">
        <v>1987</v>
      </c>
      <c r="BF36">
        <v>5836.06</v>
      </c>
      <c r="BI36">
        <v>1987</v>
      </c>
      <c r="BJ36">
        <v>5836.06</v>
      </c>
      <c r="BM36">
        <v>1987</v>
      </c>
      <c r="BN36">
        <v>5836.06</v>
      </c>
      <c r="BQ36">
        <v>1987</v>
      </c>
      <c r="BR36">
        <v>5836.06</v>
      </c>
      <c r="BU36">
        <v>1987</v>
      </c>
      <c r="BV36">
        <v>5836.06</v>
      </c>
      <c r="BY36">
        <v>1987</v>
      </c>
      <c r="BZ36">
        <v>5836.06</v>
      </c>
      <c r="CC36">
        <v>1987</v>
      </c>
      <c r="CD36">
        <v>5836.06</v>
      </c>
      <c r="CG36">
        <v>1987</v>
      </c>
      <c r="CH36">
        <v>5836.06</v>
      </c>
      <c r="CK36">
        <v>1987</v>
      </c>
      <c r="CL36">
        <v>5836.06</v>
      </c>
      <c r="CO36">
        <v>1987</v>
      </c>
      <c r="CP36">
        <v>5836.06</v>
      </c>
      <c r="CS36">
        <v>1987</v>
      </c>
      <c r="CT36">
        <v>5836.06</v>
      </c>
      <c r="CW36">
        <v>1987</v>
      </c>
      <c r="CX36">
        <v>5836.06</v>
      </c>
      <c r="DA36">
        <v>1987</v>
      </c>
      <c r="DB36">
        <v>5836.06</v>
      </c>
      <c r="DE36">
        <v>1987</v>
      </c>
      <c r="DF36">
        <v>5836.06</v>
      </c>
      <c r="DI36">
        <v>1987</v>
      </c>
      <c r="DJ36">
        <v>5836.06</v>
      </c>
      <c r="DM36">
        <v>1987</v>
      </c>
      <c r="DN36">
        <v>5836.06</v>
      </c>
      <c r="DQ36">
        <v>1987</v>
      </c>
      <c r="DR36">
        <v>5836.06</v>
      </c>
      <c r="DU36">
        <v>1987</v>
      </c>
      <c r="DV36">
        <v>5836.06</v>
      </c>
      <c r="DY36">
        <v>1987</v>
      </c>
      <c r="DZ36">
        <v>5836.06</v>
      </c>
      <c r="EC36">
        <v>1987</v>
      </c>
      <c r="ED36">
        <v>5836.06</v>
      </c>
      <c r="EG36">
        <v>1987</v>
      </c>
      <c r="EH36">
        <v>5836.06</v>
      </c>
      <c r="EK36">
        <v>1987</v>
      </c>
      <c r="EL36">
        <v>5836.06</v>
      </c>
      <c r="EO36">
        <v>1987</v>
      </c>
      <c r="EP36">
        <v>5836.06</v>
      </c>
      <c r="ES36">
        <v>1986</v>
      </c>
      <c r="ET36">
        <v>5589.46</v>
      </c>
      <c r="EW36">
        <v>1986</v>
      </c>
      <c r="EX36">
        <v>5589.46</v>
      </c>
      <c r="FA36">
        <v>1986</v>
      </c>
      <c r="FB36">
        <v>5589.46</v>
      </c>
      <c r="FE36">
        <v>1986</v>
      </c>
      <c r="FF36">
        <v>5589.46</v>
      </c>
      <c r="FI36">
        <v>1986</v>
      </c>
      <c r="FJ36">
        <v>5589.46</v>
      </c>
      <c r="FM36">
        <v>1986</v>
      </c>
      <c r="FN36">
        <v>5589.46</v>
      </c>
      <c r="FQ36">
        <v>1986</v>
      </c>
      <c r="FR36">
        <v>5589.46</v>
      </c>
    </row>
    <row r="37" spans="1:174">
      <c r="B37">
        <v>3.1197353687607277E-2</v>
      </c>
      <c r="C37" s="36">
        <v>0.84221567402452102</v>
      </c>
      <c r="D37">
        <v>208.17284026083132</v>
      </c>
      <c r="E37">
        <v>1987</v>
      </c>
      <c r="F37">
        <v>5836.06</v>
      </c>
      <c r="I37">
        <v>1990</v>
      </c>
      <c r="J37">
        <v>5425.07</v>
      </c>
      <c r="M37">
        <v>1990</v>
      </c>
      <c r="N37">
        <v>5425.07</v>
      </c>
      <c r="Q37">
        <v>1990</v>
      </c>
      <c r="R37">
        <v>5425.07</v>
      </c>
      <c r="U37">
        <v>1990</v>
      </c>
      <c r="V37">
        <v>5425.07</v>
      </c>
      <c r="Y37">
        <v>1990</v>
      </c>
      <c r="Z37">
        <v>5425.07</v>
      </c>
      <c r="AC37">
        <v>1990</v>
      </c>
      <c r="AD37">
        <v>5425.07</v>
      </c>
      <c r="AG37">
        <v>1990</v>
      </c>
      <c r="AH37">
        <v>5425.07</v>
      </c>
      <c r="AK37">
        <v>1990</v>
      </c>
      <c r="AL37">
        <v>5425.07</v>
      </c>
      <c r="AO37">
        <v>1990</v>
      </c>
      <c r="AP37">
        <v>5425.07</v>
      </c>
      <c r="AS37">
        <v>1990</v>
      </c>
      <c r="AT37">
        <v>5425.07</v>
      </c>
      <c r="AW37">
        <v>1990</v>
      </c>
      <c r="AX37">
        <v>5425.07</v>
      </c>
      <c r="BA37">
        <v>1990</v>
      </c>
      <c r="BB37">
        <v>5425.07</v>
      </c>
      <c r="BE37">
        <v>1990</v>
      </c>
      <c r="BF37">
        <v>5425.07</v>
      </c>
      <c r="BI37">
        <v>1990</v>
      </c>
      <c r="BJ37">
        <v>5425.07</v>
      </c>
      <c r="BM37">
        <v>1990</v>
      </c>
      <c r="BN37">
        <v>5425.07</v>
      </c>
      <c r="BQ37">
        <v>1990</v>
      </c>
      <c r="BR37">
        <v>5425.07</v>
      </c>
      <c r="BU37">
        <v>1990</v>
      </c>
      <c r="BV37">
        <v>5425.07</v>
      </c>
      <c r="BY37">
        <v>1990</v>
      </c>
      <c r="BZ37">
        <v>5425.07</v>
      </c>
      <c r="CC37">
        <v>1990</v>
      </c>
      <c r="CD37">
        <v>5425.07</v>
      </c>
      <c r="CG37">
        <v>1990</v>
      </c>
      <c r="CH37">
        <v>5425.07</v>
      </c>
      <c r="CK37">
        <v>1990</v>
      </c>
      <c r="CL37">
        <v>5425.07</v>
      </c>
      <c r="CO37">
        <v>1990</v>
      </c>
      <c r="CP37">
        <v>5425.07</v>
      </c>
      <c r="CS37">
        <v>1990</v>
      </c>
      <c r="CT37">
        <v>5425.07</v>
      </c>
      <c r="CW37">
        <v>1990</v>
      </c>
      <c r="CX37">
        <v>5425.07</v>
      </c>
      <c r="DA37">
        <v>1990</v>
      </c>
      <c r="DB37">
        <v>5425.07</v>
      </c>
      <c r="DE37">
        <v>1990</v>
      </c>
      <c r="DF37">
        <v>5425.07</v>
      </c>
      <c r="DI37">
        <v>1990</v>
      </c>
      <c r="DJ37">
        <v>5425.07</v>
      </c>
      <c r="DM37">
        <v>1990</v>
      </c>
      <c r="DN37">
        <v>5425.07</v>
      </c>
      <c r="DQ37">
        <v>1990</v>
      </c>
      <c r="DR37">
        <v>5425.07</v>
      </c>
      <c r="DU37">
        <v>1990</v>
      </c>
      <c r="DV37">
        <v>5425.07</v>
      </c>
      <c r="DY37">
        <v>1990</v>
      </c>
      <c r="DZ37">
        <v>5425.07</v>
      </c>
      <c r="EC37">
        <v>1990</v>
      </c>
      <c r="ED37">
        <v>5425.07</v>
      </c>
      <c r="EG37">
        <v>1990</v>
      </c>
      <c r="EH37">
        <v>5425.07</v>
      </c>
      <c r="EK37">
        <v>1990</v>
      </c>
      <c r="EL37">
        <v>5425.07</v>
      </c>
      <c r="EO37">
        <v>1990</v>
      </c>
      <c r="EP37">
        <v>5425.07</v>
      </c>
      <c r="ES37">
        <v>1990</v>
      </c>
      <c r="ET37">
        <v>5425.07</v>
      </c>
      <c r="EW37">
        <v>1987</v>
      </c>
      <c r="EX37">
        <v>5836.06</v>
      </c>
      <c r="FA37">
        <v>1987</v>
      </c>
      <c r="FB37">
        <v>5836.06</v>
      </c>
      <c r="FE37">
        <v>1987</v>
      </c>
      <c r="FF37">
        <v>5836.06</v>
      </c>
      <c r="FI37">
        <v>1987</v>
      </c>
      <c r="FJ37">
        <v>5836.06</v>
      </c>
      <c r="FM37">
        <v>1987</v>
      </c>
      <c r="FN37">
        <v>5836.06</v>
      </c>
      <c r="FQ37">
        <v>1987</v>
      </c>
      <c r="FR37">
        <v>5836.06</v>
      </c>
    </row>
    <row r="38" spans="1:174">
      <c r="B38">
        <v>3.1384983458763567E-2</v>
      </c>
      <c r="C38" s="36">
        <v>0.84273649456687416</v>
      </c>
      <c r="D38">
        <v>208.9914198312475</v>
      </c>
      <c r="E38">
        <v>1990</v>
      </c>
      <c r="F38">
        <v>5425.07</v>
      </c>
      <c r="I38">
        <v>1996</v>
      </c>
      <c r="J38">
        <v>3170.49</v>
      </c>
      <c r="M38">
        <v>1996</v>
      </c>
      <c r="N38">
        <v>3170.49</v>
      </c>
      <c r="Q38">
        <v>1996</v>
      </c>
      <c r="R38">
        <v>3170.49</v>
      </c>
      <c r="U38">
        <v>1996</v>
      </c>
      <c r="V38">
        <v>3170.49</v>
      </c>
      <c r="Y38">
        <v>1996</v>
      </c>
      <c r="Z38">
        <v>3170.49</v>
      </c>
      <c r="AC38">
        <v>1996</v>
      </c>
      <c r="AD38">
        <v>3170.49</v>
      </c>
      <c r="AG38">
        <v>1996</v>
      </c>
      <c r="AH38">
        <v>3170.49</v>
      </c>
      <c r="AK38">
        <v>1996</v>
      </c>
      <c r="AL38">
        <v>3170.49</v>
      </c>
      <c r="AO38">
        <v>1996</v>
      </c>
      <c r="AP38">
        <v>3170.49</v>
      </c>
      <c r="AS38">
        <v>1996</v>
      </c>
      <c r="AT38">
        <v>3170.49</v>
      </c>
      <c r="AW38">
        <v>1996</v>
      </c>
      <c r="AX38">
        <v>3170.49</v>
      </c>
      <c r="BA38">
        <v>1996</v>
      </c>
      <c r="BB38">
        <v>3170.49</v>
      </c>
      <c r="BE38">
        <v>1996</v>
      </c>
      <c r="BF38">
        <v>3170.49</v>
      </c>
      <c r="BI38">
        <v>1996</v>
      </c>
      <c r="BJ38">
        <v>3170.49</v>
      </c>
      <c r="BM38">
        <v>1996</v>
      </c>
      <c r="BN38">
        <v>3170.49</v>
      </c>
      <c r="BQ38">
        <v>1996</v>
      </c>
      <c r="BR38">
        <v>3170.49</v>
      </c>
      <c r="BU38">
        <v>1996</v>
      </c>
      <c r="BV38">
        <v>3170.49</v>
      </c>
      <c r="BY38">
        <v>1996</v>
      </c>
      <c r="BZ38">
        <v>3170.49</v>
      </c>
      <c r="CC38">
        <v>1996</v>
      </c>
      <c r="CD38">
        <v>3170.49</v>
      </c>
      <c r="CG38">
        <v>1996</v>
      </c>
      <c r="CH38">
        <v>3170.49</v>
      </c>
      <c r="CK38">
        <v>1996</v>
      </c>
      <c r="CL38">
        <v>3170.49</v>
      </c>
      <c r="CO38">
        <v>1996</v>
      </c>
      <c r="CP38">
        <v>3170.49</v>
      </c>
      <c r="CS38">
        <v>1996</v>
      </c>
      <c r="CT38">
        <v>3170.49</v>
      </c>
      <c r="CW38">
        <v>1996</v>
      </c>
      <c r="CX38">
        <v>3170.49</v>
      </c>
      <c r="DA38">
        <v>1996</v>
      </c>
      <c r="DB38">
        <v>3170.49</v>
      </c>
      <c r="DE38">
        <v>1996</v>
      </c>
      <c r="DF38">
        <v>3170.49</v>
      </c>
      <c r="DI38">
        <v>1996</v>
      </c>
      <c r="DJ38">
        <v>3170.49</v>
      </c>
      <c r="DM38">
        <v>1996</v>
      </c>
      <c r="DN38">
        <v>3170.49</v>
      </c>
      <c r="DQ38">
        <v>1996</v>
      </c>
      <c r="DR38">
        <v>3170.49</v>
      </c>
      <c r="DU38">
        <v>1996</v>
      </c>
      <c r="DV38">
        <v>3170.49</v>
      </c>
      <c r="DY38">
        <v>1996</v>
      </c>
      <c r="DZ38">
        <v>3170.49</v>
      </c>
      <c r="EC38">
        <v>1996</v>
      </c>
      <c r="ED38">
        <v>3170.49</v>
      </c>
      <c r="EG38">
        <v>1996</v>
      </c>
      <c r="EH38">
        <v>3170.49</v>
      </c>
      <c r="EK38">
        <v>1996</v>
      </c>
      <c r="EL38">
        <v>3170.49</v>
      </c>
      <c r="EO38">
        <v>1996</v>
      </c>
      <c r="EP38">
        <v>3170.49</v>
      </c>
      <c r="ES38">
        <v>1996</v>
      </c>
      <c r="ET38">
        <v>3170.49</v>
      </c>
      <c r="EW38">
        <v>1996</v>
      </c>
      <c r="EX38">
        <v>3170.49</v>
      </c>
      <c r="FA38">
        <v>1990</v>
      </c>
      <c r="FB38">
        <v>5425.07</v>
      </c>
      <c r="FE38">
        <v>1990</v>
      </c>
      <c r="FF38">
        <v>5425.07</v>
      </c>
      <c r="FI38">
        <v>1990</v>
      </c>
      <c r="FJ38">
        <v>5425.07</v>
      </c>
      <c r="FM38">
        <v>1990</v>
      </c>
      <c r="FN38">
        <v>5425.07</v>
      </c>
      <c r="FQ38">
        <v>1990</v>
      </c>
      <c r="FR38">
        <v>5425.07</v>
      </c>
    </row>
    <row r="39" spans="1:174">
      <c r="B39">
        <v>3.2449131773946968E-2</v>
      </c>
      <c r="C39" s="36">
        <v>0.86686169758903775</v>
      </c>
      <c r="D39">
        <v>253.928475831226</v>
      </c>
      <c r="E39">
        <v>1996</v>
      </c>
      <c r="F39">
        <v>3170.49</v>
      </c>
      <c r="I39">
        <v>1996</v>
      </c>
      <c r="J39">
        <v>4266.47</v>
      </c>
      <c r="M39">
        <v>1996</v>
      </c>
      <c r="N39">
        <v>4266.47</v>
      </c>
      <c r="Q39">
        <v>1996</v>
      </c>
      <c r="R39">
        <v>4266.47</v>
      </c>
      <c r="U39">
        <v>1996</v>
      </c>
      <c r="V39">
        <v>4266.47</v>
      </c>
      <c r="Y39">
        <v>1996</v>
      </c>
      <c r="Z39">
        <v>4266.47</v>
      </c>
      <c r="AC39">
        <v>1996</v>
      </c>
      <c r="AD39">
        <v>4266.47</v>
      </c>
      <c r="AG39">
        <v>1996</v>
      </c>
      <c r="AH39">
        <v>4266.47</v>
      </c>
      <c r="AK39">
        <v>1996</v>
      </c>
      <c r="AL39">
        <v>4266.47</v>
      </c>
      <c r="AO39">
        <v>1996</v>
      </c>
      <c r="AP39">
        <v>4266.47</v>
      </c>
      <c r="AS39">
        <v>1996</v>
      </c>
      <c r="AT39">
        <v>4266.47</v>
      </c>
      <c r="AW39">
        <v>1996</v>
      </c>
      <c r="AX39">
        <v>4266.47</v>
      </c>
      <c r="BA39">
        <v>1996</v>
      </c>
      <c r="BB39">
        <v>4266.47</v>
      </c>
      <c r="BE39">
        <v>1996</v>
      </c>
      <c r="BF39">
        <v>4266.47</v>
      </c>
      <c r="BI39">
        <v>1996</v>
      </c>
      <c r="BJ39">
        <v>4266.47</v>
      </c>
      <c r="BM39">
        <v>1996</v>
      </c>
      <c r="BN39">
        <v>4266.47</v>
      </c>
      <c r="BQ39">
        <v>1996</v>
      </c>
      <c r="BR39">
        <v>4266.47</v>
      </c>
      <c r="BU39">
        <v>1996</v>
      </c>
      <c r="BV39">
        <v>4266.47</v>
      </c>
      <c r="BY39">
        <v>1996</v>
      </c>
      <c r="BZ39">
        <v>4266.47</v>
      </c>
      <c r="CC39">
        <v>1996</v>
      </c>
      <c r="CD39">
        <v>4266.47</v>
      </c>
      <c r="CG39">
        <v>1996</v>
      </c>
      <c r="CH39">
        <v>4266.47</v>
      </c>
      <c r="CK39">
        <v>1996</v>
      </c>
      <c r="CL39">
        <v>4266.47</v>
      </c>
      <c r="CO39">
        <v>1996</v>
      </c>
      <c r="CP39">
        <v>4266.47</v>
      </c>
      <c r="CS39">
        <v>1996</v>
      </c>
      <c r="CT39">
        <v>4266.47</v>
      </c>
      <c r="CW39">
        <v>1996</v>
      </c>
      <c r="CX39">
        <v>4266.47</v>
      </c>
      <c r="DA39">
        <v>1996</v>
      </c>
      <c r="DB39">
        <v>4266.47</v>
      </c>
      <c r="DE39">
        <v>1996</v>
      </c>
      <c r="DF39">
        <v>4266.47</v>
      </c>
      <c r="DI39">
        <v>1996</v>
      </c>
      <c r="DJ39">
        <v>4266.47</v>
      </c>
      <c r="DM39">
        <v>1996</v>
      </c>
      <c r="DN39">
        <v>4266.47</v>
      </c>
      <c r="DQ39">
        <v>1996</v>
      </c>
      <c r="DR39">
        <v>4266.47</v>
      </c>
      <c r="DU39">
        <v>1996</v>
      </c>
      <c r="DV39">
        <v>4266.47</v>
      </c>
      <c r="DY39">
        <v>1996</v>
      </c>
      <c r="DZ39">
        <v>4266.47</v>
      </c>
      <c r="EC39">
        <v>1996</v>
      </c>
      <c r="ED39">
        <v>4266.47</v>
      </c>
      <c r="EG39">
        <v>1996</v>
      </c>
      <c r="EH39">
        <v>4266.47</v>
      </c>
      <c r="EK39">
        <v>1996</v>
      </c>
      <c r="EL39">
        <v>4266.47</v>
      </c>
      <c r="EO39">
        <v>1996</v>
      </c>
      <c r="EP39">
        <v>4266.47</v>
      </c>
      <c r="ES39">
        <v>1996</v>
      </c>
      <c r="ET39">
        <v>4266.47</v>
      </c>
      <c r="EW39">
        <v>1996</v>
      </c>
      <c r="EX39">
        <v>4266.47</v>
      </c>
      <c r="FA39">
        <v>1996</v>
      </c>
      <c r="FB39">
        <v>4266.47</v>
      </c>
      <c r="FE39">
        <v>1996</v>
      </c>
      <c r="FF39">
        <v>3170.49</v>
      </c>
      <c r="FI39">
        <v>1996</v>
      </c>
      <c r="FJ39">
        <v>3170.49</v>
      </c>
      <c r="FM39">
        <v>1996</v>
      </c>
      <c r="FN39">
        <v>3170.49</v>
      </c>
      <c r="FQ39">
        <v>1996</v>
      </c>
      <c r="FR39">
        <v>3170.49</v>
      </c>
    </row>
    <row r="40" spans="1:174">
      <c r="B40">
        <v>3.2020015882599305E-2</v>
      </c>
      <c r="C40" s="36">
        <v>0.85271446489224045</v>
      </c>
      <c r="D40">
        <v>225.79178672546604</v>
      </c>
      <c r="E40">
        <v>1996</v>
      </c>
      <c r="F40">
        <v>4266.47</v>
      </c>
      <c r="I40">
        <v>1998</v>
      </c>
      <c r="J40">
        <v>4870.08</v>
      </c>
      <c r="M40">
        <v>1998</v>
      </c>
      <c r="N40">
        <v>4870.08</v>
      </c>
      <c r="Q40">
        <v>1998</v>
      </c>
      <c r="R40">
        <v>4870.08</v>
      </c>
      <c r="U40">
        <v>1998</v>
      </c>
      <c r="V40">
        <v>4870.08</v>
      </c>
      <c r="Y40">
        <v>1998</v>
      </c>
      <c r="Z40">
        <v>4870.08</v>
      </c>
      <c r="AC40">
        <v>1998</v>
      </c>
      <c r="AD40">
        <v>4870.08</v>
      </c>
      <c r="AG40">
        <v>1998</v>
      </c>
      <c r="AH40">
        <v>4870.08</v>
      </c>
      <c r="AK40">
        <v>1998</v>
      </c>
      <c r="AL40">
        <v>4870.08</v>
      </c>
      <c r="AO40">
        <v>1998</v>
      </c>
      <c r="AP40">
        <v>4870.08</v>
      </c>
      <c r="AS40">
        <v>1998</v>
      </c>
      <c r="AT40">
        <v>4870.08</v>
      </c>
      <c r="AW40">
        <v>1998</v>
      </c>
      <c r="AX40">
        <v>4870.08</v>
      </c>
      <c r="BA40">
        <v>1998</v>
      </c>
      <c r="BB40">
        <v>4870.08</v>
      </c>
      <c r="BE40">
        <v>1998</v>
      </c>
      <c r="BF40">
        <v>4870.08</v>
      </c>
      <c r="BI40">
        <v>1998</v>
      </c>
      <c r="BJ40">
        <v>4870.08</v>
      </c>
      <c r="BM40">
        <v>1998</v>
      </c>
      <c r="BN40">
        <v>4870.08</v>
      </c>
      <c r="BQ40">
        <v>1998</v>
      </c>
      <c r="BR40">
        <v>4870.08</v>
      </c>
      <c r="BU40">
        <v>1998</v>
      </c>
      <c r="BV40">
        <v>4870.08</v>
      </c>
      <c r="BY40">
        <v>1998</v>
      </c>
      <c r="BZ40">
        <v>4870.08</v>
      </c>
      <c r="CC40">
        <v>1998</v>
      </c>
      <c r="CD40">
        <v>4870.08</v>
      </c>
      <c r="CG40">
        <v>1998</v>
      </c>
      <c r="CH40">
        <v>4870.08</v>
      </c>
      <c r="CK40">
        <v>1998</v>
      </c>
      <c r="CL40">
        <v>4870.08</v>
      </c>
      <c r="CO40">
        <v>1998</v>
      </c>
      <c r="CP40">
        <v>4870.08</v>
      </c>
      <c r="CS40">
        <v>1998</v>
      </c>
      <c r="CT40">
        <v>4870.08</v>
      </c>
      <c r="CW40">
        <v>1998</v>
      </c>
      <c r="CX40">
        <v>4870.08</v>
      </c>
      <c r="DA40">
        <v>1998</v>
      </c>
      <c r="DB40">
        <v>4870.08</v>
      </c>
      <c r="DE40">
        <v>1998</v>
      </c>
      <c r="DF40">
        <v>4870.08</v>
      </c>
      <c r="DI40">
        <v>1998</v>
      </c>
      <c r="DJ40">
        <v>4870.08</v>
      </c>
      <c r="DM40">
        <v>1998</v>
      </c>
      <c r="DN40">
        <v>4870.08</v>
      </c>
      <c r="DQ40">
        <v>1998</v>
      </c>
      <c r="DR40">
        <v>4870.08</v>
      </c>
      <c r="DU40">
        <v>1998</v>
      </c>
      <c r="DV40">
        <v>4870.08</v>
      </c>
      <c r="DY40">
        <v>1998</v>
      </c>
      <c r="DZ40">
        <v>4870.08</v>
      </c>
      <c r="EC40">
        <v>1998</v>
      </c>
      <c r="ED40">
        <v>4870.08</v>
      </c>
      <c r="EG40">
        <v>1998</v>
      </c>
      <c r="EH40">
        <v>4870.08</v>
      </c>
      <c r="EK40">
        <v>1998</v>
      </c>
      <c r="EL40">
        <v>4870.08</v>
      </c>
      <c r="EO40">
        <v>1998</v>
      </c>
      <c r="EP40">
        <v>4870.08</v>
      </c>
      <c r="ES40">
        <v>1998</v>
      </c>
      <c r="ET40">
        <v>4870.08</v>
      </c>
      <c r="EW40">
        <v>1998</v>
      </c>
      <c r="EX40">
        <v>4870.08</v>
      </c>
      <c r="FA40">
        <v>1998</v>
      </c>
      <c r="FB40">
        <v>4870.08</v>
      </c>
      <c r="FE40">
        <v>1998</v>
      </c>
      <c r="FF40">
        <v>4870.08</v>
      </c>
      <c r="FI40">
        <v>1996</v>
      </c>
      <c r="FJ40">
        <v>4266.47</v>
      </c>
      <c r="FM40">
        <v>1996</v>
      </c>
      <c r="FN40">
        <v>4266.47</v>
      </c>
      <c r="FQ40">
        <v>1996</v>
      </c>
      <c r="FR40">
        <v>4266.47</v>
      </c>
    </row>
    <row r="41" spans="1:174">
      <c r="B41">
        <v>3.1955532918872466E-2</v>
      </c>
      <c r="C41" s="36">
        <v>0.84964874858396033</v>
      </c>
      <c r="D41">
        <v>220.39258657769594</v>
      </c>
      <c r="E41">
        <v>1998</v>
      </c>
      <c r="F41">
        <v>4870.08</v>
      </c>
      <c r="I41">
        <v>1999</v>
      </c>
      <c r="J41">
        <v>4334.8599999999997</v>
      </c>
      <c r="M41">
        <v>1999</v>
      </c>
      <c r="N41">
        <v>4334.8599999999997</v>
      </c>
      <c r="Q41">
        <v>1999</v>
      </c>
      <c r="R41">
        <v>4334.8599999999997</v>
      </c>
      <c r="U41">
        <v>1999</v>
      </c>
      <c r="V41">
        <v>4334.8599999999997</v>
      </c>
      <c r="Y41">
        <v>1999</v>
      </c>
      <c r="Z41">
        <v>4334.8599999999997</v>
      </c>
      <c r="AC41">
        <v>1999</v>
      </c>
      <c r="AD41">
        <v>4334.8599999999997</v>
      </c>
      <c r="AG41">
        <v>1999</v>
      </c>
      <c r="AH41">
        <v>4334.8599999999997</v>
      </c>
      <c r="AK41">
        <v>1999</v>
      </c>
      <c r="AL41">
        <v>4334.8599999999997</v>
      </c>
      <c r="AO41">
        <v>1999</v>
      </c>
      <c r="AP41">
        <v>4334.8599999999997</v>
      </c>
      <c r="AS41">
        <v>1999</v>
      </c>
      <c r="AT41">
        <v>4334.8599999999997</v>
      </c>
      <c r="AW41">
        <v>1999</v>
      </c>
      <c r="AX41">
        <v>4334.8599999999997</v>
      </c>
      <c r="BA41">
        <v>1999</v>
      </c>
      <c r="BB41">
        <v>4334.8599999999997</v>
      </c>
      <c r="BE41">
        <v>1999</v>
      </c>
      <c r="BF41">
        <v>4334.8599999999997</v>
      </c>
      <c r="BI41">
        <v>1999</v>
      </c>
      <c r="BJ41">
        <v>4334.8599999999997</v>
      </c>
      <c r="BM41">
        <v>1999</v>
      </c>
      <c r="BN41">
        <v>4334.8599999999997</v>
      </c>
      <c r="BQ41">
        <v>1999</v>
      </c>
      <c r="BR41">
        <v>4334.8599999999997</v>
      </c>
      <c r="BU41">
        <v>1999</v>
      </c>
      <c r="BV41">
        <v>4334.8599999999997</v>
      </c>
      <c r="BY41">
        <v>1999</v>
      </c>
      <c r="BZ41">
        <v>4334.8599999999997</v>
      </c>
      <c r="CC41">
        <v>1999</v>
      </c>
      <c r="CD41">
        <v>4334.8599999999997</v>
      </c>
      <c r="CG41">
        <v>1999</v>
      </c>
      <c r="CH41">
        <v>4334.8599999999997</v>
      </c>
      <c r="CK41">
        <v>1999</v>
      </c>
      <c r="CL41">
        <v>4334.8599999999997</v>
      </c>
      <c r="CO41">
        <v>1999</v>
      </c>
      <c r="CP41">
        <v>4334.8599999999997</v>
      </c>
      <c r="CS41">
        <v>1999</v>
      </c>
      <c r="CT41">
        <v>4334.8599999999997</v>
      </c>
      <c r="CW41">
        <v>1999</v>
      </c>
      <c r="CX41">
        <v>4334.8599999999997</v>
      </c>
      <c r="DA41">
        <v>1999</v>
      </c>
      <c r="DB41">
        <v>4334.8599999999997</v>
      </c>
      <c r="DE41">
        <v>1999</v>
      </c>
      <c r="DF41">
        <v>4334.8599999999997</v>
      </c>
      <c r="DI41">
        <v>1999</v>
      </c>
      <c r="DJ41">
        <v>4334.8599999999997</v>
      </c>
      <c r="DM41">
        <v>1999</v>
      </c>
      <c r="DN41">
        <v>4334.8599999999997</v>
      </c>
      <c r="DQ41">
        <v>1999</v>
      </c>
      <c r="DR41">
        <v>4334.8599999999997</v>
      </c>
      <c r="DU41">
        <v>1999</v>
      </c>
      <c r="DV41">
        <v>4334.8599999999997</v>
      </c>
      <c r="DY41">
        <v>1999</v>
      </c>
      <c r="DZ41">
        <v>4334.8599999999997</v>
      </c>
      <c r="EC41">
        <v>1999</v>
      </c>
      <c r="ED41">
        <v>4334.8599999999997</v>
      </c>
      <c r="EG41">
        <v>1999</v>
      </c>
      <c r="EH41">
        <v>4334.8599999999997</v>
      </c>
      <c r="EK41">
        <v>1999</v>
      </c>
      <c r="EL41">
        <v>4334.8599999999997</v>
      </c>
      <c r="EO41">
        <v>1999</v>
      </c>
      <c r="EP41">
        <v>4334.8599999999997</v>
      </c>
      <c r="ES41">
        <v>1999</v>
      </c>
      <c r="ET41">
        <v>4334.8599999999997</v>
      </c>
      <c r="EW41">
        <v>1999</v>
      </c>
      <c r="EX41">
        <v>4334.8599999999997</v>
      </c>
      <c r="FA41">
        <v>1999</v>
      </c>
      <c r="FB41">
        <v>4334.8599999999997</v>
      </c>
      <c r="FE41">
        <v>1999</v>
      </c>
      <c r="FF41">
        <v>4334.8599999999997</v>
      </c>
      <c r="FI41">
        <v>1999</v>
      </c>
      <c r="FJ41">
        <v>4334.8599999999997</v>
      </c>
      <c r="FM41">
        <v>1998</v>
      </c>
      <c r="FN41">
        <v>4870.08</v>
      </c>
      <c r="FQ41">
        <v>1998</v>
      </c>
      <c r="FR41">
        <v>4870.08</v>
      </c>
    </row>
    <row r="42" spans="1:174">
      <c r="B42">
        <v>3.2206459739327141E-2</v>
      </c>
      <c r="C42" s="36">
        <v>0.85549950146834841</v>
      </c>
      <c r="D42">
        <v>230.89526262054645</v>
      </c>
      <c r="E42">
        <v>1999</v>
      </c>
      <c r="F42">
        <v>4334.8599999999997</v>
      </c>
      <c r="I42">
        <v>2002</v>
      </c>
      <c r="J42">
        <v>7629.86</v>
      </c>
      <c r="M42">
        <v>2002</v>
      </c>
      <c r="N42">
        <v>7629.86</v>
      </c>
      <c r="Q42">
        <v>2002</v>
      </c>
      <c r="R42">
        <v>7629.86</v>
      </c>
      <c r="U42">
        <v>2002</v>
      </c>
      <c r="V42">
        <v>7629.86</v>
      </c>
      <c r="Y42">
        <v>2002</v>
      </c>
      <c r="Z42">
        <v>7629.86</v>
      </c>
      <c r="AC42">
        <v>2002</v>
      </c>
      <c r="AD42">
        <v>7629.86</v>
      </c>
      <c r="AG42">
        <v>2002</v>
      </c>
      <c r="AH42">
        <v>7629.86</v>
      </c>
      <c r="AK42">
        <v>2002</v>
      </c>
      <c r="AL42">
        <v>7629.86</v>
      </c>
      <c r="AO42">
        <v>2002</v>
      </c>
      <c r="AP42">
        <v>7629.86</v>
      </c>
      <c r="AS42">
        <v>2002</v>
      </c>
      <c r="AT42">
        <v>7629.86</v>
      </c>
      <c r="AW42">
        <v>2002</v>
      </c>
      <c r="AX42">
        <v>7629.86</v>
      </c>
      <c r="BA42">
        <v>2002</v>
      </c>
      <c r="BB42">
        <v>7629.86</v>
      </c>
      <c r="BE42">
        <v>2002</v>
      </c>
      <c r="BF42">
        <v>7629.86</v>
      </c>
      <c r="BI42">
        <v>2002</v>
      </c>
      <c r="BJ42">
        <v>7629.86</v>
      </c>
      <c r="BM42">
        <v>2002</v>
      </c>
      <c r="BN42">
        <v>7629.86</v>
      </c>
      <c r="BQ42">
        <v>2002</v>
      </c>
      <c r="BR42">
        <v>7629.86</v>
      </c>
      <c r="BU42">
        <v>2002</v>
      </c>
      <c r="BV42">
        <v>7629.86</v>
      </c>
      <c r="BY42">
        <v>2002</v>
      </c>
      <c r="BZ42">
        <v>7629.86</v>
      </c>
      <c r="CC42">
        <v>2002</v>
      </c>
      <c r="CD42">
        <v>7629.86</v>
      </c>
      <c r="CG42">
        <v>2002</v>
      </c>
      <c r="CH42">
        <v>7629.86</v>
      </c>
      <c r="CK42">
        <v>2002</v>
      </c>
      <c r="CL42">
        <v>7629.86</v>
      </c>
      <c r="CO42">
        <v>2002</v>
      </c>
      <c r="CP42">
        <v>7629.86</v>
      </c>
      <c r="CS42">
        <v>2002</v>
      </c>
      <c r="CT42">
        <v>7629.86</v>
      </c>
      <c r="CW42">
        <v>2002</v>
      </c>
      <c r="CX42">
        <v>7629.86</v>
      </c>
      <c r="DA42">
        <v>2002</v>
      </c>
      <c r="DB42">
        <v>7629.86</v>
      </c>
      <c r="DE42">
        <v>2002</v>
      </c>
      <c r="DF42">
        <v>7629.86</v>
      </c>
      <c r="DI42">
        <v>2002</v>
      </c>
      <c r="DJ42">
        <v>7629.86</v>
      </c>
      <c r="DM42">
        <v>2002</v>
      </c>
      <c r="DN42">
        <v>7629.86</v>
      </c>
      <c r="DQ42">
        <v>2002</v>
      </c>
      <c r="DR42">
        <v>7629.86</v>
      </c>
      <c r="DU42">
        <v>2002</v>
      </c>
      <c r="DV42">
        <v>7629.86</v>
      </c>
      <c r="DY42">
        <v>2002</v>
      </c>
      <c r="DZ42">
        <v>7629.86</v>
      </c>
      <c r="EC42">
        <v>2002</v>
      </c>
      <c r="ED42">
        <v>7629.86</v>
      </c>
      <c r="EG42">
        <v>2002</v>
      </c>
      <c r="EH42">
        <v>7629.86</v>
      </c>
      <c r="EK42">
        <v>2002</v>
      </c>
      <c r="EL42">
        <v>7629.86</v>
      </c>
      <c r="EO42">
        <v>2002</v>
      </c>
      <c r="EP42">
        <v>7629.86</v>
      </c>
      <c r="ES42">
        <v>2002</v>
      </c>
      <c r="ET42">
        <v>7629.86</v>
      </c>
      <c r="EW42">
        <v>2002</v>
      </c>
      <c r="EX42">
        <v>7629.86</v>
      </c>
      <c r="FA42">
        <v>2002</v>
      </c>
      <c r="FB42">
        <v>7629.86</v>
      </c>
      <c r="FE42">
        <v>2002</v>
      </c>
      <c r="FF42">
        <v>7629.86</v>
      </c>
      <c r="FI42">
        <v>2002</v>
      </c>
      <c r="FJ42">
        <v>7629.86</v>
      </c>
      <c r="FM42">
        <v>2002</v>
      </c>
      <c r="FN42">
        <v>7629.86</v>
      </c>
      <c r="FQ42">
        <v>1999</v>
      </c>
      <c r="FR42">
        <v>4334.8599999999997</v>
      </c>
    </row>
    <row r="43" spans="1:174">
      <c r="B43">
        <v>3.1477574902770221E-2</v>
      </c>
      <c r="C43" s="36">
        <v>0.8390507838759188</v>
      </c>
      <c r="D43">
        <v>203.31245693010126</v>
      </c>
      <c r="E43">
        <v>2002</v>
      </c>
      <c r="F43">
        <v>7629.86</v>
      </c>
    </row>
    <row r="44" spans="1:174">
      <c r="A44" t="s">
        <v>50</v>
      </c>
      <c r="B44" s="30">
        <f>AVERAGE(B2:B43)</f>
        <v>3.1307353112739855E-2</v>
      </c>
      <c r="C44" s="30">
        <f>AVERAGE(C2:C43)</f>
        <v>0.84700822590057234</v>
      </c>
      <c r="D44" s="30">
        <f>AVERAGE(D2:D43)</f>
        <v>216.15993641964079</v>
      </c>
      <c r="E44" s="30">
        <f>AVERAGE(E2:E43)</f>
        <v>1958.1904761904761</v>
      </c>
      <c r="F44" s="30">
        <f>AVERAGE(F2:F43)</f>
        <v>2930.2690476190483</v>
      </c>
    </row>
    <row r="45" spans="1:174">
      <c r="A45" t="s">
        <v>51</v>
      </c>
      <c r="B45" s="30">
        <f>STDEV(B2:B43)</f>
        <v>4.3074449267922115E-4</v>
      </c>
      <c r="C45" s="30">
        <f>STDEV(C2:C43)</f>
        <v>4.643310025309778E-3</v>
      </c>
      <c r="D45" s="30">
        <f>STDEV(D2:D43)</f>
        <v>8.2646143514478023</v>
      </c>
      <c r="E45" s="30">
        <f>STDEV(E2:E43)</f>
        <v>26.255069749909065</v>
      </c>
      <c r="F45" s="30">
        <f>STDEV(F2:F43)</f>
        <v>1984.5231009265835</v>
      </c>
    </row>
    <row r="46" spans="1:174">
      <c r="A46" t="s">
        <v>52</v>
      </c>
      <c r="B46" s="30">
        <f>MIN(B2:B43)</f>
        <v>2.9916106744245014E-2</v>
      </c>
      <c r="C46" s="30">
        <f>MIN(C2:C43)</f>
        <v>0.8390507838759188</v>
      </c>
      <c r="D46" s="30">
        <f>MIN(D2:D43)</f>
        <v>203.31245693010126</v>
      </c>
      <c r="E46" s="30">
        <f>MIN(E2:E43)</f>
        <v>1919</v>
      </c>
      <c r="F46" s="30">
        <f>MIN(F2:F43)</f>
        <v>249</v>
      </c>
    </row>
    <row r="47" spans="1:174">
      <c r="A47" t="s">
        <v>53</v>
      </c>
      <c r="B47" s="30">
        <f>MAX(B2:B43)</f>
        <v>3.2449131773946968E-2</v>
      </c>
      <c r="C47" s="30">
        <f>MAX(C2:C43)</f>
        <v>0.86686169758903775</v>
      </c>
      <c r="D47" s="30">
        <f>MAX(D2:D43)</f>
        <v>253.928475831226</v>
      </c>
      <c r="E47" s="30">
        <f>MAX(E2:E43)</f>
        <v>2002</v>
      </c>
      <c r="F47" s="30">
        <f>MAX(F2:F43)</f>
        <v>7629.86</v>
      </c>
    </row>
    <row r="48" spans="1:174">
      <c r="A48" t="s">
        <v>54</v>
      </c>
      <c r="B48" s="30">
        <f>ABS(B47-B46)</f>
        <v>2.533025029701954E-3</v>
      </c>
      <c r="C48" s="30">
        <f>ABS(C47-C46)</f>
        <v>2.7810913713118945E-2</v>
      </c>
      <c r="D48" s="30">
        <f>ABS(D47-D46)</f>
        <v>50.616018901124733</v>
      </c>
      <c r="E48" s="30">
        <f>ABS(E47-E46)</f>
        <v>83</v>
      </c>
      <c r="F48" s="30">
        <f>ABS(F47-F46)</f>
        <v>7380.86</v>
      </c>
    </row>
    <row r="49" spans="1:2">
      <c r="A49" t="s">
        <v>55</v>
      </c>
      <c r="B49" s="30">
        <f>COUNT(B2:B43)</f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43"/>
  <sheetViews>
    <sheetView workbookViewId="0">
      <selection sqref="A1:B43"/>
    </sheetView>
  </sheetViews>
  <sheetFormatPr baseColWidth="10" defaultColWidth="8.83203125" defaultRowHeight="14" x14ac:dyDescent="0"/>
  <sheetData>
    <row r="1" spans="1:2">
      <c r="A1" s="29" t="s">
        <v>1</v>
      </c>
      <c r="B1" s="29" t="s">
        <v>0</v>
      </c>
    </row>
    <row r="2" spans="1:2">
      <c r="A2">
        <v>1919</v>
      </c>
      <c r="B2">
        <v>249</v>
      </c>
    </row>
    <row r="3" spans="1:2">
      <c r="A3">
        <v>1922</v>
      </c>
      <c r="B3">
        <v>624</v>
      </c>
    </row>
    <row r="4" spans="1:2">
      <c r="A4">
        <v>1925</v>
      </c>
      <c r="B4">
        <v>354</v>
      </c>
    </row>
    <row r="5" spans="1:2">
      <c r="A5">
        <v>1926</v>
      </c>
      <c r="B5">
        <v>390</v>
      </c>
    </row>
    <row r="6" spans="1:2">
      <c r="A6">
        <v>1927</v>
      </c>
      <c r="B6">
        <v>1040</v>
      </c>
    </row>
    <row r="7" spans="1:2">
      <c r="A7">
        <v>1928</v>
      </c>
      <c r="B7">
        <v>549</v>
      </c>
    </row>
    <row r="8" spans="1:2">
      <c r="A8">
        <v>1930</v>
      </c>
      <c r="B8">
        <v>638</v>
      </c>
    </row>
    <row r="9" spans="1:2">
      <c r="A9">
        <v>1931</v>
      </c>
      <c r="B9">
        <v>962</v>
      </c>
    </row>
    <row r="10" spans="1:2">
      <c r="A10">
        <v>1933</v>
      </c>
      <c r="B10">
        <v>1143</v>
      </c>
    </row>
    <row r="11" spans="1:2">
      <c r="A11">
        <v>1934</v>
      </c>
      <c r="B11">
        <v>1350</v>
      </c>
    </row>
    <row r="12" spans="1:2">
      <c r="A12">
        <v>1935</v>
      </c>
      <c r="B12">
        <v>1122</v>
      </c>
    </row>
    <row r="13" spans="1:2">
      <c r="A13">
        <v>1936</v>
      </c>
      <c r="B13">
        <v>1320</v>
      </c>
    </row>
    <row r="14" spans="1:2">
      <c r="A14">
        <v>1937</v>
      </c>
      <c r="B14">
        <v>1535</v>
      </c>
    </row>
    <row r="15" spans="1:2">
      <c r="A15">
        <v>1938</v>
      </c>
      <c r="B15">
        <v>1097</v>
      </c>
    </row>
    <row r="16" spans="1:2">
      <c r="A16">
        <v>1939</v>
      </c>
      <c r="B16">
        <v>1527</v>
      </c>
    </row>
    <row r="17" spans="1:2">
      <c r="A17">
        <v>1940</v>
      </c>
      <c r="B17">
        <v>1418</v>
      </c>
    </row>
    <row r="18" spans="1:2">
      <c r="A18">
        <v>1941</v>
      </c>
      <c r="B18">
        <v>1633</v>
      </c>
    </row>
    <row r="19" spans="1:2">
      <c r="A19">
        <v>1942</v>
      </c>
      <c r="B19">
        <v>1562</v>
      </c>
    </row>
    <row r="20" spans="1:2">
      <c r="A20">
        <v>1943</v>
      </c>
      <c r="B20">
        <v>1596</v>
      </c>
    </row>
    <row r="21" spans="1:2">
      <c r="A21">
        <v>1944</v>
      </c>
      <c r="B21">
        <v>1598</v>
      </c>
    </row>
    <row r="22" spans="1:2">
      <c r="A22">
        <v>1945</v>
      </c>
      <c r="B22">
        <v>1717</v>
      </c>
    </row>
    <row r="23" spans="1:2">
      <c r="A23">
        <v>1963</v>
      </c>
      <c r="B23">
        <v>3616.71</v>
      </c>
    </row>
    <row r="24" spans="1:2">
      <c r="A24">
        <v>1965</v>
      </c>
      <c r="B24">
        <v>3534.51</v>
      </c>
    </row>
    <row r="25" spans="1:2">
      <c r="A25">
        <v>1967</v>
      </c>
      <c r="B25">
        <v>3863.3</v>
      </c>
    </row>
    <row r="26" spans="1:2">
      <c r="A26">
        <v>1971</v>
      </c>
      <c r="B26">
        <v>4356.49</v>
      </c>
    </row>
    <row r="27" spans="1:2">
      <c r="A27">
        <v>1973</v>
      </c>
      <c r="B27">
        <v>4520.8900000000003</v>
      </c>
    </row>
    <row r="28" spans="1:2">
      <c r="A28">
        <v>1974</v>
      </c>
      <c r="B28">
        <v>4931.88</v>
      </c>
    </row>
    <row r="29" spans="1:2">
      <c r="A29">
        <v>1976</v>
      </c>
      <c r="B29">
        <v>4438.6899999999996</v>
      </c>
    </row>
    <row r="30" spans="1:2">
      <c r="A30">
        <v>1978</v>
      </c>
      <c r="B30">
        <v>4520.8900000000003</v>
      </c>
    </row>
    <row r="31" spans="1:2">
      <c r="A31">
        <v>1979</v>
      </c>
      <c r="B31">
        <v>4603.09</v>
      </c>
    </row>
    <row r="32" spans="1:2">
      <c r="A32">
        <v>1980</v>
      </c>
      <c r="B32">
        <v>4767.4799999999996</v>
      </c>
    </row>
    <row r="33" spans="1:2">
      <c r="A33">
        <v>1982</v>
      </c>
      <c r="B33">
        <v>5425.07</v>
      </c>
    </row>
    <row r="34" spans="1:2">
      <c r="A34">
        <v>1983</v>
      </c>
      <c r="B34">
        <v>5507.26</v>
      </c>
    </row>
    <row r="35" spans="1:2">
      <c r="A35">
        <v>1984</v>
      </c>
      <c r="B35">
        <v>4438.6899999999996</v>
      </c>
    </row>
    <row r="36" spans="1:2">
      <c r="A36">
        <v>1986</v>
      </c>
      <c r="B36">
        <v>5589.46</v>
      </c>
    </row>
    <row r="37" spans="1:2">
      <c r="A37">
        <v>1987</v>
      </c>
      <c r="B37">
        <v>5836.06</v>
      </c>
    </row>
    <row r="38" spans="1:2">
      <c r="A38">
        <v>1990</v>
      </c>
      <c r="B38">
        <v>5425.07</v>
      </c>
    </row>
    <row r="39" spans="1:2">
      <c r="A39">
        <v>1996</v>
      </c>
      <c r="B39">
        <v>3170.49</v>
      </c>
    </row>
    <row r="40" spans="1:2">
      <c r="A40">
        <v>1996</v>
      </c>
      <c r="B40">
        <v>4266.47</v>
      </c>
    </row>
    <row r="41" spans="1:2">
      <c r="A41">
        <v>1998</v>
      </c>
      <c r="B41">
        <v>4870.08</v>
      </c>
    </row>
    <row r="42" spans="1:2">
      <c r="A42">
        <v>1999</v>
      </c>
      <c r="B42">
        <v>4334.8599999999997</v>
      </c>
    </row>
    <row r="43" spans="1:2">
      <c r="A43">
        <v>2002</v>
      </c>
      <c r="B43">
        <v>7629.86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M88"/>
  <sheetViews>
    <sheetView workbookViewId="0">
      <selection activeCell="G11" sqref="G11"/>
    </sheetView>
  </sheetViews>
  <sheetFormatPr baseColWidth="10" defaultColWidth="8.83203125" defaultRowHeight="14" x14ac:dyDescent="0"/>
  <cols>
    <col min="2" max="2" width="9.1640625" customWidth="1"/>
  </cols>
  <sheetData>
    <row r="1" spans="1:13">
      <c r="A1" t="s">
        <v>15</v>
      </c>
    </row>
    <row r="4" spans="1:13" ht="15" customHeight="1">
      <c r="B4" s="21"/>
      <c r="C4" s="22"/>
      <c r="D4" s="22"/>
      <c r="E4" s="23"/>
      <c r="F4" s="24"/>
    </row>
    <row r="5" spans="1:13" ht="28">
      <c r="A5" s="2"/>
      <c r="B5" s="28" t="s">
        <v>16</v>
      </c>
      <c r="C5" s="11" t="s">
        <v>17</v>
      </c>
      <c r="D5" s="2"/>
      <c r="E5" s="43" t="s">
        <v>3</v>
      </c>
      <c r="F5" s="43"/>
    </row>
    <row r="6" spans="1:13">
      <c r="A6" s="10" t="s">
        <v>1</v>
      </c>
      <c r="B6" s="25" t="s">
        <v>2</v>
      </c>
      <c r="C6" s="26" t="s">
        <v>2</v>
      </c>
      <c r="E6" s="27" t="s">
        <v>1</v>
      </c>
      <c r="F6" s="27" t="s">
        <v>0</v>
      </c>
    </row>
    <row r="7" spans="1:13">
      <c r="A7" s="1">
        <v>1919</v>
      </c>
      <c r="B7" s="3">
        <v>249</v>
      </c>
      <c r="C7" s="2"/>
      <c r="E7" s="15">
        <f t="shared" ref="E7:E9" si="0">A7</f>
        <v>1919</v>
      </c>
      <c r="F7" s="15">
        <f>B7</f>
        <v>249</v>
      </c>
      <c r="H7" s="30" t="s">
        <v>18</v>
      </c>
      <c r="I7" s="30" t="s">
        <v>19</v>
      </c>
      <c r="J7" s="30" t="s">
        <v>20</v>
      </c>
      <c r="K7" s="30" t="s">
        <v>21</v>
      </c>
      <c r="L7" s="30" t="s">
        <v>22</v>
      </c>
      <c r="M7" s="30" t="s">
        <v>23</v>
      </c>
    </row>
    <row r="8" spans="1:13">
      <c r="A8" s="1">
        <v>1922</v>
      </c>
      <c r="B8" s="3">
        <v>624</v>
      </c>
      <c r="C8" s="2"/>
      <c r="E8" s="15">
        <f t="shared" si="0"/>
        <v>1922</v>
      </c>
      <c r="F8" s="15">
        <f t="shared" ref="F8:F19" si="1">B8</f>
        <v>624</v>
      </c>
      <c r="H8">
        <v>1</v>
      </c>
      <c r="I8" s="31" t="s">
        <v>24</v>
      </c>
      <c r="J8" t="s">
        <v>25</v>
      </c>
      <c r="K8" t="s">
        <v>26</v>
      </c>
      <c r="L8" t="s">
        <v>27</v>
      </c>
    </row>
    <row r="9" spans="1:13">
      <c r="A9" s="1">
        <v>1923</v>
      </c>
      <c r="B9" s="3"/>
      <c r="C9" s="5"/>
      <c r="E9" s="15">
        <f t="shared" si="0"/>
        <v>1923</v>
      </c>
      <c r="F9" s="15"/>
    </row>
    <row r="10" spans="1:13">
      <c r="A10" s="1"/>
      <c r="B10" s="3">
        <v>304</v>
      </c>
      <c r="C10" s="5"/>
      <c r="E10" s="15"/>
      <c r="F10" s="15">
        <f t="shared" si="1"/>
        <v>304</v>
      </c>
    </row>
    <row r="11" spans="1:13">
      <c r="A11" s="1">
        <v>1925</v>
      </c>
      <c r="B11" s="3">
        <v>354</v>
      </c>
      <c r="C11" s="2"/>
      <c r="E11" s="15">
        <f t="shared" ref="E11:E74" si="2">A11</f>
        <v>1925</v>
      </c>
      <c r="F11" s="15">
        <f t="shared" si="1"/>
        <v>354</v>
      </c>
    </row>
    <row r="12" spans="1:13">
      <c r="A12" s="1">
        <v>1926</v>
      </c>
      <c r="B12" s="3">
        <v>390</v>
      </c>
      <c r="C12" s="2"/>
      <c r="E12" s="15">
        <f t="shared" si="2"/>
        <v>1926</v>
      </c>
      <c r="F12" s="15">
        <f t="shared" si="1"/>
        <v>390</v>
      </c>
    </row>
    <row r="13" spans="1:13">
      <c r="A13" s="1">
        <v>1927</v>
      </c>
      <c r="B13" s="3">
        <v>1040</v>
      </c>
      <c r="C13" s="2"/>
      <c r="E13" s="15">
        <f t="shared" si="2"/>
        <v>1927</v>
      </c>
      <c r="F13" s="15">
        <f t="shared" si="1"/>
        <v>1040</v>
      </c>
    </row>
    <row r="14" spans="1:13">
      <c r="A14" s="1">
        <v>1928</v>
      </c>
      <c r="B14" s="3">
        <v>549</v>
      </c>
      <c r="C14" s="2"/>
      <c r="E14" s="15">
        <f t="shared" si="2"/>
        <v>1928</v>
      </c>
      <c r="F14" s="15">
        <f t="shared" si="1"/>
        <v>549</v>
      </c>
    </row>
    <row r="15" spans="1:13">
      <c r="A15" s="1">
        <v>1929</v>
      </c>
      <c r="B15" s="3"/>
      <c r="C15" s="2"/>
      <c r="E15" s="15">
        <f t="shared" si="2"/>
        <v>1929</v>
      </c>
      <c r="F15" s="15">
        <f t="shared" si="1"/>
        <v>0</v>
      </c>
    </row>
    <row r="16" spans="1:13">
      <c r="A16" s="1">
        <v>1930</v>
      </c>
      <c r="B16" s="3">
        <v>638</v>
      </c>
      <c r="C16" s="5"/>
      <c r="E16" s="15">
        <f t="shared" si="2"/>
        <v>1930</v>
      </c>
      <c r="F16" s="15">
        <f t="shared" si="1"/>
        <v>638</v>
      </c>
    </row>
    <row r="17" spans="1:6">
      <c r="A17" s="1">
        <v>1931</v>
      </c>
      <c r="B17" s="3">
        <v>962</v>
      </c>
      <c r="C17" s="2"/>
      <c r="E17" s="15">
        <f t="shared" si="2"/>
        <v>1931</v>
      </c>
      <c r="F17" s="15">
        <f t="shared" si="1"/>
        <v>962</v>
      </c>
    </row>
    <row r="18" spans="1:6">
      <c r="A18" s="1">
        <v>1932</v>
      </c>
      <c r="B18" s="3"/>
      <c r="C18" s="2"/>
      <c r="E18" s="15">
        <f t="shared" si="2"/>
        <v>1932</v>
      </c>
      <c r="F18" s="15">
        <f t="shared" si="1"/>
        <v>0</v>
      </c>
    </row>
    <row r="19" spans="1:6">
      <c r="A19" s="1">
        <v>1933</v>
      </c>
      <c r="B19" s="3">
        <v>1143</v>
      </c>
      <c r="C19" s="2"/>
      <c r="E19" s="15">
        <f t="shared" si="2"/>
        <v>1933</v>
      </c>
      <c r="F19" s="15">
        <f t="shared" si="1"/>
        <v>1143</v>
      </c>
    </row>
    <row r="20" spans="1:6">
      <c r="A20" s="1">
        <v>1934</v>
      </c>
      <c r="B20" s="3">
        <v>1350</v>
      </c>
      <c r="C20" s="2"/>
      <c r="E20" s="15">
        <f t="shared" si="2"/>
        <v>1934</v>
      </c>
      <c r="F20" s="15">
        <f t="shared" ref="F20:F31" si="3">B20</f>
        <v>1350</v>
      </c>
    </row>
    <row r="21" spans="1:6">
      <c r="A21" s="1">
        <v>1935</v>
      </c>
      <c r="B21" s="3">
        <v>1122</v>
      </c>
      <c r="C21" s="2"/>
      <c r="E21" s="15">
        <f t="shared" si="2"/>
        <v>1935</v>
      </c>
      <c r="F21" s="15">
        <f t="shared" si="3"/>
        <v>1122</v>
      </c>
    </row>
    <row r="22" spans="1:6">
      <c r="A22" s="1">
        <v>1936</v>
      </c>
      <c r="B22" s="3">
        <v>1320</v>
      </c>
      <c r="C22" s="2"/>
      <c r="E22" s="15">
        <f t="shared" si="2"/>
        <v>1936</v>
      </c>
      <c r="F22" s="15">
        <f t="shared" si="3"/>
        <v>1320</v>
      </c>
    </row>
    <row r="23" spans="1:6">
      <c r="A23" s="1">
        <v>1937</v>
      </c>
      <c r="B23" s="3">
        <v>1535</v>
      </c>
      <c r="C23" s="2"/>
      <c r="E23" s="15">
        <f t="shared" si="2"/>
        <v>1937</v>
      </c>
      <c r="F23" s="15">
        <f t="shared" si="3"/>
        <v>1535</v>
      </c>
    </row>
    <row r="24" spans="1:6">
      <c r="A24" s="1">
        <v>1938</v>
      </c>
      <c r="B24" s="3">
        <v>1097</v>
      </c>
      <c r="C24" s="2"/>
      <c r="E24" s="15">
        <f t="shared" si="2"/>
        <v>1938</v>
      </c>
      <c r="F24" s="15">
        <f t="shared" si="3"/>
        <v>1097</v>
      </c>
    </row>
    <row r="25" spans="1:6">
      <c r="A25" s="1">
        <v>1939</v>
      </c>
      <c r="B25" s="3">
        <v>1527</v>
      </c>
      <c r="C25" s="2"/>
      <c r="E25" s="15">
        <f t="shared" si="2"/>
        <v>1939</v>
      </c>
      <c r="F25" s="15">
        <f t="shared" si="3"/>
        <v>1527</v>
      </c>
    </row>
    <row r="26" spans="1:6">
      <c r="A26" s="1">
        <v>1940</v>
      </c>
      <c r="B26" s="3">
        <v>1418</v>
      </c>
      <c r="C26" s="5"/>
      <c r="E26" s="15">
        <f t="shared" si="2"/>
        <v>1940</v>
      </c>
      <c r="F26" s="15">
        <f t="shared" si="3"/>
        <v>1418</v>
      </c>
    </row>
    <row r="27" spans="1:6">
      <c r="A27" s="1">
        <v>1941</v>
      </c>
      <c r="B27" s="3">
        <v>1633</v>
      </c>
      <c r="C27" s="2"/>
      <c r="E27" s="15">
        <f t="shared" si="2"/>
        <v>1941</v>
      </c>
      <c r="F27" s="15">
        <f t="shared" si="3"/>
        <v>1633</v>
      </c>
    </row>
    <row r="28" spans="1:6">
      <c r="A28" s="1">
        <v>1942</v>
      </c>
      <c r="B28" s="3">
        <v>1562</v>
      </c>
      <c r="C28" s="2"/>
      <c r="E28" s="15">
        <f t="shared" si="2"/>
        <v>1942</v>
      </c>
      <c r="F28" s="15">
        <f t="shared" si="3"/>
        <v>1562</v>
      </c>
    </row>
    <row r="29" spans="1:6">
      <c r="A29" s="1">
        <v>1943</v>
      </c>
      <c r="B29" s="3">
        <v>1596</v>
      </c>
      <c r="C29" s="2"/>
      <c r="E29" s="15">
        <f t="shared" si="2"/>
        <v>1943</v>
      </c>
      <c r="F29" s="15">
        <f t="shared" si="3"/>
        <v>1596</v>
      </c>
    </row>
    <row r="30" spans="1:6">
      <c r="A30" s="1">
        <v>1944</v>
      </c>
      <c r="B30" s="3">
        <v>1598</v>
      </c>
      <c r="C30" s="2"/>
      <c r="E30" s="15">
        <f t="shared" si="2"/>
        <v>1944</v>
      </c>
      <c r="F30" s="15">
        <f t="shared" si="3"/>
        <v>1598</v>
      </c>
    </row>
    <row r="31" spans="1:6">
      <c r="A31" s="1">
        <v>1945</v>
      </c>
      <c r="B31" s="3">
        <v>1717</v>
      </c>
      <c r="C31" s="2"/>
      <c r="E31" s="15">
        <f t="shared" si="2"/>
        <v>1945</v>
      </c>
      <c r="F31" s="15">
        <f t="shared" si="3"/>
        <v>1717</v>
      </c>
    </row>
    <row r="32" spans="1:6">
      <c r="A32" s="1">
        <v>1946</v>
      </c>
      <c r="B32" s="3"/>
      <c r="C32" s="2"/>
      <c r="E32" s="15">
        <f t="shared" si="2"/>
        <v>1946</v>
      </c>
      <c r="F32" s="15"/>
    </row>
    <row r="33" spans="1:6">
      <c r="A33" s="1">
        <v>1947</v>
      </c>
      <c r="B33" s="3"/>
      <c r="C33" s="2"/>
      <c r="E33" s="15">
        <f t="shared" si="2"/>
        <v>1947</v>
      </c>
      <c r="F33" s="15"/>
    </row>
    <row r="34" spans="1:6">
      <c r="A34" s="1">
        <v>1948</v>
      </c>
      <c r="B34" s="3"/>
      <c r="C34" s="2"/>
      <c r="E34" s="15">
        <f t="shared" si="2"/>
        <v>1948</v>
      </c>
      <c r="F34" s="15"/>
    </row>
    <row r="35" spans="1:6">
      <c r="A35" s="1">
        <v>1949</v>
      </c>
      <c r="B35" s="3"/>
      <c r="C35" s="2"/>
      <c r="E35" s="15">
        <f t="shared" si="2"/>
        <v>1949</v>
      </c>
      <c r="F35" s="15"/>
    </row>
    <row r="36" spans="1:6">
      <c r="A36" s="1">
        <v>1950</v>
      </c>
      <c r="B36" s="3"/>
      <c r="C36" s="2"/>
      <c r="E36" s="15">
        <f t="shared" si="2"/>
        <v>1950</v>
      </c>
      <c r="F36" s="15"/>
    </row>
    <row r="37" spans="1:6">
      <c r="A37" s="1">
        <v>1951</v>
      </c>
      <c r="B37" s="3"/>
      <c r="C37" s="2"/>
      <c r="E37" s="15">
        <f t="shared" si="2"/>
        <v>1951</v>
      </c>
      <c r="F37" s="15"/>
    </row>
    <row r="38" spans="1:6">
      <c r="A38" s="1">
        <v>1952</v>
      </c>
      <c r="B38" s="3"/>
      <c r="C38" s="2"/>
      <c r="E38" s="15">
        <f t="shared" si="2"/>
        <v>1952</v>
      </c>
      <c r="F38" s="15"/>
    </row>
    <row r="39" spans="1:6">
      <c r="A39" s="1">
        <v>1953</v>
      </c>
      <c r="B39" s="3"/>
      <c r="C39" s="2"/>
      <c r="E39" s="15">
        <f t="shared" si="2"/>
        <v>1953</v>
      </c>
      <c r="F39" s="15"/>
    </row>
    <row r="40" spans="1:6">
      <c r="A40" s="1">
        <v>1954</v>
      </c>
      <c r="B40" s="3"/>
      <c r="C40" s="2"/>
      <c r="E40" s="15">
        <f t="shared" si="2"/>
        <v>1954</v>
      </c>
      <c r="F40" s="15"/>
    </row>
    <row r="41" spans="1:6">
      <c r="A41" s="1">
        <v>1955</v>
      </c>
      <c r="B41" s="4"/>
      <c r="C41" s="5"/>
      <c r="E41" s="15">
        <f t="shared" si="2"/>
        <v>1955</v>
      </c>
      <c r="F41" s="15"/>
    </row>
    <row r="42" spans="1:6">
      <c r="A42" s="1">
        <v>1956</v>
      </c>
      <c r="B42" s="3"/>
      <c r="C42" s="2"/>
      <c r="E42" s="15">
        <f t="shared" si="2"/>
        <v>1956</v>
      </c>
      <c r="F42" s="15"/>
    </row>
    <row r="43" spans="1:6">
      <c r="A43" s="1">
        <v>1957</v>
      </c>
      <c r="B43" s="4"/>
      <c r="C43" s="2"/>
      <c r="E43" s="15">
        <f t="shared" si="2"/>
        <v>1957</v>
      </c>
      <c r="F43" s="15"/>
    </row>
    <row r="44" spans="1:6">
      <c r="A44" s="1">
        <v>1958</v>
      </c>
      <c r="B44" s="3"/>
      <c r="C44" s="2"/>
      <c r="E44" s="15">
        <f t="shared" si="2"/>
        <v>1958</v>
      </c>
      <c r="F44" s="15"/>
    </row>
    <row r="45" spans="1:6">
      <c r="A45" s="1">
        <v>1959</v>
      </c>
      <c r="B45" s="3"/>
      <c r="C45" s="2"/>
      <c r="E45" s="15">
        <f t="shared" si="2"/>
        <v>1959</v>
      </c>
      <c r="F45" s="15"/>
    </row>
    <row r="46" spans="1:6">
      <c r="A46" s="1">
        <v>1960</v>
      </c>
      <c r="B46" s="3"/>
      <c r="C46" s="5"/>
      <c r="E46" s="15">
        <f t="shared" si="2"/>
        <v>1960</v>
      </c>
      <c r="F46" s="15"/>
    </row>
    <row r="47" spans="1:6">
      <c r="A47" s="1">
        <v>1961</v>
      </c>
      <c r="B47" s="3"/>
      <c r="C47" s="2"/>
      <c r="E47" s="15">
        <f t="shared" si="2"/>
        <v>1961</v>
      </c>
      <c r="F47" s="15"/>
    </row>
    <row r="48" spans="1:6">
      <c r="A48" s="1">
        <v>1962</v>
      </c>
      <c r="B48" s="3"/>
      <c r="C48" s="2"/>
      <c r="E48" s="15">
        <f t="shared" si="2"/>
        <v>1962</v>
      </c>
      <c r="F48" s="15"/>
    </row>
    <row r="49" spans="1:6">
      <c r="A49" s="1">
        <v>1963</v>
      </c>
      <c r="B49" s="4"/>
      <c r="C49" s="1">
        <v>3616.71</v>
      </c>
      <c r="E49" s="15">
        <f t="shared" si="2"/>
        <v>1963</v>
      </c>
      <c r="F49" s="15">
        <f>C49</f>
        <v>3616.71</v>
      </c>
    </row>
    <row r="50" spans="1:6">
      <c r="A50" s="1">
        <v>1964</v>
      </c>
      <c r="B50" s="3"/>
      <c r="C50" s="2"/>
      <c r="E50" s="15">
        <f t="shared" si="2"/>
        <v>1964</v>
      </c>
      <c r="F50" s="15"/>
    </row>
    <row r="51" spans="1:6">
      <c r="A51" s="1">
        <v>1965</v>
      </c>
      <c r="B51" s="4"/>
      <c r="C51" s="1">
        <v>3534.51</v>
      </c>
      <c r="E51" s="15">
        <f t="shared" si="2"/>
        <v>1965</v>
      </c>
      <c r="F51" s="15">
        <f t="shared" ref="F51" si="4">C51</f>
        <v>3534.51</v>
      </c>
    </row>
    <row r="52" spans="1:6">
      <c r="A52" s="1">
        <v>1966</v>
      </c>
      <c r="B52" s="3"/>
      <c r="C52" s="2"/>
      <c r="E52" s="15">
        <f t="shared" si="2"/>
        <v>1966</v>
      </c>
      <c r="F52" s="15"/>
    </row>
    <row r="53" spans="1:6">
      <c r="A53" s="1">
        <v>1967</v>
      </c>
      <c r="B53" s="4"/>
      <c r="C53" s="1">
        <v>3863.3</v>
      </c>
      <c r="E53" s="15">
        <f t="shared" si="2"/>
        <v>1967</v>
      </c>
      <c r="F53" s="15">
        <f>C53</f>
        <v>3863.3</v>
      </c>
    </row>
    <row r="54" spans="1:6">
      <c r="A54" s="1">
        <v>1968</v>
      </c>
      <c r="B54" s="3"/>
      <c r="C54" s="2"/>
      <c r="E54" s="15">
        <f t="shared" si="2"/>
        <v>1968</v>
      </c>
      <c r="F54" s="15"/>
    </row>
    <row r="55" spans="1:6">
      <c r="A55" s="1">
        <v>1969</v>
      </c>
      <c r="B55" s="4"/>
      <c r="C55" s="1"/>
      <c r="E55" s="15">
        <f t="shared" si="2"/>
        <v>1969</v>
      </c>
      <c r="F55" s="15"/>
    </row>
    <row r="56" spans="1:6">
      <c r="A56" s="1">
        <v>1970</v>
      </c>
      <c r="B56" s="3"/>
      <c r="C56" s="2"/>
      <c r="E56" s="15">
        <f t="shared" si="2"/>
        <v>1970</v>
      </c>
      <c r="F56" s="15"/>
    </row>
    <row r="57" spans="1:6">
      <c r="A57" s="1">
        <v>1971</v>
      </c>
      <c r="B57" s="4"/>
      <c r="C57" s="1">
        <v>4356.49</v>
      </c>
      <c r="E57" s="15">
        <f t="shared" si="2"/>
        <v>1971</v>
      </c>
      <c r="F57" s="15">
        <f>C57</f>
        <v>4356.49</v>
      </c>
    </row>
    <row r="58" spans="1:6">
      <c r="A58" s="1">
        <v>1972</v>
      </c>
      <c r="B58" s="4"/>
      <c r="C58" s="1"/>
      <c r="E58" s="15">
        <f t="shared" si="2"/>
        <v>1972</v>
      </c>
      <c r="F58" s="15"/>
    </row>
    <row r="59" spans="1:6">
      <c r="A59" s="1">
        <v>1973</v>
      </c>
      <c r="B59" s="4"/>
      <c r="C59" s="1">
        <v>4520.8900000000003</v>
      </c>
      <c r="E59" s="15">
        <f t="shared" si="2"/>
        <v>1973</v>
      </c>
      <c r="F59" s="15">
        <f>C59</f>
        <v>4520.8900000000003</v>
      </c>
    </row>
    <row r="60" spans="1:6">
      <c r="A60" s="1">
        <v>1974</v>
      </c>
      <c r="B60" s="4"/>
      <c r="C60" s="1">
        <v>4931.88</v>
      </c>
      <c r="E60" s="15">
        <f t="shared" si="2"/>
        <v>1974</v>
      </c>
      <c r="F60" s="15">
        <f>C60</f>
        <v>4931.88</v>
      </c>
    </row>
    <row r="61" spans="1:6">
      <c r="A61" s="1">
        <v>1975</v>
      </c>
      <c r="B61" s="4"/>
      <c r="C61" s="1"/>
      <c r="E61" s="15">
        <f t="shared" si="2"/>
        <v>1975</v>
      </c>
      <c r="F61" s="15"/>
    </row>
    <row r="62" spans="1:6">
      <c r="A62" s="1">
        <v>1976</v>
      </c>
      <c r="B62" s="4"/>
      <c r="C62" s="1">
        <v>4438.6899999999996</v>
      </c>
      <c r="E62" s="15">
        <f t="shared" si="2"/>
        <v>1976</v>
      </c>
      <c r="F62" s="15">
        <f t="shared" ref="F62:F88" si="5">C62</f>
        <v>4438.6899999999996</v>
      </c>
    </row>
    <row r="63" spans="1:6">
      <c r="A63" s="1">
        <v>1976</v>
      </c>
      <c r="B63" s="4"/>
      <c r="C63" s="1"/>
      <c r="E63" s="15">
        <f t="shared" si="2"/>
        <v>1976</v>
      </c>
      <c r="F63" s="15"/>
    </row>
    <row r="64" spans="1:6">
      <c r="A64" s="1">
        <v>1977</v>
      </c>
      <c r="B64" s="3"/>
      <c r="C64" s="2"/>
      <c r="E64" s="15">
        <f t="shared" si="2"/>
        <v>1977</v>
      </c>
      <c r="F64" s="15"/>
    </row>
    <row r="65" spans="1:6">
      <c r="A65" s="1">
        <v>1978</v>
      </c>
      <c r="B65" s="4"/>
      <c r="C65" s="1">
        <v>4520.8900000000003</v>
      </c>
      <c r="E65" s="15">
        <f t="shared" si="2"/>
        <v>1978</v>
      </c>
      <c r="F65" s="15">
        <f t="shared" si="5"/>
        <v>4520.8900000000003</v>
      </c>
    </row>
    <row r="66" spans="1:6">
      <c r="A66" s="1">
        <v>1979</v>
      </c>
      <c r="B66" s="4"/>
      <c r="C66" s="1">
        <v>4603.09</v>
      </c>
      <c r="E66" s="15">
        <f t="shared" si="2"/>
        <v>1979</v>
      </c>
      <c r="F66" s="15">
        <f t="shared" si="5"/>
        <v>4603.09</v>
      </c>
    </row>
    <row r="67" spans="1:6">
      <c r="A67" s="1">
        <v>1980</v>
      </c>
      <c r="B67" s="4"/>
      <c r="C67" s="1">
        <v>4767.4799999999996</v>
      </c>
      <c r="E67" s="15">
        <f t="shared" si="2"/>
        <v>1980</v>
      </c>
      <c r="F67" s="15">
        <f t="shared" si="5"/>
        <v>4767.4799999999996</v>
      </c>
    </row>
    <row r="68" spans="1:6">
      <c r="A68" s="1">
        <v>1981</v>
      </c>
      <c r="B68" s="3"/>
      <c r="C68" s="2"/>
      <c r="E68" s="15">
        <f t="shared" si="2"/>
        <v>1981</v>
      </c>
      <c r="F68" s="15"/>
    </row>
    <row r="69" spans="1:6">
      <c r="A69" s="1">
        <v>1982</v>
      </c>
      <c r="B69" s="4"/>
      <c r="C69" s="1">
        <v>5425.07</v>
      </c>
      <c r="E69" s="15">
        <f t="shared" si="2"/>
        <v>1982</v>
      </c>
      <c r="F69" s="15">
        <f t="shared" si="5"/>
        <v>5425.07</v>
      </c>
    </row>
    <row r="70" spans="1:6">
      <c r="A70" s="1">
        <v>1983</v>
      </c>
      <c r="B70" s="4"/>
      <c r="C70" s="1">
        <v>5507.26</v>
      </c>
      <c r="E70" s="15">
        <f t="shared" si="2"/>
        <v>1983</v>
      </c>
      <c r="F70" s="15">
        <f t="shared" si="5"/>
        <v>5507.26</v>
      </c>
    </row>
    <row r="71" spans="1:6">
      <c r="A71" s="1">
        <v>1984</v>
      </c>
      <c r="B71" s="4"/>
      <c r="C71" s="1">
        <v>4438.6899999999996</v>
      </c>
      <c r="E71" s="15">
        <f t="shared" si="2"/>
        <v>1984</v>
      </c>
      <c r="F71" s="15">
        <f t="shared" si="5"/>
        <v>4438.6899999999996</v>
      </c>
    </row>
    <row r="72" spans="1:6">
      <c r="A72" s="1">
        <v>1985</v>
      </c>
      <c r="B72" s="3"/>
      <c r="C72" s="2"/>
      <c r="E72" s="15">
        <f t="shared" si="2"/>
        <v>1985</v>
      </c>
      <c r="F72" s="15"/>
    </row>
    <row r="73" spans="1:6">
      <c r="A73" s="1">
        <v>1986</v>
      </c>
      <c r="B73" s="4"/>
      <c r="C73" s="1">
        <v>5589.46</v>
      </c>
      <c r="E73" s="15">
        <f t="shared" si="2"/>
        <v>1986</v>
      </c>
      <c r="F73" s="15">
        <f t="shared" si="5"/>
        <v>5589.46</v>
      </c>
    </row>
    <row r="74" spans="1:6">
      <c r="A74" s="1">
        <v>1987</v>
      </c>
      <c r="B74" s="4"/>
      <c r="C74" s="1">
        <v>5836.06</v>
      </c>
      <c r="E74" s="15">
        <f t="shared" si="2"/>
        <v>1987</v>
      </c>
      <c r="F74" s="15">
        <f t="shared" si="5"/>
        <v>5836.06</v>
      </c>
    </row>
    <row r="75" spans="1:6">
      <c r="A75" s="1"/>
      <c r="B75" s="4"/>
      <c r="C75" s="1">
        <v>5918.25</v>
      </c>
      <c r="E75" s="15"/>
      <c r="F75" s="15">
        <f t="shared" si="5"/>
        <v>5918.25</v>
      </c>
    </row>
    <row r="76" spans="1:6">
      <c r="A76" s="1">
        <v>1990</v>
      </c>
      <c r="B76" s="4"/>
      <c r="C76" s="1">
        <v>5425.07</v>
      </c>
      <c r="E76" s="15">
        <f t="shared" ref="E76:E88" si="6">A76</f>
        <v>1990</v>
      </c>
      <c r="F76" s="15">
        <f t="shared" si="5"/>
        <v>5425.07</v>
      </c>
    </row>
    <row r="77" spans="1:6">
      <c r="A77" s="1">
        <v>1991</v>
      </c>
      <c r="B77" s="3"/>
      <c r="C77" s="2"/>
      <c r="E77" s="15">
        <f t="shared" si="6"/>
        <v>1991</v>
      </c>
      <c r="F77" s="15"/>
    </row>
    <row r="78" spans="1:6">
      <c r="A78" s="1">
        <v>1993</v>
      </c>
      <c r="B78" s="3"/>
      <c r="C78" s="2"/>
      <c r="E78" s="15">
        <f t="shared" si="6"/>
        <v>1993</v>
      </c>
      <c r="F78" s="15"/>
    </row>
    <row r="79" spans="1:6">
      <c r="A79" s="1">
        <v>1994</v>
      </c>
      <c r="B79" s="3"/>
      <c r="C79" s="2"/>
      <c r="E79" s="15">
        <f t="shared" si="6"/>
        <v>1994</v>
      </c>
      <c r="F79" s="15"/>
    </row>
    <row r="80" spans="1:6">
      <c r="A80" s="1">
        <v>1995</v>
      </c>
      <c r="B80" s="3"/>
      <c r="C80" s="2"/>
      <c r="E80" s="15">
        <f t="shared" si="6"/>
        <v>1995</v>
      </c>
      <c r="F80" s="15"/>
    </row>
    <row r="81" spans="1:6">
      <c r="A81" s="1">
        <v>1996</v>
      </c>
      <c r="B81" s="4"/>
      <c r="C81" s="1">
        <v>3170.49</v>
      </c>
      <c r="E81" s="15">
        <f t="shared" si="6"/>
        <v>1996</v>
      </c>
      <c r="F81" s="15">
        <f t="shared" si="5"/>
        <v>3170.49</v>
      </c>
    </row>
    <row r="82" spans="1:6">
      <c r="A82" s="1">
        <v>1996</v>
      </c>
      <c r="B82" s="4"/>
      <c r="C82" s="1">
        <v>4266.47</v>
      </c>
      <c r="E82" s="15">
        <f t="shared" si="6"/>
        <v>1996</v>
      </c>
      <c r="F82" s="15">
        <f t="shared" si="5"/>
        <v>4266.47</v>
      </c>
    </row>
    <row r="83" spans="1:6">
      <c r="A83" s="1">
        <v>1997</v>
      </c>
      <c r="B83" s="3"/>
      <c r="C83" s="2"/>
      <c r="E83" s="15">
        <f t="shared" si="6"/>
        <v>1997</v>
      </c>
      <c r="F83" s="15"/>
    </row>
    <row r="84" spans="1:6">
      <c r="A84" s="1">
        <v>1998</v>
      </c>
      <c r="B84" s="4"/>
      <c r="C84" s="1">
        <v>4870.08</v>
      </c>
      <c r="E84" s="15">
        <f t="shared" si="6"/>
        <v>1998</v>
      </c>
      <c r="F84" s="15">
        <f t="shared" si="5"/>
        <v>4870.08</v>
      </c>
    </row>
    <row r="85" spans="1:6">
      <c r="A85" s="1">
        <v>1999</v>
      </c>
      <c r="B85" s="4"/>
      <c r="C85" s="1">
        <v>4334.8599999999997</v>
      </c>
      <c r="E85" s="15">
        <f t="shared" si="6"/>
        <v>1999</v>
      </c>
      <c r="F85" s="15">
        <f t="shared" si="5"/>
        <v>4334.8599999999997</v>
      </c>
    </row>
    <row r="86" spans="1:6">
      <c r="A86" s="1">
        <v>2000</v>
      </c>
      <c r="B86" s="3"/>
      <c r="C86" s="2"/>
      <c r="E86" s="15">
        <f t="shared" si="6"/>
        <v>2000</v>
      </c>
      <c r="F86" s="15"/>
    </row>
    <row r="87" spans="1:6">
      <c r="A87" s="1">
        <v>2001</v>
      </c>
      <c r="B87" s="3"/>
      <c r="C87" s="2"/>
      <c r="E87" s="15">
        <f t="shared" si="6"/>
        <v>2001</v>
      </c>
      <c r="F87" s="15"/>
    </row>
    <row r="88" spans="1:6">
      <c r="A88" s="1">
        <v>2002</v>
      </c>
      <c r="B88" s="4"/>
      <c r="C88" s="1">
        <v>7629.86</v>
      </c>
      <c r="E88" s="15">
        <f t="shared" si="6"/>
        <v>2002</v>
      </c>
      <c r="F88" s="15">
        <f t="shared" si="5"/>
        <v>7629.86</v>
      </c>
    </row>
  </sheetData>
  <mergeCells count="1">
    <mergeCell ref="E5:F5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101"/>
  <sheetViews>
    <sheetView topLeftCell="A4" workbookViewId="0">
      <selection activeCell="I21" sqref="I21"/>
    </sheetView>
  </sheetViews>
  <sheetFormatPr baseColWidth="10" defaultColWidth="8.83203125" defaultRowHeight="14" x14ac:dyDescent="0"/>
  <cols>
    <col min="2" max="2" width="10.6640625" customWidth="1"/>
    <col min="3" max="3" width="9.1640625" customWidth="1"/>
  </cols>
  <sheetData>
    <row r="1" spans="1:9">
      <c r="H1" s="11" t="s">
        <v>14</v>
      </c>
      <c r="I1" s="20">
        <v>1960</v>
      </c>
    </row>
    <row r="2" spans="1:9" ht="28">
      <c r="H2" s="14" t="s">
        <v>13</v>
      </c>
      <c r="I2" s="19">
        <f>G29+((G36-G29)/(F36-F29))*(1960-F29)</f>
        <v>6578.5714285714284</v>
      </c>
    </row>
    <row r="3" spans="1:9" ht="24">
      <c r="H3" s="18" t="s">
        <v>12</v>
      </c>
      <c r="I3" s="13">
        <v>70</v>
      </c>
    </row>
    <row r="4" spans="1:9" ht="22">
      <c r="F4" s="44" t="s">
        <v>11</v>
      </c>
      <c r="G4" s="45"/>
      <c r="H4" s="17" t="s">
        <v>10</v>
      </c>
      <c r="I4" s="13">
        <v>8</v>
      </c>
    </row>
    <row r="5" spans="1:9" ht="28">
      <c r="B5" s="46" t="s">
        <v>9</v>
      </c>
      <c r="C5" s="46"/>
      <c r="D5" s="2" t="s">
        <v>8</v>
      </c>
      <c r="F5" s="16"/>
      <c r="G5" s="15"/>
      <c r="H5" s="14" t="s">
        <v>7</v>
      </c>
      <c r="I5" s="13">
        <f>I3*(I4-1)</f>
        <v>490</v>
      </c>
    </row>
    <row r="6" spans="1:9" ht="28">
      <c r="A6" s="2"/>
      <c r="B6" s="12" t="s">
        <v>6</v>
      </c>
      <c r="C6" s="12" t="s">
        <v>5</v>
      </c>
      <c r="D6" s="11" t="s">
        <v>4</v>
      </c>
      <c r="F6" s="43" t="s">
        <v>3</v>
      </c>
      <c r="G6" s="43"/>
      <c r="H6" s="43" t="s">
        <v>3</v>
      </c>
      <c r="I6" s="43"/>
    </row>
    <row r="7" spans="1:9">
      <c r="A7" s="10" t="s">
        <v>1</v>
      </c>
      <c r="B7" s="9" t="s">
        <v>2</v>
      </c>
      <c r="C7" s="9" t="s">
        <v>2</v>
      </c>
      <c r="D7" s="8" t="s">
        <v>2</v>
      </c>
      <c r="F7" s="7" t="s">
        <v>1</v>
      </c>
      <c r="G7" s="7" t="s">
        <v>0</v>
      </c>
      <c r="H7" s="7" t="s">
        <v>1</v>
      </c>
      <c r="I7" s="7" t="s">
        <v>0</v>
      </c>
    </row>
    <row r="8" spans="1:9">
      <c r="A8" s="6">
        <v>1881</v>
      </c>
      <c r="B8" s="2"/>
      <c r="C8" s="2"/>
      <c r="D8" s="5"/>
      <c r="F8" s="3">
        <f t="shared" ref="F8:F22" si="0">A8</f>
        <v>1881</v>
      </c>
      <c r="G8" s="2"/>
    </row>
    <row r="9" spans="1:9">
      <c r="A9" s="6">
        <v>1890</v>
      </c>
      <c r="B9" s="2"/>
      <c r="C9" s="2"/>
      <c r="D9" s="5"/>
      <c r="F9" s="3">
        <f t="shared" si="0"/>
        <v>1890</v>
      </c>
      <c r="G9" s="2"/>
    </row>
    <row r="10" spans="1:9">
      <c r="A10" s="1">
        <v>1896</v>
      </c>
      <c r="B10" s="1">
        <v>4.8</v>
      </c>
      <c r="C10" s="2"/>
      <c r="D10" s="5"/>
      <c r="F10" s="3">
        <f t="shared" si="0"/>
        <v>1896</v>
      </c>
      <c r="G10" s="2">
        <f>B10</f>
        <v>4.8</v>
      </c>
    </row>
    <row r="11" spans="1:9">
      <c r="A11" s="1">
        <v>1902</v>
      </c>
      <c r="B11" s="1">
        <v>31.2</v>
      </c>
      <c r="C11" s="2"/>
      <c r="D11" s="5"/>
      <c r="F11" s="3">
        <f t="shared" si="0"/>
        <v>1902</v>
      </c>
      <c r="G11" s="2">
        <f>B11</f>
        <v>31.2</v>
      </c>
    </row>
    <row r="12" spans="1:9">
      <c r="A12" s="1">
        <v>1903</v>
      </c>
      <c r="B12" s="1">
        <v>46.2</v>
      </c>
      <c r="C12" s="2"/>
      <c r="D12" s="5"/>
      <c r="F12" s="3">
        <f t="shared" si="0"/>
        <v>1903</v>
      </c>
      <c r="G12" s="2">
        <f>B12</f>
        <v>46.2</v>
      </c>
    </row>
    <row r="13" spans="1:9">
      <c r="A13" s="1">
        <v>1904</v>
      </c>
      <c r="B13" s="1"/>
      <c r="C13" s="2"/>
      <c r="D13" s="5"/>
      <c r="F13" s="3">
        <f t="shared" si="0"/>
        <v>1904</v>
      </c>
      <c r="G13" s="2"/>
    </row>
    <row r="14" spans="1:9">
      <c r="A14" s="1">
        <v>1906</v>
      </c>
      <c r="B14" s="1"/>
      <c r="C14" s="2"/>
      <c r="D14" s="5"/>
      <c r="F14" s="3">
        <f t="shared" si="0"/>
        <v>1906</v>
      </c>
      <c r="G14" s="2"/>
    </row>
    <row r="15" spans="1:9">
      <c r="A15" s="1">
        <v>1914</v>
      </c>
      <c r="B15" s="1">
        <v>74.7</v>
      </c>
      <c r="C15" s="2"/>
      <c r="D15" s="5"/>
      <c r="F15" s="3">
        <f t="shared" si="0"/>
        <v>1914</v>
      </c>
      <c r="G15" s="2">
        <f>B15</f>
        <v>74.7</v>
      </c>
    </row>
    <row r="16" spans="1:9">
      <c r="A16" s="1">
        <v>1915</v>
      </c>
      <c r="B16" s="1">
        <v>70.599999999999994</v>
      </c>
      <c r="C16" s="2"/>
      <c r="D16" s="2"/>
      <c r="F16" s="3">
        <f t="shared" si="0"/>
        <v>1915</v>
      </c>
      <c r="G16" s="2"/>
    </row>
    <row r="17" spans="1:7">
      <c r="A17" s="1">
        <v>1916</v>
      </c>
      <c r="B17" s="1">
        <v>71.3</v>
      </c>
      <c r="C17" s="2"/>
      <c r="D17" s="2"/>
      <c r="F17" s="3">
        <f t="shared" si="0"/>
        <v>1916</v>
      </c>
      <c r="G17" s="2"/>
    </row>
    <row r="18" spans="1:7">
      <c r="A18" s="1">
        <v>1917</v>
      </c>
      <c r="B18" s="1">
        <v>72.7</v>
      </c>
      <c r="C18" s="2"/>
      <c r="D18" s="5"/>
      <c r="F18" s="3">
        <f t="shared" si="0"/>
        <v>1917</v>
      </c>
      <c r="G18" s="2"/>
    </row>
    <row r="19" spans="1:7">
      <c r="A19" s="1">
        <v>1918</v>
      </c>
      <c r="B19" s="1">
        <v>75.400000000000006</v>
      </c>
      <c r="C19" s="2"/>
      <c r="D19" s="2"/>
      <c r="F19" s="3">
        <f t="shared" si="0"/>
        <v>1918</v>
      </c>
      <c r="G19" s="2"/>
    </row>
    <row r="20" spans="1:7">
      <c r="A20" s="1">
        <v>1919</v>
      </c>
      <c r="B20" s="1"/>
      <c r="C20" s="3">
        <v>249</v>
      </c>
      <c r="D20" s="2"/>
      <c r="F20" s="3">
        <f t="shared" si="0"/>
        <v>1919</v>
      </c>
      <c r="G20" s="2">
        <f>C20</f>
        <v>249</v>
      </c>
    </row>
    <row r="21" spans="1:7">
      <c r="A21" s="1">
        <v>1922</v>
      </c>
      <c r="B21" s="1">
        <v>74.3</v>
      </c>
      <c r="C21" s="3">
        <v>624</v>
      </c>
      <c r="D21" s="2"/>
      <c r="F21" s="3">
        <f t="shared" si="0"/>
        <v>1922</v>
      </c>
      <c r="G21" s="2">
        <f>C21</f>
        <v>624</v>
      </c>
    </row>
    <row r="22" spans="1:7">
      <c r="A22" s="1">
        <v>1923</v>
      </c>
      <c r="B22" s="1"/>
      <c r="C22" s="3"/>
      <c r="D22" s="5"/>
      <c r="F22" s="3">
        <f t="shared" si="0"/>
        <v>1923</v>
      </c>
      <c r="G22" s="2"/>
    </row>
    <row r="23" spans="1:7">
      <c r="A23" s="1"/>
      <c r="B23" s="1"/>
      <c r="C23" s="3">
        <v>304</v>
      </c>
      <c r="D23" s="5"/>
      <c r="F23" s="3"/>
      <c r="G23" s="2"/>
    </row>
    <row r="24" spans="1:7">
      <c r="A24" s="1">
        <v>1925</v>
      </c>
      <c r="B24" s="1">
        <v>92.9</v>
      </c>
      <c r="C24" s="3">
        <v>354</v>
      </c>
      <c r="D24" s="2"/>
      <c r="F24" s="3">
        <f t="shared" ref="F24:F55" si="1">A24</f>
        <v>1925</v>
      </c>
      <c r="G24" s="2"/>
    </row>
    <row r="25" spans="1:7">
      <c r="A25" s="1">
        <v>1926</v>
      </c>
      <c r="B25" s="1"/>
      <c r="C25" s="3">
        <v>390</v>
      </c>
      <c r="D25" s="2"/>
      <c r="F25" s="3">
        <f t="shared" si="1"/>
        <v>1926</v>
      </c>
      <c r="G25" s="2"/>
    </row>
    <row r="26" spans="1:7">
      <c r="A26" s="1">
        <v>1927</v>
      </c>
      <c r="B26" s="1"/>
      <c r="C26" s="3">
        <v>1040</v>
      </c>
      <c r="D26" s="2"/>
      <c r="F26" s="3">
        <f t="shared" si="1"/>
        <v>1927</v>
      </c>
      <c r="G26" s="2">
        <f>C26</f>
        <v>1040</v>
      </c>
    </row>
    <row r="27" spans="1:7">
      <c r="A27" s="1">
        <v>1928</v>
      </c>
      <c r="B27" s="1"/>
      <c r="C27" s="3">
        <v>549</v>
      </c>
      <c r="D27" s="2"/>
      <c r="F27" s="3">
        <f t="shared" si="1"/>
        <v>1928</v>
      </c>
      <c r="G27" s="2"/>
    </row>
    <row r="28" spans="1:7">
      <c r="A28" s="1">
        <v>1929</v>
      </c>
      <c r="B28" s="1"/>
      <c r="C28" s="3"/>
      <c r="D28" s="2"/>
      <c r="F28" s="3">
        <f t="shared" si="1"/>
        <v>1929</v>
      </c>
      <c r="G28" s="2"/>
    </row>
    <row r="29" spans="1:7">
      <c r="A29" s="1">
        <v>1930</v>
      </c>
      <c r="B29" s="1"/>
      <c r="C29" s="3">
        <v>638</v>
      </c>
      <c r="D29" s="5"/>
      <c r="F29" s="3">
        <f t="shared" si="1"/>
        <v>1930</v>
      </c>
      <c r="G29" s="2"/>
    </row>
    <row r="30" spans="1:7">
      <c r="A30" s="1">
        <v>1931</v>
      </c>
      <c r="B30" s="1">
        <v>271.39999999999998</v>
      </c>
      <c r="C30" s="3">
        <v>962</v>
      </c>
      <c r="D30" s="2"/>
      <c r="F30" s="3">
        <f t="shared" si="1"/>
        <v>1931</v>
      </c>
      <c r="G30" s="2"/>
    </row>
    <row r="31" spans="1:7">
      <c r="A31" s="1">
        <v>1932</v>
      </c>
      <c r="B31" s="1">
        <v>279.7</v>
      </c>
      <c r="C31" s="3"/>
      <c r="D31" s="2"/>
      <c r="F31" s="3">
        <f t="shared" si="1"/>
        <v>1932</v>
      </c>
      <c r="G31" s="2"/>
    </row>
    <row r="32" spans="1:7">
      <c r="A32" s="1">
        <v>1933</v>
      </c>
      <c r="B32" s="1">
        <v>305.10000000000002</v>
      </c>
      <c r="C32" s="3">
        <v>1143</v>
      </c>
      <c r="D32" s="2"/>
      <c r="F32" s="3">
        <f t="shared" si="1"/>
        <v>1933</v>
      </c>
      <c r="G32" s="2">
        <f>C32</f>
        <v>1143</v>
      </c>
    </row>
    <row r="33" spans="1:7">
      <c r="A33" s="1">
        <v>1934</v>
      </c>
      <c r="B33" s="1">
        <v>311.8</v>
      </c>
      <c r="C33" s="3">
        <v>1350</v>
      </c>
      <c r="D33" s="2"/>
      <c r="F33" s="3">
        <f t="shared" si="1"/>
        <v>1934</v>
      </c>
      <c r="G33" s="2">
        <f>C33</f>
        <v>1350</v>
      </c>
    </row>
    <row r="34" spans="1:7">
      <c r="A34" s="1">
        <v>1935</v>
      </c>
      <c r="B34" s="1">
        <v>302.8</v>
      </c>
      <c r="C34" s="3">
        <v>1122</v>
      </c>
      <c r="D34" s="2"/>
      <c r="F34" s="3">
        <f t="shared" si="1"/>
        <v>1935</v>
      </c>
      <c r="G34" s="2"/>
    </row>
    <row r="35" spans="1:7">
      <c r="A35" s="1">
        <v>1936</v>
      </c>
      <c r="B35" s="1">
        <v>301.3</v>
      </c>
      <c r="C35" s="3">
        <v>1320</v>
      </c>
      <c r="D35" s="2"/>
      <c r="F35" s="3">
        <f t="shared" si="1"/>
        <v>1936</v>
      </c>
      <c r="G35" s="2"/>
    </row>
    <row r="36" spans="1:7">
      <c r="A36" s="1">
        <v>1937</v>
      </c>
      <c r="B36" s="1">
        <v>317.89999999999998</v>
      </c>
      <c r="C36" s="3">
        <v>1535</v>
      </c>
      <c r="D36" s="2"/>
      <c r="F36" s="3">
        <f t="shared" si="1"/>
        <v>1937</v>
      </c>
      <c r="G36" s="2">
        <f>C36</f>
        <v>1535</v>
      </c>
    </row>
    <row r="37" spans="1:7">
      <c r="A37" s="1">
        <v>1938</v>
      </c>
      <c r="B37" s="1">
        <v>454.1</v>
      </c>
      <c r="C37" s="3">
        <v>1097</v>
      </c>
      <c r="D37" s="2"/>
      <c r="F37" s="3">
        <f t="shared" si="1"/>
        <v>1938</v>
      </c>
      <c r="G37" s="2"/>
    </row>
    <row r="38" spans="1:7">
      <c r="A38" s="1">
        <v>1939</v>
      </c>
      <c r="B38" s="1">
        <v>293.5</v>
      </c>
      <c r="C38" s="3">
        <v>1527</v>
      </c>
      <c r="D38" s="2"/>
      <c r="F38" s="3">
        <f t="shared" si="1"/>
        <v>1939</v>
      </c>
      <c r="G38" s="2">
        <f>C38</f>
        <v>1527</v>
      </c>
    </row>
    <row r="39" spans="1:7">
      <c r="A39" s="1">
        <v>1940</v>
      </c>
      <c r="B39" s="1">
        <v>292.3</v>
      </c>
      <c r="C39" s="3">
        <v>1418</v>
      </c>
      <c r="D39" s="5"/>
      <c r="F39" s="3">
        <f t="shared" si="1"/>
        <v>1940</v>
      </c>
      <c r="G39" s="2"/>
    </row>
    <row r="40" spans="1:7">
      <c r="A40" s="1">
        <v>1941</v>
      </c>
      <c r="B40" s="1">
        <v>293.60000000000002</v>
      </c>
      <c r="C40" s="3">
        <v>1633</v>
      </c>
      <c r="D40" s="2"/>
      <c r="F40" s="3">
        <f t="shared" si="1"/>
        <v>1941</v>
      </c>
      <c r="G40" s="2">
        <f>C40</f>
        <v>1633</v>
      </c>
    </row>
    <row r="41" spans="1:7">
      <c r="A41" s="1">
        <v>1942</v>
      </c>
      <c r="B41" s="1"/>
      <c r="C41" s="3">
        <v>1562</v>
      </c>
      <c r="D41" s="2"/>
      <c r="F41" s="3">
        <f t="shared" si="1"/>
        <v>1942</v>
      </c>
      <c r="G41" s="2"/>
    </row>
    <row r="42" spans="1:7">
      <c r="A42" s="1">
        <v>1943</v>
      </c>
      <c r="B42" s="1"/>
      <c r="C42" s="3">
        <v>1596</v>
      </c>
      <c r="D42" s="2"/>
      <c r="F42" s="3">
        <f t="shared" si="1"/>
        <v>1943</v>
      </c>
      <c r="G42" s="2"/>
    </row>
    <row r="43" spans="1:7">
      <c r="A43" s="1">
        <v>1944</v>
      </c>
      <c r="B43" s="1"/>
      <c r="C43" s="3">
        <v>1598</v>
      </c>
      <c r="D43" s="2"/>
      <c r="F43" s="3">
        <f t="shared" si="1"/>
        <v>1944</v>
      </c>
      <c r="G43" s="2"/>
    </row>
    <row r="44" spans="1:7">
      <c r="A44" s="1">
        <v>1945</v>
      </c>
      <c r="B44" s="1"/>
      <c r="C44" s="3">
        <v>1717</v>
      </c>
      <c r="D44" s="2"/>
      <c r="F44" s="3">
        <f t="shared" si="1"/>
        <v>1945</v>
      </c>
      <c r="G44" s="2">
        <f>C44</f>
        <v>1717</v>
      </c>
    </row>
    <row r="45" spans="1:7">
      <c r="A45" s="1">
        <v>1946</v>
      </c>
      <c r="B45" s="1">
        <v>280</v>
      </c>
      <c r="C45" s="3"/>
      <c r="D45" s="2"/>
      <c r="F45" s="3">
        <f t="shared" si="1"/>
        <v>1946</v>
      </c>
      <c r="G45" s="2"/>
    </row>
    <row r="46" spans="1:7">
      <c r="A46" s="1">
        <v>1947</v>
      </c>
      <c r="B46" s="1">
        <v>281.89999999999998</v>
      </c>
      <c r="C46" s="3"/>
      <c r="D46" s="2"/>
      <c r="F46" s="3">
        <f t="shared" si="1"/>
        <v>1947</v>
      </c>
      <c r="G46" s="2"/>
    </row>
    <row r="47" spans="1:7">
      <c r="A47" s="1">
        <v>1948</v>
      </c>
      <c r="B47" s="1">
        <v>280.39999999999998</v>
      </c>
      <c r="C47" s="3"/>
      <c r="D47" s="2"/>
      <c r="F47" s="3">
        <f t="shared" si="1"/>
        <v>1948</v>
      </c>
      <c r="G47" s="2"/>
    </row>
    <row r="48" spans="1:7">
      <c r="A48" s="1">
        <v>1949</v>
      </c>
      <c r="B48" s="1">
        <v>297.7</v>
      </c>
      <c r="C48" s="3"/>
      <c r="D48" s="2"/>
      <c r="F48" s="3">
        <f t="shared" si="1"/>
        <v>1949</v>
      </c>
      <c r="G48" s="2"/>
    </row>
    <row r="49" spans="1:9">
      <c r="A49" s="1">
        <v>1950</v>
      </c>
      <c r="B49" s="1">
        <v>310.10000000000002</v>
      </c>
      <c r="C49" s="3"/>
      <c r="D49" s="2"/>
      <c r="F49" s="3">
        <f t="shared" si="1"/>
        <v>1950</v>
      </c>
      <c r="G49" s="2"/>
    </row>
    <row r="50" spans="1:9">
      <c r="A50" s="1">
        <v>1951</v>
      </c>
      <c r="B50" s="1">
        <v>315.2</v>
      </c>
      <c r="C50" s="3"/>
      <c r="D50" s="2"/>
      <c r="F50" s="3">
        <f t="shared" si="1"/>
        <v>1951</v>
      </c>
      <c r="G50" s="2"/>
    </row>
    <row r="51" spans="1:9">
      <c r="A51" s="1">
        <v>1952</v>
      </c>
      <c r="B51" s="1">
        <v>320.5</v>
      </c>
      <c r="C51" s="3"/>
      <c r="D51" s="2"/>
      <c r="F51" s="3">
        <f t="shared" si="1"/>
        <v>1952</v>
      </c>
      <c r="G51" s="2"/>
    </row>
    <row r="52" spans="1:9">
      <c r="A52" s="1">
        <v>1953</v>
      </c>
      <c r="B52" s="1">
        <v>319.2</v>
      </c>
      <c r="C52" s="3"/>
      <c r="D52" s="2"/>
      <c r="F52" s="3">
        <f t="shared" si="1"/>
        <v>1953</v>
      </c>
      <c r="G52" s="2"/>
    </row>
    <row r="53" spans="1:9">
      <c r="A53" s="1">
        <v>1954</v>
      </c>
      <c r="B53" s="1">
        <v>354.4</v>
      </c>
      <c r="C53" s="3"/>
      <c r="D53" s="2"/>
      <c r="F53" s="3">
        <f t="shared" si="1"/>
        <v>1954</v>
      </c>
      <c r="G53" s="2"/>
    </row>
    <row r="54" spans="1:9">
      <c r="A54" s="1">
        <v>1955</v>
      </c>
      <c r="B54" s="1">
        <v>449.6</v>
      </c>
      <c r="C54" s="4"/>
      <c r="D54" s="5"/>
      <c r="F54" s="3">
        <f t="shared" si="1"/>
        <v>1955</v>
      </c>
      <c r="G54" s="2"/>
    </row>
    <row r="55" spans="1:9">
      <c r="A55" s="1">
        <v>1956</v>
      </c>
      <c r="B55" s="1">
        <v>539.6</v>
      </c>
      <c r="C55" s="3"/>
      <c r="D55" s="2"/>
      <c r="F55" s="3">
        <f t="shared" si="1"/>
        <v>1956</v>
      </c>
      <c r="G55" s="2"/>
    </row>
    <row r="56" spans="1:9">
      <c r="A56" s="1">
        <v>1957</v>
      </c>
      <c r="B56" s="1">
        <v>588.20000000000005</v>
      </c>
      <c r="C56" s="4"/>
      <c r="D56" s="2"/>
      <c r="F56" s="3">
        <f t="shared" ref="F56:F87" si="2">A56</f>
        <v>1957</v>
      </c>
      <c r="G56" s="2"/>
    </row>
    <row r="57" spans="1:9">
      <c r="A57" s="1">
        <v>1958</v>
      </c>
      <c r="B57" s="1">
        <v>650.79999999999995</v>
      </c>
      <c r="C57" s="3"/>
      <c r="D57" s="2"/>
      <c r="F57" s="3">
        <f t="shared" si="2"/>
        <v>1958</v>
      </c>
      <c r="G57" s="2"/>
    </row>
    <row r="58" spans="1:9">
      <c r="A58" s="1">
        <v>1959</v>
      </c>
      <c r="B58" s="1">
        <v>616.6</v>
      </c>
      <c r="C58" s="3"/>
      <c r="D58" s="2"/>
      <c r="F58" s="3">
        <f t="shared" si="2"/>
        <v>1959</v>
      </c>
      <c r="G58" s="2"/>
    </row>
    <row r="59" spans="1:9">
      <c r="A59" s="1">
        <v>1960</v>
      </c>
      <c r="B59" s="1">
        <v>590.1</v>
      </c>
      <c r="C59" s="3"/>
      <c r="D59" s="5"/>
      <c r="F59" s="3">
        <f t="shared" si="2"/>
        <v>1960</v>
      </c>
      <c r="G59" s="2"/>
    </row>
    <row r="60" spans="1:9">
      <c r="A60" s="1">
        <v>1961</v>
      </c>
      <c r="B60" s="1">
        <v>554.6</v>
      </c>
      <c r="C60" s="3"/>
      <c r="D60" s="2"/>
      <c r="F60" s="3">
        <f t="shared" si="2"/>
        <v>1961</v>
      </c>
      <c r="G60" s="2"/>
    </row>
    <row r="61" spans="1:9">
      <c r="A61" s="1">
        <v>1962</v>
      </c>
      <c r="B61" s="1"/>
      <c r="C61" s="3"/>
      <c r="D61" s="2"/>
      <c r="F61" s="3">
        <f t="shared" si="2"/>
        <v>1962</v>
      </c>
      <c r="G61" s="2"/>
    </row>
    <row r="62" spans="1:9">
      <c r="A62" s="1">
        <v>1963</v>
      </c>
      <c r="B62" s="1"/>
      <c r="C62" s="4"/>
      <c r="D62" s="1">
        <v>3616.71</v>
      </c>
      <c r="F62" s="3">
        <f t="shared" si="2"/>
        <v>1963</v>
      </c>
      <c r="G62" s="2">
        <f>D62</f>
        <v>3616.71</v>
      </c>
      <c r="I62" s="1">
        <v>3616.71</v>
      </c>
    </row>
    <row r="63" spans="1:9">
      <c r="A63" s="1">
        <v>1964</v>
      </c>
      <c r="B63" s="1"/>
      <c r="C63" s="3"/>
      <c r="D63" s="2"/>
      <c r="F63" s="3">
        <f t="shared" si="2"/>
        <v>1964</v>
      </c>
      <c r="G63" s="2"/>
      <c r="I63" s="2"/>
    </row>
    <row r="64" spans="1:9">
      <c r="A64" s="1">
        <v>1965</v>
      </c>
      <c r="B64" s="1"/>
      <c r="C64" s="4"/>
      <c r="D64" s="1">
        <v>3534.51</v>
      </c>
      <c r="F64" s="3">
        <f t="shared" si="2"/>
        <v>1965</v>
      </c>
      <c r="G64" s="2">
        <f>D64</f>
        <v>3534.51</v>
      </c>
      <c r="I64" s="1">
        <v>3534.51</v>
      </c>
    </row>
    <row r="65" spans="1:9">
      <c r="A65" s="1">
        <v>1966</v>
      </c>
      <c r="B65" s="1"/>
      <c r="C65" s="3"/>
      <c r="D65" s="2"/>
      <c r="F65" s="3">
        <f t="shared" si="2"/>
        <v>1966</v>
      </c>
      <c r="G65" s="2"/>
      <c r="I65" s="2"/>
    </row>
    <row r="66" spans="1:9">
      <c r="A66" s="1">
        <v>1967</v>
      </c>
      <c r="B66" s="1"/>
      <c r="C66" s="4"/>
      <c r="D66" s="1">
        <v>3863.3</v>
      </c>
      <c r="F66" s="3">
        <f t="shared" si="2"/>
        <v>1967</v>
      </c>
      <c r="G66" s="2">
        <f>D66</f>
        <v>3863.3</v>
      </c>
      <c r="I66" s="1">
        <v>3863.3</v>
      </c>
    </row>
    <row r="67" spans="1:9">
      <c r="A67" s="1">
        <v>1968</v>
      </c>
      <c r="B67" s="1"/>
      <c r="C67" s="3"/>
      <c r="D67" s="2"/>
      <c r="F67" s="3">
        <f t="shared" si="2"/>
        <v>1968</v>
      </c>
      <c r="G67" s="2"/>
      <c r="I67" s="2"/>
    </row>
    <row r="68" spans="1:9">
      <c r="A68" s="1">
        <v>1969</v>
      </c>
      <c r="B68" s="1"/>
      <c r="C68" s="4"/>
      <c r="D68" s="1"/>
      <c r="F68" s="3">
        <f t="shared" si="2"/>
        <v>1969</v>
      </c>
      <c r="G68" s="2"/>
      <c r="I68" s="1"/>
    </row>
    <row r="69" spans="1:9">
      <c r="A69" s="1">
        <v>1970</v>
      </c>
      <c r="B69" s="1">
        <v>872</v>
      </c>
      <c r="C69" s="3"/>
      <c r="D69" s="2"/>
      <c r="F69" s="3">
        <f t="shared" si="2"/>
        <v>1970</v>
      </c>
      <c r="G69" s="2"/>
      <c r="I69" s="2"/>
    </row>
    <row r="70" spans="1:9">
      <c r="A70" s="1">
        <v>1971</v>
      </c>
      <c r="B70" s="1">
        <v>896.6</v>
      </c>
      <c r="C70" s="4"/>
      <c r="D70" s="1">
        <v>4356.49</v>
      </c>
      <c r="F70" s="3">
        <f t="shared" si="2"/>
        <v>1971</v>
      </c>
      <c r="G70" s="2">
        <f>D70</f>
        <v>4356.49</v>
      </c>
      <c r="I70" s="1">
        <v>4356.49</v>
      </c>
    </row>
    <row r="71" spans="1:9">
      <c r="A71" s="1">
        <v>1972</v>
      </c>
      <c r="B71" s="1">
        <v>639.9</v>
      </c>
      <c r="C71" s="4"/>
      <c r="D71" s="1"/>
      <c r="F71" s="3">
        <f t="shared" si="2"/>
        <v>1972</v>
      </c>
      <c r="G71" s="2"/>
      <c r="I71" s="1"/>
    </row>
    <row r="72" spans="1:9">
      <c r="A72" s="1">
        <v>1973</v>
      </c>
      <c r="B72" s="1">
        <v>575.9</v>
      </c>
      <c r="C72" s="4"/>
      <c r="D72" s="1">
        <v>4520.8900000000003</v>
      </c>
      <c r="F72" s="3">
        <f t="shared" si="2"/>
        <v>1973</v>
      </c>
      <c r="G72" s="2">
        <f>D72</f>
        <v>4520.8900000000003</v>
      </c>
      <c r="I72" s="1">
        <v>4520.8900000000003</v>
      </c>
    </row>
    <row r="73" spans="1:9">
      <c r="A73" s="1">
        <v>1974</v>
      </c>
      <c r="B73" s="1"/>
      <c r="C73" s="4"/>
      <c r="D73" s="1">
        <v>4931.88</v>
      </c>
      <c r="F73" s="3">
        <f t="shared" si="2"/>
        <v>1974</v>
      </c>
      <c r="G73" s="2">
        <f>D73</f>
        <v>4931.88</v>
      </c>
      <c r="I73" s="1">
        <v>4931.88</v>
      </c>
    </row>
    <row r="74" spans="1:9">
      <c r="A74" s="1">
        <v>1975</v>
      </c>
      <c r="B74" s="1">
        <v>455.8</v>
      </c>
      <c r="C74" s="4"/>
      <c r="D74" s="1"/>
      <c r="F74" s="3">
        <f t="shared" si="2"/>
        <v>1975</v>
      </c>
      <c r="G74" s="2"/>
      <c r="I74" s="1"/>
    </row>
    <row r="75" spans="1:9">
      <c r="A75" s="1">
        <v>1976</v>
      </c>
      <c r="B75" s="1"/>
      <c r="C75" s="4"/>
      <c r="D75" s="1">
        <v>4438.6899999999996</v>
      </c>
      <c r="F75" s="3">
        <f t="shared" si="2"/>
        <v>1976</v>
      </c>
      <c r="G75" s="2"/>
      <c r="I75" s="1">
        <v>4438.6899999999996</v>
      </c>
    </row>
    <row r="76" spans="1:9">
      <c r="A76" s="1">
        <v>1976</v>
      </c>
      <c r="B76" s="1"/>
      <c r="C76" s="4"/>
      <c r="D76" s="1"/>
      <c r="F76" s="3">
        <f t="shared" si="2"/>
        <v>1976</v>
      </c>
      <c r="G76" s="2"/>
      <c r="I76" s="1"/>
    </row>
    <row r="77" spans="1:9">
      <c r="A77" s="1">
        <v>1977</v>
      </c>
      <c r="B77" s="1">
        <v>449.5</v>
      </c>
      <c r="C77" s="3"/>
      <c r="D77" s="2"/>
      <c r="F77" s="3">
        <f t="shared" si="2"/>
        <v>1977</v>
      </c>
      <c r="G77" s="2"/>
      <c r="I77" s="2"/>
    </row>
    <row r="78" spans="1:9">
      <c r="A78" s="1">
        <v>1978</v>
      </c>
      <c r="B78" s="1">
        <v>521.70000000000005</v>
      </c>
      <c r="C78" s="4"/>
      <c r="D78" s="1">
        <v>4520.8900000000003</v>
      </c>
      <c r="F78" s="3">
        <f t="shared" si="2"/>
        <v>1978</v>
      </c>
      <c r="G78" s="2"/>
      <c r="I78" s="1">
        <v>4520.8900000000003</v>
      </c>
    </row>
    <row r="79" spans="1:9">
      <c r="A79" s="1">
        <v>1979</v>
      </c>
      <c r="B79" s="1">
        <v>512.20000000000005</v>
      </c>
      <c r="C79" s="4"/>
      <c r="D79" s="1">
        <v>4603.09</v>
      </c>
      <c r="F79" s="3">
        <f t="shared" si="2"/>
        <v>1979</v>
      </c>
      <c r="G79" s="2"/>
      <c r="I79" s="1">
        <v>4603.09</v>
      </c>
    </row>
    <row r="80" spans="1:9">
      <c r="A80" s="1">
        <v>1980</v>
      </c>
      <c r="B80" s="1">
        <v>434.4</v>
      </c>
      <c r="C80" s="4"/>
      <c r="D80" s="1">
        <v>4767.4799999999996</v>
      </c>
      <c r="F80" s="3">
        <f t="shared" si="2"/>
        <v>1980</v>
      </c>
      <c r="G80" s="2"/>
      <c r="I80" s="1">
        <v>4767.4799999999996</v>
      </c>
    </row>
    <row r="81" spans="1:9">
      <c r="A81" s="1">
        <v>1981</v>
      </c>
      <c r="B81" s="1">
        <v>452.7</v>
      </c>
      <c r="C81" s="3"/>
      <c r="D81" s="2"/>
      <c r="F81" s="3">
        <f t="shared" si="2"/>
        <v>1981</v>
      </c>
      <c r="G81" s="2"/>
      <c r="I81" s="2"/>
    </row>
    <row r="82" spans="1:9">
      <c r="A82" s="1">
        <v>1982</v>
      </c>
      <c r="B82" s="1">
        <v>512.9</v>
      </c>
      <c r="C82" s="4"/>
      <c r="D82" s="1">
        <v>5425.07</v>
      </c>
      <c r="F82" s="3">
        <f t="shared" si="2"/>
        <v>1982</v>
      </c>
      <c r="G82" s="2">
        <f>D82</f>
        <v>5425.07</v>
      </c>
      <c r="I82" s="1">
        <v>5425.07</v>
      </c>
    </row>
    <row r="83" spans="1:9">
      <c r="A83" s="1">
        <v>1983</v>
      </c>
      <c r="B83" s="1">
        <v>588.4</v>
      </c>
      <c r="C83" s="4"/>
      <c r="D83" s="1">
        <v>5507.26</v>
      </c>
      <c r="F83" s="3">
        <f t="shared" si="2"/>
        <v>1983</v>
      </c>
      <c r="G83" s="2">
        <f>D83</f>
        <v>5507.26</v>
      </c>
      <c r="I83" s="1">
        <v>5507.26</v>
      </c>
    </row>
    <row r="84" spans="1:9">
      <c r="A84" s="1">
        <v>1984</v>
      </c>
      <c r="B84" s="1">
        <v>574.6</v>
      </c>
      <c r="C84" s="4"/>
      <c r="D84" s="1">
        <v>4438.6899999999996</v>
      </c>
      <c r="F84" s="3">
        <f t="shared" si="2"/>
        <v>1984</v>
      </c>
      <c r="G84" s="2"/>
      <c r="I84" s="1">
        <v>4438.6899999999996</v>
      </c>
    </row>
    <row r="85" spans="1:9">
      <c r="A85" s="1">
        <v>1985</v>
      </c>
      <c r="B85" s="1">
        <v>608.9</v>
      </c>
      <c r="C85" s="3"/>
      <c r="D85" s="2"/>
      <c r="F85" s="3">
        <f t="shared" si="2"/>
        <v>1985</v>
      </c>
      <c r="G85" s="2"/>
      <c r="I85" s="2"/>
    </row>
    <row r="86" spans="1:9">
      <c r="A86" s="1">
        <v>1986</v>
      </c>
      <c r="B86" s="1">
        <v>644.9</v>
      </c>
      <c r="C86" s="4"/>
      <c r="D86" s="1">
        <v>5589.46</v>
      </c>
      <c r="F86" s="3">
        <f t="shared" si="2"/>
        <v>1986</v>
      </c>
      <c r="G86" s="2">
        <f>D86</f>
        <v>5589.46</v>
      </c>
      <c r="I86" s="1">
        <v>5589.46</v>
      </c>
    </row>
    <row r="87" spans="1:9">
      <c r="A87" s="1">
        <v>1987</v>
      </c>
      <c r="B87" s="1">
        <v>742.9</v>
      </c>
      <c r="C87" s="4"/>
      <c r="D87" s="1">
        <v>5836.06</v>
      </c>
      <c r="F87" s="3">
        <f t="shared" si="2"/>
        <v>1987</v>
      </c>
      <c r="G87" s="2">
        <f>D87</f>
        <v>5836.06</v>
      </c>
      <c r="I87" s="1">
        <v>5836.06</v>
      </c>
    </row>
    <row r="88" spans="1:9">
      <c r="A88" s="1"/>
      <c r="B88" s="1"/>
      <c r="C88" s="4"/>
      <c r="D88" s="1">
        <v>5918.25</v>
      </c>
      <c r="F88" s="3"/>
      <c r="G88" s="2">
        <f>D88</f>
        <v>5918.25</v>
      </c>
      <c r="I88" s="1"/>
    </row>
    <row r="89" spans="1:9">
      <c r="A89" s="1">
        <v>1990</v>
      </c>
      <c r="B89" s="1">
        <v>713.9</v>
      </c>
      <c r="C89" s="4"/>
      <c r="D89" s="1">
        <v>5425.07</v>
      </c>
      <c r="F89" s="3">
        <f t="shared" ref="F89:F101" si="3">A89</f>
        <v>1990</v>
      </c>
      <c r="G89" s="2"/>
      <c r="I89" s="1">
        <v>5425.07</v>
      </c>
    </row>
    <row r="90" spans="1:9">
      <c r="A90" s="1">
        <v>1991</v>
      </c>
      <c r="B90" s="1">
        <v>825.7</v>
      </c>
      <c r="C90" s="3"/>
      <c r="D90" s="2"/>
      <c r="F90" s="3">
        <f t="shared" si="3"/>
        <v>1991</v>
      </c>
      <c r="G90" s="2"/>
      <c r="I90" s="2"/>
    </row>
    <row r="91" spans="1:9">
      <c r="A91" s="1">
        <v>1993</v>
      </c>
      <c r="B91" s="1">
        <v>820.9</v>
      </c>
      <c r="C91" s="3"/>
      <c r="D91" s="2"/>
      <c r="F91" s="3">
        <f t="shared" si="3"/>
        <v>1993</v>
      </c>
      <c r="G91" s="2"/>
      <c r="I91" s="2"/>
    </row>
    <row r="92" spans="1:9">
      <c r="A92" s="1">
        <v>1994</v>
      </c>
      <c r="B92" s="1">
        <v>817.7</v>
      </c>
      <c r="C92" s="3"/>
      <c r="D92" s="2"/>
      <c r="F92" s="3">
        <f t="shared" si="3"/>
        <v>1994</v>
      </c>
      <c r="G92" s="2"/>
      <c r="I92" s="2"/>
    </row>
    <row r="93" spans="1:9">
      <c r="A93" s="1">
        <v>1995</v>
      </c>
      <c r="B93" s="1"/>
      <c r="C93" s="3"/>
      <c r="D93" s="2"/>
      <c r="F93" s="3">
        <f t="shared" si="3"/>
        <v>1995</v>
      </c>
      <c r="G93" s="2"/>
      <c r="I93" s="2"/>
    </row>
    <row r="94" spans="1:9">
      <c r="A94" s="1">
        <v>1996</v>
      </c>
      <c r="B94" s="1"/>
      <c r="C94" s="4"/>
      <c r="D94" s="1">
        <v>3170.49</v>
      </c>
      <c r="F94" s="3">
        <f t="shared" si="3"/>
        <v>1996</v>
      </c>
      <c r="G94" s="2"/>
      <c r="I94" s="1">
        <v>3170.49</v>
      </c>
    </row>
    <row r="95" spans="1:9">
      <c r="A95" s="1">
        <v>1996</v>
      </c>
      <c r="B95" s="1"/>
      <c r="C95" s="4"/>
      <c r="D95" s="1">
        <v>4266.47</v>
      </c>
      <c r="F95" s="3">
        <f t="shared" si="3"/>
        <v>1996</v>
      </c>
      <c r="G95" s="2"/>
      <c r="I95" s="1">
        <v>4266.47</v>
      </c>
    </row>
    <row r="96" spans="1:9">
      <c r="A96" s="1">
        <v>1997</v>
      </c>
      <c r="B96" s="1"/>
      <c r="C96" s="3"/>
      <c r="D96" s="2"/>
      <c r="F96" s="3">
        <f t="shared" si="3"/>
        <v>1997</v>
      </c>
      <c r="G96" s="2"/>
      <c r="I96" s="2"/>
    </row>
    <row r="97" spans="1:9">
      <c r="A97" s="1">
        <v>1998</v>
      </c>
      <c r="B97" s="2"/>
      <c r="C97" s="4"/>
      <c r="D97" s="1">
        <v>4870.08</v>
      </c>
      <c r="F97" s="3">
        <f t="shared" si="3"/>
        <v>1998</v>
      </c>
      <c r="G97" s="2"/>
      <c r="I97" s="1">
        <v>4870.08</v>
      </c>
    </row>
    <row r="98" spans="1:9">
      <c r="A98" s="1">
        <v>1999</v>
      </c>
      <c r="B98" s="2"/>
      <c r="C98" s="4"/>
      <c r="D98" s="1">
        <v>4334.8599999999997</v>
      </c>
      <c r="F98" s="3">
        <f t="shared" si="3"/>
        <v>1999</v>
      </c>
      <c r="G98" s="2"/>
      <c r="I98" s="1">
        <v>4334.8599999999997</v>
      </c>
    </row>
    <row r="99" spans="1:9">
      <c r="A99" s="1">
        <v>2000</v>
      </c>
      <c r="B99" s="1"/>
      <c r="C99" s="3"/>
      <c r="D99" s="2"/>
      <c r="F99" s="3">
        <f t="shared" si="3"/>
        <v>2000</v>
      </c>
      <c r="G99" s="2"/>
      <c r="I99" s="2"/>
    </row>
    <row r="100" spans="1:9">
      <c r="A100" s="1">
        <v>2001</v>
      </c>
      <c r="B100" s="1"/>
      <c r="C100" s="3"/>
      <c r="D100" s="2"/>
      <c r="F100" s="3">
        <f t="shared" si="3"/>
        <v>2001</v>
      </c>
      <c r="G100" s="2"/>
      <c r="I100" s="2"/>
    </row>
    <row r="101" spans="1:9">
      <c r="A101" s="1">
        <v>2002</v>
      </c>
      <c r="B101" s="2"/>
      <c r="C101" s="4"/>
      <c r="D101" s="1">
        <v>7629.86</v>
      </c>
      <c r="F101" s="3">
        <f t="shared" si="3"/>
        <v>2002</v>
      </c>
      <c r="G101" s="2">
        <f>D101</f>
        <v>7629.86</v>
      </c>
      <c r="I101" s="1">
        <v>7629.86</v>
      </c>
    </row>
  </sheetData>
  <mergeCells count="4">
    <mergeCell ref="F4:G4"/>
    <mergeCell ref="B5:C5"/>
    <mergeCell ref="F6:G6"/>
    <mergeCell ref="H6:I6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w_kg comb_eng_orig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MIT MIT</cp:lastModifiedBy>
  <dcterms:created xsi:type="dcterms:W3CDTF">2013-11-14T16:23:41Z</dcterms:created>
  <dcterms:modified xsi:type="dcterms:W3CDTF">2013-11-18T18:27:12Z</dcterms:modified>
</cp:coreProperties>
</file>