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480" yWindow="225" windowWidth="20730" windowHeight="11760" activeTab="5"/>
  </bookViews>
  <sheets>
    <sheet name="PRM_Summary" sheetId="9" r:id="rId1"/>
    <sheet name="PRM70ND" sheetId="5" r:id="rId2"/>
    <sheet name="PRMallND" sheetId="6" r:id="rId3"/>
    <sheet name="PRM70all" sheetId="7" r:id="rId4"/>
    <sheet name="PRMallall" sheetId="8" r:id="rId5"/>
    <sheet name="rawdata" sheetId="4" r:id="rId6"/>
    <sheet name="sourcedata" sheetId="2" r:id="rId7"/>
    <sheet name="Sheet3" sheetId="3" r:id="rId8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9" i="5" l="1"/>
  <c r="E18" i="5"/>
  <c r="E20" i="5"/>
  <c r="E13" i="9"/>
  <c r="B18" i="5"/>
  <c r="E12" i="9"/>
  <c r="B19" i="5"/>
  <c r="E11" i="9"/>
  <c r="B17" i="5"/>
  <c r="E10" i="9"/>
  <c r="B16" i="5"/>
  <c r="E9" i="9"/>
  <c r="G2" i="5" a="1"/>
  <c r="G2" i="5"/>
  <c r="H5" i="5"/>
  <c r="H7" i="5"/>
  <c r="G3" i="5"/>
  <c r="H8" i="5"/>
  <c r="H9" i="5"/>
  <c r="H12" i="5"/>
  <c r="H11" i="5"/>
  <c r="H14" i="5"/>
  <c r="H10" i="5"/>
  <c r="H13" i="5"/>
  <c r="H15" i="5"/>
  <c r="H16" i="5"/>
  <c r="E5" i="9"/>
  <c r="H17" i="5"/>
  <c r="H18" i="5"/>
  <c r="H19" i="5"/>
  <c r="H22" i="5"/>
  <c r="H21" i="5"/>
  <c r="H24" i="5"/>
  <c r="H20" i="5"/>
  <c r="H23" i="5"/>
  <c r="H25" i="5"/>
  <c r="H26" i="5"/>
  <c r="E6" i="9"/>
  <c r="E7" i="9"/>
  <c r="G1" i="5"/>
  <c r="E2" i="9"/>
  <c r="E8" i="9"/>
  <c r="G4" i="5"/>
  <c r="H1" i="5"/>
  <c r="E4" i="9"/>
  <c r="B21" i="5"/>
  <c r="E3" i="9"/>
  <c r="E19" i="7"/>
  <c r="E18" i="7"/>
  <c r="E20" i="7"/>
  <c r="D13" i="9"/>
  <c r="B18" i="7"/>
  <c r="D12" i="9"/>
  <c r="B19" i="7"/>
  <c r="D11" i="9"/>
  <c r="B17" i="7"/>
  <c r="D10" i="9"/>
  <c r="B16" i="7"/>
  <c r="D9" i="9"/>
  <c r="G2" i="7" a="1"/>
  <c r="G2" i="7"/>
  <c r="H5" i="7"/>
  <c r="H7" i="7"/>
  <c r="G3" i="7"/>
  <c r="H8" i="7"/>
  <c r="H9" i="7"/>
  <c r="H12" i="7"/>
  <c r="H11" i="7"/>
  <c r="H14" i="7"/>
  <c r="H10" i="7"/>
  <c r="H13" i="7"/>
  <c r="H15" i="7"/>
  <c r="H16" i="7"/>
  <c r="D5" i="9"/>
  <c r="H17" i="7"/>
  <c r="H18" i="7"/>
  <c r="H19" i="7"/>
  <c r="H22" i="7"/>
  <c r="H21" i="7"/>
  <c r="H24" i="7"/>
  <c r="H20" i="7"/>
  <c r="H23" i="7"/>
  <c r="H25" i="7"/>
  <c r="H26" i="7"/>
  <c r="D6" i="9"/>
  <c r="D7" i="9"/>
  <c r="G1" i="7"/>
  <c r="D2" i="9"/>
  <c r="D8" i="9"/>
  <c r="G4" i="7"/>
  <c r="H1" i="7"/>
  <c r="D4" i="9"/>
  <c r="B21" i="7"/>
  <c r="D3" i="9"/>
  <c r="E25" i="6"/>
  <c r="E24" i="6"/>
  <c r="E26" i="6"/>
  <c r="C13" i="9"/>
  <c r="B24" i="6"/>
  <c r="C12" i="9"/>
  <c r="B25" i="6"/>
  <c r="C11" i="9"/>
  <c r="B23" i="6"/>
  <c r="C10" i="9"/>
  <c r="B22" i="6"/>
  <c r="C9" i="9"/>
  <c r="G2" i="6" a="1"/>
  <c r="G2" i="6"/>
  <c r="H5" i="6"/>
  <c r="H7" i="6"/>
  <c r="G3" i="6"/>
  <c r="H8" i="6"/>
  <c r="H9" i="6"/>
  <c r="H12" i="6"/>
  <c r="H11" i="6"/>
  <c r="H14" i="6"/>
  <c r="H10" i="6"/>
  <c r="H13" i="6"/>
  <c r="H15" i="6"/>
  <c r="H16" i="6"/>
  <c r="C5" i="9"/>
  <c r="H17" i="6"/>
  <c r="H18" i="6"/>
  <c r="H19" i="6"/>
  <c r="H22" i="6"/>
  <c r="H21" i="6"/>
  <c r="H24" i="6"/>
  <c r="H20" i="6"/>
  <c r="H23" i="6"/>
  <c r="H25" i="6"/>
  <c r="H26" i="6"/>
  <c r="C6" i="9"/>
  <c r="C7" i="9"/>
  <c r="G1" i="6"/>
  <c r="C2" i="9"/>
  <c r="C8" i="9"/>
  <c r="G4" i="6"/>
  <c r="H1" i="6"/>
  <c r="C4" i="9"/>
  <c r="B27" i="6"/>
  <c r="C3" i="9"/>
  <c r="E25" i="8"/>
  <c r="E24" i="8"/>
  <c r="E26" i="8"/>
  <c r="B13" i="9"/>
  <c r="B24" i="8"/>
  <c r="B12" i="9"/>
  <c r="B25" i="8"/>
  <c r="B11" i="9"/>
  <c r="B23" i="8"/>
  <c r="B10" i="9"/>
  <c r="B22" i="8"/>
  <c r="B9" i="9"/>
  <c r="G2" i="8" a="1"/>
  <c r="G2" i="8"/>
  <c r="H5" i="8"/>
  <c r="H7" i="8"/>
  <c r="G3" i="8"/>
  <c r="H8" i="8"/>
  <c r="H9" i="8"/>
  <c r="H12" i="8"/>
  <c r="H11" i="8"/>
  <c r="H14" i="8"/>
  <c r="H10" i="8"/>
  <c r="H13" i="8"/>
  <c r="H15" i="8"/>
  <c r="H16" i="8"/>
  <c r="B5" i="9"/>
  <c r="H17" i="8"/>
  <c r="H18" i="8"/>
  <c r="H19" i="8"/>
  <c r="H22" i="8"/>
  <c r="H21" i="8"/>
  <c r="H24" i="8"/>
  <c r="H20" i="8"/>
  <c r="H23" i="8"/>
  <c r="H25" i="8"/>
  <c r="H26" i="8"/>
  <c r="B6" i="9"/>
  <c r="B7" i="9"/>
  <c r="G1" i="8"/>
  <c r="B2" i="9"/>
  <c r="B8" i="9"/>
  <c r="G4" i="8"/>
  <c r="H1" i="8"/>
  <c r="B4" i="9"/>
  <c r="B27" i="8"/>
  <c r="B3" i="9"/>
  <c r="F25" i="8"/>
  <c r="F24" i="8"/>
  <c r="F26" i="8"/>
  <c r="F23" i="8"/>
  <c r="F22" i="8"/>
  <c r="E23" i="8"/>
  <c r="E22" i="8"/>
  <c r="D25" i="8"/>
  <c r="D24" i="8"/>
  <c r="D26" i="8"/>
  <c r="D23" i="8"/>
  <c r="D22" i="8"/>
  <c r="C25" i="8"/>
  <c r="C24" i="8"/>
  <c r="C26" i="8"/>
  <c r="C23" i="8"/>
  <c r="C22" i="8"/>
  <c r="B26" i="8"/>
  <c r="CE2" i="8" a="1"/>
  <c r="CE2" i="8"/>
  <c r="CF5" i="8"/>
  <c r="CF17" i="8"/>
  <c r="CE3" i="8"/>
  <c r="CF18" i="8"/>
  <c r="CF19" i="8"/>
  <c r="CF22" i="8"/>
  <c r="CF21" i="8"/>
  <c r="CF24" i="8"/>
  <c r="CF20" i="8"/>
  <c r="CF23" i="8"/>
  <c r="CF25" i="8"/>
  <c r="CF26" i="8"/>
  <c r="CF7" i="8"/>
  <c r="CF8" i="8"/>
  <c r="CF9" i="8"/>
  <c r="CF12" i="8"/>
  <c r="CF11" i="8"/>
  <c r="CF14" i="8"/>
  <c r="CF10" i="8"/>
  <c r="CF13" i="8"/>
  <c r="CF15" i="8"/>
  <c r="CF16" i="8"/>
  <c r="CI2" i="8" a="1"/>
  <c r="CI4" i="8"/>
  <c r="CJ1" i="8"/>
  <c r="CI2" i="8"/>
  <c r="CI1" i="8"/>
  <c r="CJ2" i="8"/>
  <c r="CI3" i="8"/>
  <c r="CJ3" i="8"/>
  <c r="CJ4" i="8"/>
  <c r="CI5" i="8"/>
  <c r="CJ5" i="8"/>
  <c r="CI6" i="8"/>
  <c r="CJ6" i="8"/>
  <c r="CA2" i="8" a="1"/>
  <c r="CA2" i="8"/>
  <c r="CB5" i="8"/>
  <c r="CB17" i="8"/>
  <c r="CA3" i="8"/>
  <c r="CB18" i="8"/>
  <c r="CB19" i="8"/>
  <c r="CB22" i="8"/>
  <c r="CB21" i="8"/>
  <c r="CB24" i="8"/>
  <c r="CB20" i="8"/>
  <c r="CB23" i="8"/>
  <c r="CB25" i="8"/>
  <c r="CB26" i="8"/>
  <c r="CB7" i="8"/>
  <c r="CB8" i="8"/>
  <c r="CB9" i="8"/>
  <c r="CB12" i="8"/>
  <c r="CB11" i="8"/>
  <c r="CB14" i="8"/>
  <c r="CB10" i="8"/>
  <c r="CB13" i="8"/>
  <c r="CB15" i="8"/>
  <c r="CB16" i="8"/>
  <c r="CE4" i="8"/>
  <c r="CF1" i="8"/>
  <c r="CE1" i="8"/>
  <c r="CF2" i="8"/>
  <c r="CF3" i="8"/>
  <c r="CF4" i="8"/>
  <c r="CE5" i="8"/>
  <c r="CE6" i="8"/>
  <c r="CF6" i="8"/>
  <c r="BW2" i="8" a="1"/>
  <c r="BW2" i="8"/>
  <c r="BX5" i="8"/>
  <c r="BX17" i="8"/>
  <c r="BW3" i="8"/>
  <c r="BX18" i="8"/>
  <c r="BX19" i="8"/>
  <c r="BX22" i="8"/>
  <c r="BX21" i="8"/>
  <c r="BX24" i="8"/>
  <c r="BX20" i="8"/>
  <c r="BX23" i="8"/>
  <c r="BX25" i="8"/>
  <c r="BX26" i="8"/>
  <c r="BX7" i="8"/>
  <c r="BX8" i="8"/>
  <c r="BX9" i="8"/>
  <c r="BX12" i="8"/>
  <c r="BX11" i="8"/>
  <c r="BX14" i="8"/>
  <c r="BX10" i="8"/>
  <c r="BX13" i="8"/>
  <c r="BX15" i="8"/>
  <c r="BX16" i="8"/>
  <c r="CA4" i="8"/>
  <c r="CB1" i="8"/>
  <c r="CA1" i="8"/>
  <c r="CB2" i="8"/>
  <c r="CB3" i="8"/>
  <c r="CB4" i="8"/>
  <c r="CA5" i="8"/>
  <c r="CA6" i="8"/>
  <c r="CB6" i="8"/>
  <c r="BS2" i="8" a="1"/>
  <c r="BS2" i="8"/>
  <c r="BT5" i="8"/>
  <c r="BT17" i="8"/>
  <c r="BS3" i="8"/>
  <c r="BT18" i="8"/>
  <c r="BT19" i="8"/>
  <c r="BT22" i="8"/>
  <c r="BT21" i="8"/>
  <c r="BT24" i="8"/>
  <c r="BT20" i="8"/>
  <c r="BT23" i="8"/>
  <c r="BT25" i="8"/>
  <c r="BT26" i="8"/>
  <c r="BT7" i="8"/>
  <c r="BT8" i="8"/>
  <c r="BT9" i="8"/>
  <c r="BT12" i="8"/>
  <c r="BT11" i="8"/>
  <c r="BT14" i="8"/>
  <c r="BT10" i="8"/>
  <c r="BT13" i="8"/>
  <c r="BT15" i="8"/>
  <c r="BT16" i="8"/>
  <c r="BW4" i="8"/>
  <c r="BX1" i="8"/>
  <c r="BW1" i="8"/>
  <c r="BX2" i="8"/>
  <c r="BX3" i="8"/>
  <c r="BX4" i="8"/>
  <c r="BW5" i="8"/>
  <c r="BW6" i="8"/>
  <c r="BX6" i="8"/>
  <c r="BO2" i="8" a="1"/>
  <c r="BO2" i="8"/>
  <c r="BP5" i="8"/>
  <c r="BP17" i="8"/>
  <c r="BO3" i="8"/>
  <c r="BP18" i="8"/>
  <c r="BP19" i="8"/>
  <c r="BP22" i="8"/>
  <c r="BP21" i="8"/>
  <c r="BP24" i="8"/>
  <c r="BP20" i="8"/>
  <c r="BP23" i="8"/>
  <c r="BP25" i="8"/>
  <c r="BP26" i="8"/>
  <c r="BP7" i="8"/>
  <c r="BP8" i="8"/>
  <c r="BP9" i="8"/>
  <c r="BP12" i="8"/>
  <c r="BP11" i="8"/>
  <c r="BP14" i="8"/>
  <c r="BP10" i="8"/>
  <c r="BP13" i="8"/>
  <c r="BP15" i="8"/>
  <c r="BP16" i="8"/>
  <c r="BS4" i="8"/>
  <c r="BT1" i="8"/>
  <c r="BS1" i="8"/>
  <c r="BT2" i="8"/>
  <c r="BT3" i="8"/>
  <c r="BT4" i="8"/>
  <c r="BS5" i="8"/>
  <c r="BS6" i="8"/>
  <c r="BT6" i="8"/>
  <c r="BK2" i="8" a="1"/>
  <c r="BK2" i="8"/>
  <c r="BL5" i="8"/>
  <c r="BL17" i="8"/>
  <c r="BK3" i="8"/>
  <c r="BL18" i="8"/>
  <c r="BL19" i="8"/>
  <c r="BL22" i="8"/>
  <c r="BL21" i="8"/>
  <c r="BL24" i="8"/>
  <c r="BL20" i="8"/>
  <c r="BL23" i="8"/>
  <c r="BL25" i="8"/>
  <c r="BL26" i="8"/>
  <c r="BL7" i="8"/>
  <c r="BL8" i="8"/>
  <c r="BL9" i="8"/>
  <c r="BL12" i="8"/>
  <c r="BL11" i="8"/>
  <c r="BL14" i="8"/>
  <c r="BL10" i="8"/>
  <c r="BL13" i="8"/>
  <c r="BL15" i="8"/>
  <c r="BL16" i="8"/>
  <c r="BO4" i="8"/>
  <c r="BP1" i="8"/>
  <c r="BO1" i="8"/>
  <c r="BP2" i="8"/>
  <c r="BP3" i="8"/>
  <c r="BP4" i="8"/>
  <c r="BO5" i="8"/>
  <c r="BO6" i="8"/>
  <c r="BP6" i="8"/>
  <c r="BG2" i="8" a="1"/>
  <c r="BG2" i="8"/>
  <c r="BH5" i="8"/>
  <c r="BH17" i="8"/>
  <c r="BG3" i="8"/>
  <c r="BH18" i="8"/>
  <c r="BH19" i="8"/>
  <c r="BH22" i="8"/>
  <c r="BH21" i="8"/>
  <c r="BH24" i="8"/>
  <c r="BH20" i="8"/>
  <c r="BH23" i="8"/>
  <c r="BH25" i="8"/>
  <c r="BH26" i="8"/>
  <c r="BH7" i="8"/>
  <c r="BH8" i="8"/>
  <c r="BH9" i="8"/>
  <c r="BH12" i="8"/>
  <c r="BH11" i="8"/>
  <c r="BH14" i="8"/>
  <c r="BH10" i="8"/>
  <c r="BH13" i="8"/>
  <c r="BH15" i="8"/>
  <c r="BH16" i="8"/>
  <c r="BK4" i="8"/>
  <c r="BL1" i="8"/>
  <c r="BK1" i="8"/>
  <c r="BL2" i="8"/>
  <c r="BL3" i="8"/>
  <c r="BL4" i="8"/>
  <c r="BK5" i="8"/>
  <c r="BK6" i="8"/>
  <c r="BL6" i="8"/>
  <c r="BC2" i="8" a="1"/>
  <c r="BC2" i="8"/>
  <c r="BD5" i="8"/>
  <c r="BD17" i="8"/>
  <c r="BC3" i="8"/>
  <c r="BD18" i="8"/>
  <c r="BD19" i="8"/>
  <c r="BD22" i="8"/>
  <c r="BD21" i="8"/>
  <c r="BD24" i="8"/>
  <c r="BD20" i="8"/>
  <c r="BD23" i="8"/>
  <c r="BD25" i="8"/>
  <c r="BD26" i="8"/>
  <c r="BD7" i="8"/>
  <c r="BD8" i="8"/>
  <c r="BD9" i="8"/>
  <c r="BD12" i="8"/>
  <c r="BD11" i="8"/>
  <c r="BD14" i="8"/>
  <c r="BD10" i="8"/>
  <c r="BD13" i="8"/>
  <c r="BD15" i="8"/>
  <c r="BD16" i="8"/>
  <c r="BG4" i="8"/>
  <c r="BH1" i="8"/>
  <c r="BG1" i="8"/>
  <c r="BH2" i="8"/>
  <c r="BH3" i="8"/>
  <c r="BH4" i="8"/>
  <c r="BG5" i="8"/>
  <c r="BG6" i="8"/>
  <c r="BH6" i="8"/>
  <c r="AY2" i="8" a="1"/>
  <c r="AY2" i="8"/>
  <c r="AZ5" i="8"/>
  <c r="AZ17" i="8"/>
  <c r="AY3" i="8"/>
  <c r="AZ18" i="8"/>
  <c r="AZ19" i="8"/>
  <c r="AZ22" i="8"/>
  <c r="AZ21" i="8"/>
  <c r="AZ24" i="8"/>
  <c r="AZ20" i="8"/>
  <c r="AZ23" i="8"/>
  <c r="AZ25" i="8"/>
  <c r="AZ26" i="8"/>
  <c r="AZ7" i="8"/>
  <c r="AZ8" i="8"/>
  <c r="AZ9" i="8"/>
  <c r="AZ12" i="8"/>
  <c r="AZ11" i="8"/>
  <c r="AZ14" i="8"/>
  <c r="AZ10" i="8"/>
  <c r="AZ13" i="8"/>
  <c r="AZ15" i="8"/>
  <c r="AZ16" i="8"/>
  <c r="BC4" i="8"/>
  <c r="BD1" i="8"/>
  <c r="BC1" i="8"/>
  <c r="BD2" i="8"/>
  <c r="BD3" i="8"/>
  <c r="BD4" i="8"/>
  <c r="BC5" i="8"/>
  <c r="BC6" i="8"/>
  <c r="BD6" i="8"/>
  <c r="AU2" i="8" a="1"/>
  <c r="AU2" i="8"/>
  <c r="AV5" i="8"/>
  <c r="AV17" i="8"/>
  <c r="AU3" i="8"/>
  <c r="AV18" i="8"/>
  <c r="AV19" i="8"/>
  <c r="AV22" i="8"/>
  <c r="AV21" i="8"/>
  <c r="AV24" i="8"/>
  <c r="AV20" i="8"/>
  <c r="AV23" i="8"/>
  <c r="AV25" i="8"/>
  <c r="AV26" i="8"/>
  <c r="AV7" i="8"/>
  <c r="AV8" i="8"/>
  <c r="AV9" i="8"/>
  <c r="AV12" i="8"/>
  <c r="AV11" i="8"/>
  <c r="AV14" i="8"/>
  <c r="AV10" i="8"/>
  <c r="AV13" i="8"/>
  <c r="AV15" i="8"/>
  <c r="AV16" i="8"/>
  <c r="AY4" i="8"/>
  <c r="AZ1" i="8"/>
  <c r="AY1" i="8"/>
  <c r="AZ2" i="8"/>
  <c r="AZ3" i="8"/>
  <c r="AZ4" i="8"/>
  <c r="AY5" i="8"/>
  <c r="AY6" i="8"/>
  <c r="AZ6" i="8"/>
  <c r="AQ2" i="8" a="1"/>
  <c r="AQ2" i="8"/>
  <c r="AR5" i="8"/>
  <c r="AR17" i="8"/>
  <c r="AQ3" i="8"/>
  <c r="AR18" i="8"/>
  <c r="AR19" i="8"/>
  <c r="AR22" i="8"/>
  <c r="AR21" i="8"/>
  <c r="AR24" i="8"/>
  <c r="AR20" i="8"/>
  <c r="AR23" i="8"/>
  <c r="AR25" i="8"/>
  <c r="AR26" i="8"/>
  <c r="AR7" i="8"/>
  <c r="AR8" i="8"/>
  <c r="AR9" i="8"/>
  <c r="AR12" i="8"/>
  <c r="AR11" i="8"/>
  <c r="AR14" i="8"/>
  <c r="AR10" i="8"/>
  <c r="AR13" i="8"/>
  <c r="AR15" i="8"/>
  <c r="AR16" i="8"/>
  <c r="AU4" i="8"/>
  <c r="AV1" i="8"/>
  <c r="AU1" i="8"/>
  <c r="AV2" i="8"/>
  <c r="AV3" i="8"/>
  <c r="AV4" i="8"/>
  <c r="AU5" i="8"/>
  <c r="AU6" i="8"/>
  <c r="AV6" i="8"/>
  <c r="AM2" i="8" a="1"/>
  <c r="AM2" i="8"/>
  <c r="AN5" i="8"/>
  <c r="AN17" i="8"/>
  <c r="AM3" i="8"/>
  <c r="AN18" i="8"/>
  <c r="AN19" i="8"/>
  <c r="AN22" i="8"/>
  <c r="AN21" i="8"/>
  <c r="AN24" i="8"/>
  <c r="AN20" i="8"/>
  <c r="AN23" i="8"/>
  <c r="AN25" i="8"/>
  <c r="AN26" i="8"/>
  <c r="AN7" i="8"/>
  <c r="AN8" i="8"/>
  <c r="AN9" i="8"/>
  <c r="AN12" i="8"/>
  <c r="AN11" i="8"/>
  <c r="AN14" i="8"/>
  <c r="AN10" i="8"/>
  <c r="AN13" i="8"/>
  <c r="AN15" i="8"/>
  <c r="AN16" i="8"/>
  <c r="AQ4" i="8"/>
  <c r="AR1" i="8"/>
  <c r="AQ1" i="8"/>
  <c r="AR2" i="8"/>
  <c r="AR3" i="8"/>
  <c r="AR4" i="8"/>
  <c r="AQ5" i="8"/>
  <c r="AQ6" i="8"/>
  <c r="AR6" i="8"/>
  <c r="AI2" i="8" a="1"/>
  <c r="AI2" i="8"/>
  <c r="AJ5" i="8"/>
  <c r="AJ17" i="8"/>
  <c r="AI3" i="8"/>
  <c r="AJ18" i="8"/>
  <c r="AJ19" i="8"/>
  <c r="AJ22" i="8"/>
  <c r="AJ21" i="8"/>
  <c r="AJ24" i="8"/>
  <c r="AJ20" i="8"/>
  <c r="AJ23" i="8"/>
  <c r="AJ25" i="8"/>
  <c r="AJ26" i="8"/>
  <c r="AJ7" i="8"/>
  <c r="AJ8" i="8"/>
  <c r="AJ9" i="8"/>
  <c r="AJ12" i="8"/>
  <c r="AJ11" i="8"/>
  <c r="AJ14" i="8"/>
  <c r="AJ10" i="8"/>
  <c r="AJ13" i="8"/>
  <c r="AJ15" i="8"/>
  <c r="AJ16" i="8"/>
  <c r="AM4" i="8"/>
  <c r="AN1" i="8"/>
  <c r="AM1" i="8"/>
  <c r="AN2" i="8"/>
  <c r="AN3" i="8"/>
  <c r="AN4" i="8"/>
  <c r="AM5" i="8"/>
  <c r="AM6" i="8"/>
  <c r="AN6" i="8"/>
  <c r="AE2" i="8" a="1"/>
  <c r="AE2" i="8"/>
  <c r="AF5" i="8"/>
  <c r="AF17" i="8"/>
  <c r="AE3" i="8"/>
  <c r="AF18" i="8"/>
  <c r="AF19" i="8"/>
  <c r="AF22" i="8"/>
  <c r="AF21" i="8"/>
  <c r="AF24" i="8"/>
  <c r="AF20" i="8"/>
  <c r="AF23" i="8"/>
  <c r="AF25" i="8"/>
  <c r="AF26" i="8"/>
  <c r="AF7" i="8"/>
  <c r="AF8" i="8"/>
  <c r="AF9" i="8"/>
  <c r="AF12" i="8"/>
  <c r="AF11" i="8"/>
  <c r="AF14" i="8"/>
  <c r="AF10" i="8"/>
  <c r="AF13" i="8"/>
  <c r="AF15" i="8"/>
  <c r="AF16" i="8"/>
  <c r="AI4" i="8"/>
  <c r="AJ1" i="8"/>
  <c r="AI1" i="8"/>
  <c r="AJ2" i="8"/>
  <c r="AJ3" i="8"/>
  <c r="AJ4" i="8"/>
  <c r="AI5" i="8"/>
  <c r="AI6" i="8"/>
  <c r="AJ6" i="8"/>
  <c r="AA2" i="8" a="1"/>
  <c r="AA2" i="8"/>
  <c r="AB5" i="8"/>
  <c r="AB17" i="8"/>
  <c r="AA3" i="8"/>
  <c r="AB18" i="8"/>
  <c r="AB19" i="8"/>
  <c r="AB22" i="8"/>
  <c r="AB21" i="8"/>
  <c r="AB24" i="8"/>
  <c r="AB20" i="8"/>
  <c r="AB23" i="8"/>
  <c r="AB25" i="8"/>
  <c r="AB26" i="8"/>
  <c r="AB7" i="8"/>
  <c r="AB8" i="8"/>
  <c r="AB9" i="8"/>
  <c r="AB12" i="8"/>
  <c r="AB11" i="8"/>
  <c r="AB14" i="8"/>
  <c r="AB10" i="8"/>
  <c r="AB13" i="8"/>
  <c r="AB15" i="8"/>
  <c r="AB16" i="8"/>
  <c r="AE4" i="8"/>
  <c r="AF1" i="8"/>
  <c r="AE1" i="8"/>
  <c r="AF2" i="8"/>
  <c r="AF3" i="8"/>
  <c r="AF4" i="8"/>
  <c r="AE5" i="8"/>
  <c r="AE6" i="8"/>
  <c r="AF6" i="8"/>
  <c r="W2" i="8" a="1"/>
  <c r="W2" i="8"/>
  <c r="X5" i="8"/>
  <c r="X17" i="8"/>
  <c r="W3" i="8"/>
  <c r="X18" i="8"/>
  <c r="X19" i="8"/>
  <c r="X22" i="8"/>
  <c r="X21" i="8"/>
  <c r="X24" i="8"/>
  <c r="X20" i="8"/>
  <c r="X23" i="8"/>
  <c r="X25" i="8"/>
  <c r="X26" i="8"/>
  <c r="X7" i="8"/>
  <c r="X8" i="8"/>
  <c r="X9" i="8"/>
  <c r="X12" i="8"/>
  <c r="X11" i="8"/>
  <c r="X14" i="8"/>
  <c r="X10" i="8"/>
  <c r="X13" i="8"/>
  <c r="X15" i="8"/>
  <c r="X16" i="8"/>
  <c r="AA4" i="8"/>
  <c r="AB1" i="8"/>
  <c r="AA1" i="8"/>
  <c r="AB2" i="8"/>
  <c r="AB3" i="8"/>
  <c r="AB4" i="8"/>
  <c r="AA5" i="8"/>
  <c r="AA6" i="8"/>
  <c r="AB6" i="8"/>
  <c r="S2" i="8" a="1"/>
  <c r="S2" i="8"/>
  <c r="T5" i="8"/>
  <c r="T17" i="8"/>
  <c r="S3" i="8"/>
  <c r="T18" i="8"/>
  <c r="T19" i="8"/>
  <c r="T22" i="8"/>
  <c r="T21" i="8"/>
  <c r="T24" i="8"/>
  <c r="T20" i="8"/>
  <c r="T23" i="8"/>
  <c r="T25" i="8"/>
  <c r="T26" i="8"/>
  <c r="T7" i="8"/>
  <c r="T8" i="8"/>
  <c r="T9" i="8"/>
  <c r="T12" i="8"/>
  <c r="T11" i="8"/>
  <c r="T14" i="8"/>
  <c r="T10" i="8"/>
  <c r="T13" i="8"/>
  <c r="T15" i="8"/>
  <c r="T16" i="8"/>
  <c r="W4" i="8"/>
  <c r="X1" i="8"/>
  <c r="W1" i="8"/>
  <c r="X2" i="8"/>
  <c r="X3" i="8"/>
  <c r="X4" i="8"/>
  <c r="W5" i="8"/>
  <c r="W6" i="8"/>
  <c r="X6" i="8"/>
  <c r="O2" i="8" a="1"/>
  <c r="O2" i="8"/>
  <c r="P5" i="8"/>
  <c r="P17" i="8"/>
  <c r="O3" i="8"/>
  <c r="P18" i="8"/>
  <c r="P19" i="8"/>
  <c r="P22" i="8"/>
  <c r="P21" i="8"/>
  <c r="P24" i="8"/>
  <c r="P20" i="8"/>
  <c r="P23" i="8"/>
  <c r="P25" i="8"/>
  <c r="P26" i="8"/>
  <c r="P7" i="8"/>
  <c r="P8" i="8"/>
  <c r="P9" i="8"/>
  <c r="P12" i="8"/>
  <c r="P11" i="8"/>
  <c r="P14" i="8"/>
  <c r="P10" i="8"/>
  <c r="P13" i="8"/>
  <c r="P15" i="8"/>
  <c r="P16" i="8"/>
  <c r="S4" i="8"/>
  <c r="T1" i="8"/>
  <c r="S1" i="8"/>
  <c r="T2" i="8"/>
  <c r="T3" i="8"/>
  <c r="T4" i="8"/>
  <c r="S5" i="8"/>
  <c r="S6" i="8"/>
  <c r="T6" i="8"/>
  <c r="K2" i="8" a="1"/>
  <c r="K2" i="8"/>
  <c r="L5" i="8"/>
  <c r="L17" i="8"/>
  <c r="K3" i="8"/>
  <c r="L18" i="8"/>
  <c r="L19" i="8"/>
  <c r="L22" i="8"/>
  <c r="L21" i="8"/>
  <c r="L24" i="8"/>
  <c r="L20" i="8"/>
  <c r="L23" i="8"/>
  <c r="L25" i="8"/>
  <c r="L26" i="8"/>
  <c r="L7" i="8"/>
  <c r="L8" i="8"/>
  <c r="L9" i="8"/>
  <c r="L12" i="8"/>
  <c r="L11" i="8"/>
  <c r="L14" i="8"/>
  <c r="L10" i="8"/>
  <c r="L13" i="8"/>
  <c r="L15" i="8"/>
  <c r="L16" i="8"/>
  <c r="O4" i="8"/>
  <c r="P1" i="8"/>
  <c r="O1" i="8"/>
  <c r="P2" i="8"/>
  <c r="P3" i="8"/>
  <c r="P4" i="8"/>
  <c r="O5" i="8"/>
  <c r="O6" i="8"/>
  <c r="P6" i="8"/>
  <c r="K4" i="8"/>
  <c r="L1" i="8"/>
  <c r="K1" i="8"/>
  <c r="L2" i="8"/>
  <c r="L3" i="8"/>
  <c r="L4" i="8"/>
  <c r="K5" i="8"/>
  <c r="K6" i="8"/>
  <c r="L6" i="8"/>
  <c r="H2" i="8"/>
  <c r="H3" i="8"/>
  <c r="H4" i="8"/>
  <c r="G5" i="8"/>
  <c r="G6" i="8"/>
  <c r="H6" i="8"/>
  <c r="F19" i="7"/>
  <c r="F18" i="7"/>
  <c r="F20" i="7"/>
  <c r="F17" i="7"/>
  <c r="F16" i="7"/>
  <c r="E17" i="7"/>
  <c r="E16" i="7"/>
  <c r="D19" i="7"/>
  <c r="D18" i="7"/>
  <c r="D20" i="7"/>
  <c r="D17" i="7"/>
  <c r="D16" i="7"/>
  <c r="C19" i="7"/>
  <c r="C18" i="7"/>
  <c r="C20" i="7"/>
  <c r="C17" i="7"/>
  <c r="C16" i="7"/>
  <c r="B20" i="7"/>
  <c r="BG2" i="7" a="1"/>
  <c r="BG2" i="7"/>
  <c r="BH5" i="7"/>
  <c r="BH17" i="7"/>
  <c r="BG3" i="7"/>
  <c r="BH18" i="7"/>
  <c r="BH19" i="7"/>
  <c r="BH22" i="7"/>
  <c r="BH21" i="7"/>
  <c r="BH24" i="7"/>
  <c r="BH20" i="7"/>
  <c r="BH23" i="7"/>
  <c r="BH25" i="7"/>
  <c r="BH26" i="7"/>
  <c r="BH7" i="7"/>
  <c r="BH8" i="7"/>
  <c r="BH9" i="7"/>
  <c r="BH12" i="7"/>
  <c r="BH11" i="7"/>
  <c r="BH14" i="7"/>
  <c r="BH10" i="7"/>
  <c r="BH13" i="7"/>
  <c r="BH15" i="7"/>
  <c r="BH16" i="7"/>
  <c r="BK2" i="7" a="1"/>
  <c r="BK4" i="7"/>
  <c r="BL1" i="7"/>
  <c r="BK2" i="7"/>
  <c r="BK1" i="7"/>
  <c r="BL2" i="7"/>
  <c r="BK3" i="7"/>
  <c r="BL3" i="7"/>
  <c r="BL4" i="7"/>
  <c r="BK5" i="7"/>
  <c r="BL5" i="7"/>
  <c r="BK6" i="7"/>
  <c r="BL6" i="7"/>
  <c r="BC2" i="7" a="1"/>
  <c r="BC2" i="7"/>
  <c r="BD5" i="7"/>
  <c r="BD17" i="7"/>
  <c r="BC3" i="7"/>
  <c r="BD18" i="7"/>
  <c r="BD19" i="7"/>
  <c r="BD22" i="7"/>
  <c r="BD21" i="7"/>
  <c r="BD24" i="7"/>
  <c r="BD20" i="7"/>
  <c r="BD23" i="7"/>
  <c r="BD25" i="7"/>
  <c r="BD26" i="7"/>
  <c r="BD7" i="7"/>
  <c r="BD8" i="7"/>
  <c r="BD9" i="7"/>
  <c r="BD12" i="7"/>
  <c r="BD11" i="7"/>
  <c r="BD14" i="7"/>
  <c r="BD10" i="7"/>
  <c r="BD13" i="7"/>
  <c r="BD15" i="7"/>
  <c r="BD16" i="7"/>
  <c r="BG4" i="7"/>
  <c r="BH1" i="7"/>
  <c r="BG1" i="7"/>
  <c r="BH2" i="7"/>
  <c r="BH3" i="7"/>
  <c r="BH4" i="7"/>
  <c r="BG5" i="7"/>
  <c r="BG6" i="7"/>
  <c r="BH6" i="7"/>
  <c r="AY2" i="7" a="1"/>
  <c r="AY2" i="7"/>
  <c r="AZ5" i="7"/>
  <c r="AZ17" i="7"/>
  <c r="AY3" i="7"/>
  <c r="AZ18" i="7"/>
  <c r="AZ19" i="7"/>
  <c r="AZ22" i="7"/>
  <c r="AZ21" i="7"/>
  <c r="AZ24" i="7"/>
  <c r="AZ20" i="7"/>
  <c r="AZ23" i="7"/>
  <c r="AZ25" i="7"/>
  <c r="AZ26" i="7"/>
  <c r="AZ7" i="7"/>
  <c r="AZ8" i="7"/>
  <c r="AZ9" i="7"/>
  <c r="AZ12" i="7"/>
  <c r="AZ11" i="7"/>
  <c r="AZ14" i="7"/>
  <c r="AZ10" i="7"/>
  <c r="AZ13" i="7"/>
  <c r="AZ15" i="7"/>
  <c r="AZ16" i="7"/>
  <c r="BC4" i="7"/>
  <c r="BD1" i="7"/>
  <c r="BC1" i="7"/>
  <c r="BD2" i="7"/>
  <c r="BD3" i="7"/>
  <c r="BD4" i="7"/>
  <c r="BC5" i="7"/>
  <c r="BC6" i="7"/>
  <c r="BD6" i="7"/>
  <c r="AU2" i="7" a="1"/>
  <c r="AU2" i="7"/>
  <c r="AV5" i="7"/>
  <c r="AV17" i="7"/>
  <c r="AU3" i="7"/>
  <c r="AV18" i="7"/>
  <c r="AV19" i="7"/>
  <c r="AV22" i="7"/>
  <c r="AV21" i="7"/>
  <c r="AV24" i="7"/>
  <c r="AV20" i="7"/>
  <c r="AV23" i="7"/>
  <c r="AV25" i="7"/>
  <c r="AV26" i="7"/>
  <c r="AV7" i="7"/>
  <c r="AV8" i="7"/>
  <c r="AV9" i="7"/>
  <c r="AV12" i="7"/>
  <c r="AV11" i="7"/>
  <c r="AV14" i="7"/>
  <c r="AV10" i="7"/>
  <c r="AV13" i="7"/>
  <c r="AV15" i="7"/>
  <c r="AV16" i="7"/>
  <c r="AY4" i="7"/>
  <c r="AZ1" i="7"/>
  <c r="AY1" i="7"/>
  <c r="AZ2" i="7"/>
  <c r="AZ3" i="7"/>
  <c r="AZ4" i="7"/>
  <c r="AY5" i="7"/>
  <c r="AY6" i="7"/>
  <c r="AZ6" i="7"/>
  <c r="AQ2" i="7" a="1"/>
  <c r="AQ2" i="7"/>
  <c r="AR5" i="7"/>
  <c r="AR17" i="7"/>
  <c r="AQ3" i="7"/>
  <c r="AR18" i="7"/>
  <c r="AR19" i="7"/>
  <c r="AR22" i="7"/>
  <c r="AR21" i="7"/>
  <c r="AR24" i="7"/>
  <c r="AR20" i="7"/>
  <c r="AR23" i="7"/>
  <c r="AR25" i="7"/>
  <c r="AR26" i="7"/>
  <c r="AR7" i="7"/>
  <c r="AR8" i="7"/>
  <c r="AR9" i="7"/>
  <c r="AR12" i="7"/>
  <c r="AR11" i="7"/>
  <c r="AR14" i="7"/>
  <c r="AR10" i="7"/>
  <c r="AR13" i="7"/>
  <c r="AR15" i="7"/>
  <c r="AR16" i="7"/>
  <c r="AU4" i="7"/>
  <c r="AV1" i="7"/>
  <c r="AU1" i="7"/>
  <c r="AV2" i="7"/>
  <c r="AV3" i="7"/>
  <c r="AV4" i="7"/>
  <c r="AU5" i="7"/>
  <c r="AU6" i="7"/>
  <c r="AV6" i="7"/>
  <c r="AM2" i="7" a="1"/>
  <c r="AM2" i="7"/>
  <c r="AN5" i="7"/>
  <c r="AN17" i="7"/>
  <c r="AM3" i="7"/>
  <c r="AN18" i="7"/>
  <c r="AN19" i="7"/>
  <c r="AN22" i="7"/>
  <c r="AN21" i="7"/>
  <c r="AN24" i="7"/>
  <c r="AN20" i="7"/>
  <c r="AN23" i="7"/>
  <c r="AN25" i="7"/>
  <c r="AN26" i="7"/>
  <c r="AN7" i="7"/>
  <c r="AN8" i="7"/>
  <c r="AN9" i="7"/>
  <c r="AN12" i="7"/>
  <c r="AN11" i="7"/>
  <c r="AN14" i="7"/>
  <c r="AN10" i="7"/>
  <c r="AN13" i="7"/>
  <c r="AN15" i="7"/>
  <c r="AN16" i="7"/>
  <c r="AQ4" i="7"/>
  <c r="AR1" i="7"/>
  <c r="AQ1" i="7"/>
  <c r="AR2" i="7"/>
  <c r="AR3" i="7"/>
  <c r="AR4" i="7"/>
  <c r="AQ5" i="7"/>
  <c r="AQ6" i="7"/>
  <c r="AR6" i="7"/>
  <c r="AI2" i="7" a="1"/>
  <c r="AI2" i="7"/>
  <c r="AJ5" i="7"/>
  <c r="AJ17" i="7"/>
  <c r="AI3" i="7"/>
  <c r="AJ18" i="7"/>
  <c r="AJ19" i="7"/>
  <c r="AJ22" i="7"/>
  <c r="AJ21" i="7"/>
  <c r="AJ24" i="7"/>
  <c r="AJ20" i="7"/>
  <c r="AJ23" i="7"/>
  <c r="AJ25" i="7"/>
  <c r="AJ26" i="7"/>
  <c r="AJ7" i="7"/>
  <c r="AJ8" i="7"/>
  <c r="AJ9" i="7"/>
  <c r="AJ12" i="7"/>
  <c r="AJ11" i="7"/>
  <c r="AJ14" i="7"/>
  <c r="AJ10" i="7"/>
  <c r="AJ13" i="7"/>
  <c r="AJ15" i="7"/>
  <c r="AJ16" i="7"/>
  <c r="AM4" i="7"/>
  <c r="AN1" i="7"/>
  <c r="AM1" i="7"/>
  <c r="AN2" i="7"/>
  <c r="AN3" i="7"/>
  <c r="AN4" i="7"/>
  <c r="AM5" i="7"/>
  <c r="AM6" i="7"/>
  <c r="AN6" i="7"/>
  <c r="AE2" i="7" a="1"/>
  <c r="AE2" i="7"/>
  <c r="AF5" i="7"/>
  <c r="AF17" i="7"/>
  <c r="AE3" i="7"/>
  <c r="AF18" i="7"/>
  <c r="AF19" i="7"/>
  <c r="AF22" i="7"/>
  <c r="AF21" i="7"/>
  <c r="AF24" i="7"/>
  <c r="AF20" i="7"/>
  <c r="AF23" i="7"/>
  <c r="AF25" i="7"/>
  <c r="AF26" i="7"/>
  <c r="AF7" i="7"/>
  <c r="AF8" i="7"/>
  <c r="AF9" i="7"/>
  <c r="AF12" i="7"/>
  <c r="AF11" i="7"/>
  <c r="AF14" i="7"/>
  <c r="AF10" i="7"/>
  <c r="AF13" i="7"/>
  <c r="AF15" i="7"/>
  <c r="AF16" i="7"/>
  <c r="AI4" i="7"/>
  <c r="AJ1" i="7"/>
  <c r="AI1" i="7"/>
  <c r="AJ2" i="7"/>
  <c r="AJ3" i="7"/>
  <c r="AJ4" i="7"/>
  <c r="AI5" i="7"/>
  <c r="AI6" i="7"/>
  <c r="AJ6" i="7"/>
  <c r="AA2" i="7" a="1"/>
  <c r="AA2" i="7"/>
  <c r="AB5" i="7"/>
  <c r="AB17" i="7"/>
  <c r="AA3" i="7"/>
  <c r="AB18" i="7"/>
  <c r="AB19" i="7"/>
  <c r="AB22" i="7"/>
  <c r="AB21" i="7"/>
  <c r="AB24" i="7"/>
  <c r="AB20" i="7"/>
  <c r="AB23" i="7"/>
  <c r="AB25" i="7"/>
  <c r="AB26" i="7"/>
  <c r="AB7" i="7"/>
  <c r="AB8" i="7"/>
  <c r="AB9" i="7"/>
  <c r="AB12" i="7"/>
  <c r="AB11" i="7"/>
  <c r="AB14" i="7"/>
  <c r="AB10" i="7"/>
  <c r="AB13" i="7"/>
  <c r="AB15" i="7"/>
  <c r="AB16" i="7"/>
  <c r="AE4" i="7"/>
  <c r="AF1" i="7"/>
  <c r="AE1" i="7"/>
  <c r="AF2" i="7"/>
  <c r="AF3" i="7"/>
  <c r="AF4" i="7"/>
  <c r="AE5" i="7"/>
  <c r="AE6" i="7"/>
  <c r="AF6" i="7"/>
  <c r="W2" i="7" a="1"/>
  <c r="W2" i="7"/>
  <c r="X5" i="7"/>
  <c r="X17" i="7"/>
  <c r="W3" i="7"/>
  <c r="X18" i="7"/>
  <c r="X19" i="7"/>
  <c r="X22" i="7"/>
  <c r="X21" i="7"/>
  <c r="X24" i="7"/>
  <c r="X20" i="7"/>
  <c r="X23" i="7"/>
  <c r="X25" i="7"/>
  <c r="X26" i="7"/>
  <c r="X7" i="7"/>
  <c r="X8" i="7"/>
  <c r="X9" i="7"/>
  <c r="X12" i="7"/>
  <c r="X11" i="7"/>
  <c r="X14" i="7"/>
  <c r="X10" i="7"/>
  <c r="X13" i="7"/>
  <c r="X15" i="7"/>
  <c r="X16" i="7"/>
  <c r="AA4" i="7"/>
  <c r="AB1" i="7"/>
  <c r="AA1" i="7"/>
  <c r="AB2" i="7"/>
  <c r="AB3" i="7"/>
  <c r="AB4" i="7"/>
  <c r="AA5" i="7"/>
  <c r="AA6" i="7"/>
  <c r="AB6" i="7"/>
  <c r="S2" i="7" a="1"/>
  <c r="S2" i="7"/>
  <c r="T5" i="7"/>
  <c r="T17" i="7"/>
  <c r="S3" i="7"/>
  <c r="T18" i="7"/>
  <c r="T19" i="7"/>
  <c r="T22" i="7"/>
  <c r="T21" i="7"/>
  <c r="T24" i="7"/>
  <c r="T20" i="7"/>
  <c r="T23" i="7"/>
  <c r="T25" i="7"/>
  <c r="T26" i="7"/>
  <c r="T7" i="7"/>
  <c r="T8" i="7"/>
  <c r="T9" i="7"/>
  <c r="T12" i="7"/>
  <c r="T11" i="7"/>
  <c r="T14" i="7"/>
  <c r="T10" i="7"/>
  <c r="T13" i="7"/>
  <c r="T15" i="7"/>
  <c r="T16" i="7"/>
  <c r="W4" i="7"/>
  <c r="X1" i="7"/>
  <c r="W1" i="7"/>
  <c r="X2" i="7"/>
  <c r="X3" i="7"/>
  <c r="X4" i="7"/>
  <c r="W5" i="7"/>
  <c r="W6" i="7"/>
  <c r="X6" i="7"/>
  <c r="O2" i="7" a="1"/>
  <c r="O2" i="7"/>
  <c r="P5" i="7"/>
  <c r="P17" i="7"/>
  <c r="O3" i="7"/>
  <c r="P18" i="7"/>
  <c r="P19" i="7"/>
  <c r="P22" i="7"/>
  <c r="P21" i="7"/>
  <c r="P24" i="7"/>
  <c r="P20" i="7"/>
  <c r="P23" i="7"/>
  <c r="P25" i="7"/>
  <c r="P26" i="7"/>
  <c r="P7" i="7"/>
  <c r="P8" i="7"/>
  <c r="P9" i="7"/>
  <c r="P12" i="7"/>
  <c r="P11" i="7"/>
  <c r="P14" i="7"/>
  <c r="P10" i="7"/>
  <c r="P13" i="7"/>
  <c r="P15" i="7"/>
  <c r="P16" i="7"/>
  <c r="S4" i="7"/>
  <c r="T1" i="7"/>
  <c r="S1" i="7"/>
  <c r="T2" i="7"/>
  <c r="T3" i="7"/>
  <c r="T4" i="7"/>
  <c r="S5" i="7"/>
  <c r="S6" i="7"/>
  <c r="T6" i="7"/>
  <c r="K2" i="7" a="1"/>
  <c r="K2" i="7"/>
  <c r="L5" i="7"/>
  <c r="L17" i="7"/>
  <c r="K3" i="7"/>
  <c r="L18" i="7"/>
  <c r="L19" i="7"/>
  <c r="L22" i="7"/>
  <c r="L21" i="7"/>
  <c r="L24" i="7"/>
  <c r="L20" i="7"/>
  <c r="L23" i="7"/>
  <c r="L25" i="7"/>
  <c r="L26" i="7"/>
  <c r="L7" i="7"/>
  <c r="L8" i="7"/>
  <c r="L9" i="7"/>
  <c r="L12" i="7"/>
  <c r="L11" i="7"/>
  <c r="L14" i="7"/>
  <c r="L10" i="7"/>
  <c r="L13" i="7"/>
  <c r="L15" i="7"/>
  <c r="L16" i="7"/>
  <c r="O4" i="7"/>
  <c r="P1" i="7"/>
  <c r="O1" i="7"/>
  <c r="P2" i="7"/>
  <c r="P3" i="7"/>
  <c r="P4" i="7"/>
  <c r="O5" i="7"/>
  <c r="O6" i="7"/>
  <c r="P6" i="7"/>
  <c r="K4" i="7"/>
  <c r="L1" i="7"/>
  <c r="K1" i="7"/>
  <c r="L2" i="7"/>
  <c r="L3" i="7"/>
  <c r="L4" i="7"/>
  <c r="K5" i="7"/>
  <c r="K6" i="7"/>
  <c r="L6" i="7"/>
  <c r="H2" i="7"/>
  <c r="H3" i="7"/>
  <c r="H4" i="7"/>
  <c r="G5" i="7"/>
  <c r="G6" i="7"/>
  <c r="H6" i="7"/>
  <c r="F25" i="6"/>
  <c r="F24" i="6"/>
  <c r="F26" i="6"/>
  <c r="F23" i="6"/>
  <c r="F22" i="6"/>
  <c r="E23" i="6"/>
  <c r="E22" i="6"/>
  <c r="D25" i="6"/>
  <c r="D24" i="6"/>
  <c r="D26" i="6"/>
  <c r="D23" i="6"/>
  <c r="D22" i="6"/>
  <c r="C25" i="6"/>
  <c r="C24" i="6"/>
  <c r="C26" i="6"/>
  <c r="C23" i="6"/>
  <c r="C22" i="6"/>
  <c r="B26" i="6"/>
  <c r="CE2" i="6" a="1"/>
  <c r="CE2" i="6"/>
  <c r="CF5" i="6"/>
  <c r="CF17" i="6"/>
  <c r="CE3" i="6"/>
  <c r="CF18" i="6"/>
  <c r="CF19" i="6"/>
  <c r="CF22" i="6"/>
  <c r="CF21" i="6"/>
  <c r="CF24" i="6"/>
  <c r="CF20" i="6"/>
  <c r="CF23" i="6"/>
  <c r="CF25" i="6"/>
  <c r="CF26" i="6"/>
  <c r="CF7" i="6"/>
  <c r="CF8" i="6"/>
  <c r="CF9" i="6"/>
  <c r="CF12" i="6"/>
  <c r="CF11" i="6"/>
  <c r="CF14" i="6"/>
  <c r="CF10" i="6"/>
  <c r="CF13" i="6"/>
  <c r="CF15" i="6"/>
  <c r="CF16" i="6"/>
  <c r="CI2" i="6" a="1"/>
  <c r="CI4" i="6"/>
  <c r="CJ1" i="6"/>
  <c r="CI2" i="6"/>
  <c r="CI1" i="6"/>
  <c r="CJ2" i="6"/>
  <c r="CI3" i="6"/>
  <c r="CJ3" i="6"/>
  <c r="CJ4" i="6"/>
  <c r="CI5" i="6"/>
  <c r="CJ5" i="6"/>
  <c r="CI6" i="6"/>
  <c r="CJ6" i="6"/>
  <c r="CA2" i="6" a="1"/>
  <c r="CA2" i="6"/>
  <c r="CB5" i="6"/>
  <c r="CB17" i="6"/>
  <c r="CA3" i="6"/>
  <c r="CB18" i="6"/>
  <c r="CB19" i="6"/>
  <c r="CB22" i="6"/>
  <c r="CB21" i="6"/>
  <c r="CB24" i="6"/>
  <c r="CB20" i="6"/>
  <c r="CB23" i="6"/>
  <c r="CB25" i="6"/>
  <c r="CB26" i="6"/>
  <c r="CB7" i="6"/>
  <c r="CB8" i="6"/>
  <c r="CB9" i="6"/>
  <c r="CB12" i="6"/>
  <c r="CB11" i="6"/>
  <c r="CB14" i="6"/>
  <c r="CB10" i="6"/>
  <c r="CB13" i="6"/>
  <c r="CB15" i="6"/>
  <c r="CB16" i="6"/>
  <c r="CE4" i="6"/>
  <c r="CF1" i="6"/>
  <c r="CE1" i="6"/>
  <c r="CF2" i="6"/>
  <c r="CF3" i="6"/>
  <c r="CF4" i="6"/>
  <c r="CE5" i="6"/>
  <c r="CE6" i="6"/>
  <c r="CF6" i="6"/>
  <c r="BW2" i="6" a="1"/>
  <c r="BW2" i="6"/>
  <c r="BX5" i="6"/>
  <c r="BX17" i="6"/>
  <c r="BW3" i="6"/>
  <c r="BX18" i="6"/>
  <c r="BX19" i="6"/>
  <c r="BX22" i="6"/>
  <c r="BX21" i="6"/>
  <c r="BX24" i="6"/>
  <c r="BX20" i="6"/>
  <c r="BX23" i="6"/>
  <c r="BX25" i="6"/>
  <c r="BX26" i="6"/>
  <c r="BX7" i="6"/>
  <c r="BX8" i="6"/>
  <c r="BX9" i="6"/>
  <c r="BX12" i="6"/>
  <c r="BX11" i="6"/>
  <c r="BX14" i="6"/>
  <c r="BX10" i="6"/>
  <c r="BX13" i="6"/>
  <c r="BX15" i="6"/>
  <c r="BX16" i="6"/>
  <c r="CA4" i="6"/>
  <c r="CB1" i="6"/>
  <c r="CA1" i="6"/>
  <c r="CB2" i="6"/>
  <c r="CB3" i="6"/>
  <c r="CB4" i="6"/>
  <c r="CA5" i="6"/>
  <c r="CA6" i="6"/>
  <c r="CB6" i="6"/>
  <c r="BS2" i="6" a="1"/>
  <c r="BS2" i="6"/>
  <c r="BT5" i="6"/>
  <c r="BT17" i="6"/>
  <c r="BS3" i="6"/>
  <c r="BT18" i="6"/>
  <c r="BT19" i="6"/>
  <c r="BT22" i="6"/>
  <c r="BT21" i="6"/>
  <c r="BT24" i="6"/>
  <c r="BT20" i="6"/>
  <c r="BT23" i="6"/>
  <c r="BT25" i="6"/>
  <c r="BT26" i="6"/>
  <c r="BT7" i="6"/>
  <c r="BT8" i="6"/>
  <c r="BT9" i="6"/>
  <c r="BT12" i="6"/>
  <c r="BT11" i="6"/>
  <c r="BT14" i="6"/>
  <c r="BT10" i="6"/>
  <c r="BT13" i="6"/>
  <c r="BT15" i="6"/>
  <c r="BT16" i="6"/>
  <c r="BW4" i="6"/>
  <c r="BX1" i="6"/>
  <c r="BW1" i="6"/>
  <c r="BX2" i="6"/>
  <c r="BX3" i="6"/>
  <c r="BX4" i="6"/>
  <c r="BW5" i="6"/>
  <c r="BW6" i="6"/>
  <c r="BX6" i="6"/>
  <c r="BO2" i="6" a="1"/>
  <c r="BO2" i="6"/>
  <c r="BP5" i="6"/>
  <c r="BP17" i="6"/>
  <c r="BO3" i="6"/>
  <c r="BP18" i="6"/>
  <c r="BP19" i="6"/>
  <c r="BP22" i="6"/>
  <c r="BP21" i="6"/>
  <c r="BP24" i="6"/>
  <c r="BP20" i="6"/>
  <c r="BP23" i="6"/>
  <c r="BP25" i="6"/>
  <c r="BP26" i="6"/>
  <c r="BP7" i="6"/>
  <c r="BP8" i="6"/>
  <c r="BP9" i="6"/>
  <c r="BP12" i="6"/>
  <c r="BP11" i="6"/>
  <c r="BP14" i="6"/>
  <c r="BP10" i="6"/>
  <c r="BP13" i="6"/>
  <c r="BP15" i="6"/>
  <c r="BP16" i="6"/>
  <c r="BS4" i="6"/>
  <c r="BT1" i="6"/>
  <c r="BS1" i="6"/>
  <c r="BT2" i="6"/>
  <c r="BT3" i="6"/>
  <c r="BT4" i="6"/>
  <c r="BS5" i="6"/>
  <c r="BS6" i="6"/>
  <c r="BT6" i="6"/>
  <c r="BK2" i="6" a="1"/>
  <c r="BK2" i="6"/>
  <c r="BL5" i="6"/>
  <c r="BL17" i="6"/>
  <c r="BK3" i="6"/>
  <c r="BL18" i="6"/>
  <c r="BL19" i="6"/>
  <c r="BL22" i="6"/>
  <c r="BL21" i="6"/>
  <c r="BL24" i="6"/>
  <c r="BL20" i="6"/>
  <c r="BL23" i="6"/>
  <c r="BL25" i="6"/>
  <c r="BL26" i="6"/>
  <c r="BL7" i="6"/>
  <c r="BL8" i="6"/>
  <c r="BL9" i="6"/>
  <c r="BL12" i="6"/>
  <c r="BL11" i="6"/>
  <c r="BL14" i="6"/>
  <c r="BL10" i="6"/>
  <c r="BL13" i="6"/>
  <c r="BL15" i="6"/>
  <c r="BL16" i="6"/>
  <c r="BO4" i="6"/>
  <c r="BP1" i="6"/>
  <c r="BO1" i="6"/>
  <c r="BP2" i="6"/>
  <c r="BP3" i="6"/>
  <c r="BP4" i="6"/>
  <c r="BO5" i="6"/>
  <c r="BO6" i="6"/>
  <c r="BP6" i="6"/>
  <c r="BG2" i="6" a="1"/>
  <c r="BG2" i="6"/>
  <c r="BH5" i="6"/>
  <c r="BH17" i="6"/>
  <c r="BG3" i="6"/>
  <c r="BH18" i="6"/>
  <c r="BH19" i="6"/>
  <c r="BH22" i="6"/>
  <c r="BH21" i="6"/>
  <c r="BH24" i="6"/>
  <c r="BH20" i="6"/>
  <c r="BH23" i="6"/>
  <c r="BH25" i="6"/>
  <c r="BH26" i="6"/>
  <c r="BH7" i="6"/>
  <c r="BH8" i="6"/>
  <c r="BH9" i="6"/>
  <c r="BH12" i="6"/>
  <c r="BH11" i="6"/>
  <c r="BH14" i="6"/>
  <c r="BH10" i="6"/>
  <c r="BH13" i="6"/>
  <c r="BH15" i="6"/>
  <c r="BH16" i="6"/>
  <c r="BK4" i="6"/>
  <c r="BL1" i="6"/>
  <c r="BK1" i="6"/>
  <c r="BL2" i="6"/>
  <c r="BL3" i="6"/>
  <c r="BL4" i="6"/>
  <c r="BK5" i="6"/>
  <c r="BK6" i="6"/>
  <c r="BL6" i="6"/>
  <c r="BC2" i="6" a="1"/>
  <c r="BC2" i="6"/>
  <c r="BD5" i="6"/>
  <c r="BD17" i="6"/>
  <c r="BC3" i="6"/>
  <c r="BD18" i="6"/>
  <c r="BD19" i="6"/>
  <c r="BD22" i="6"/>
  <c r="BD21" i="6"/>
  <c r="BD24" i="6"/>
  <c r="BD20" i="6"/>
  <c r="BD23" i="6"/>
  <c r="BD25" i="6"/>
  <c r="BD26" i="6"/>
  <c r="BD7" i="6"/>
  <c r="BD8" i="6"/>
  <c r="BD9" i="6"/>
  <c r="BD12" i="6"/>
  <c r="BD11" i="6"/>
  <c r="BD14" i="6"/>
  <c r="BD10" i="6"/>
  <c r="BD13" i="6"/>
  <c r="BD15" i="6"/>
  <c r="BD16" i="6"/>
  <c r="BG4" i="6"/>
  <c r="BH1" i="6"/>
  <c r="BG1" i="6"/>
  <c r="BH2" i="6"/>
  <c r="BH3" i="6"/>
  <c r="BH4" i="6"/>
  <c r="BG5" i="6"/>
  <c r="BG6" i="6"/>
  <c r="BH6" i="6"/>
  <c r="AY2" i="6" a="1"/>
  <c r="AY2" i="6"/>
  <c r="AZ5" i="6"/>
  <c r="AZ17" i="6"/>
  <c r="AY3" i="6"/>
  <c r="AZ18" i="6"/>
  <c r="AZ19" i="6"/>
  <c r="AZ22" i="6"/>
  <c r="AZ21" i="6"/>
  <c r="AZ24" i="6"/>
  <c r="AZ20" i="6"/>
  <c r="AZ23" i="6"/>
  <c r="AZ25" i="6"/>
  <c r="AZ26" i="6"/>
  <c r="AZ7" i="6"/>
  <c r="AZ8" i="6"/>
  <c r="AZ9" i="6"/>
  <c r="AZ12" i="6"/>
  <c r="AZ11" i="6"/>
  <c r="AZ14" i="6"/>
  <c r="AZ10" i="6"/>
  <c r="AZ13" i="6"/>
  <c r="AZ15" i="6"/>
  <c r="AZ16" i="6"/>
  <c r="BC4" i="6"/>
  <c r="BD1" i="6"/>
  <c r="BC1" i="6"/>
  <c r="BD2" i="6"/>
  <c r="BD3" i="6"/>
  <c r="BD4" i="6"/>
  <c r="BC5" i="6"/>
  <c r="BC6" i="6"/>
  <c r="BD6" i="6"/>
  <c r="AU2" i="6" a="1"/>
  <c r="AU2" i="6"/>
  <c r="AV5" i="6"/>
  <c r="AV17" i="6"/>
  <c r="AU3" i="6"/>
  <c r="AV18" i="6"/>
  <c r="AV19" i="6"/>
  <c r="AV22" i="6"/>
  <c r="AV21" i="6"/>
  <c r="AV24" i="6"/>
  <c r="AV20" i="6"/>
  <c r="AV23" i="6"/>
  <c r="AV25" i="6"/>
  <c r="AV26" i="6"/>
  <c r="AV7" i="6"/>
  <c r="AV8" i="6"/>
  <c r="AV9" i="6"/>
  <c r="AV12" i="6"/>
  <c r="AV11" i="6"/>
  <c r="AV14" i="6"/>
  <c r="AV10" i="6"/>
  <c r="AV13" i="6"/>
  <c r="AV15" i="6"/>
  <c r="AV16" i="6"/>
  <c r="AY4" i="6"/>
  <c r="AZ1" i="6"/>
  <c r="AY1" i="6"/>
  <c r="AZ2" i="6"/>
  <c r="AZ3" i="6"/>
  <c r="AZ4" i="6"/>
  <c r="AY5" i="6"/>
  <c r="AY6" i="6"/>
  <c r="AZ6" i="6"/>
  <c r="AQ2" i="6" a="1"/>
  <c r="AQ2" i="6"/>
  <c r="AR5" i="6"/>
  <c r="AR17" i="6"/>
  <c r="AQ3" i="6"/>
  <c r="AR18" i="6"/>
  <c r="AR19" i="6"/>
  <c r="AR22" i="6"/>
  <c r="AR21" i="6"/>
  <c r="AR24" i="6"/>
  <c r="AR20" i="6"/>
  <c r="AR23" i="6"/>
  <c r="AR25" i="6"/>
  <c r="AR26" i="6"/>
  <c r="AR7" i="6"/>
  <c r="AR8" i="6"/>
  <c r="AR9" i="6"/>
  <c r="AR12" i="6"/>
  <c r="AR11" i="6"/>
  <c r="AR14" i="6"/>
  <c r="AR10" i="6"/>
  <c r="AR13" i="6"/>
  <c r="AR15" i="6"/>
  <c r="AR16" i="6"/>
  <c r="AU4" i="6"/>
  <c r="AV1" i="6"/>
  <c r="AU1" i="6"/>
  <c r="AV2" i="6"/>
  <c r="AV3" i="6"/>
  <c r="AV4" i="6"/>
  <c r="AU5" i="6"/>
  <c r="AU6" i="6"/>
  <c r="AV6" i="6"/>
  <c r="AM2" i="6" a="1"/>
  <c r="AM2" i="6"/>
  <c r="AN5" i="6"/>
  <c r="AN17" i="6"/>
  <c r="AM3" i="6"/>
  <c r="AN18" i="6"/>
  <c r="AN19" i="6"/>
  <c r="AN22" i="6"/>
  <c r="AN21" i="6"/>
  <c r="AN24" i="6"/>
  <c r="AN20" i="6"/>
  <c r="AN23" i="6"/>
  <c r="AN25" i="6"/>
  <c r="AN26" i="6"/>
  <c r="AN7" i="6"/>
  <c r="AN8" i="6"/>
  <c r="AN9" i="6"/>
  <c r="AN12" i="6"/>
  <c r="AN11" i="6"/>
  <c r="AN14" i="6"/>
  <c r="AN10" i="6"/>
  <c r="AN13" i="6"/>
  <c r="AN15" i="6"/>
  <c r="AN16" i="6"/>
  <c r="AQ4" i="6"/>
  <c r="AR1" i="6"/>
  <c r="AQ1" i="6"/>
  <c r="AR2" i="6"/>
  <c r="AR3" i="6"/>
  <c r="AR4" i="6"/>
  <c r="AQ5" i="6"/>
  <c r="AQ6" i="6"/>
  <c r="AR6" i="6"/>
  <c r="AI2" i="6" a="1"/>
  <c r="AI2" i="6"/>
  <c r="AJ5" i="6"/>
  <c r="AJ17" i="6"/>
  <c r="AI3" i="6"/>
  <c r="AJ18" i="6"/>
  <c r="AJ19" i="6"/>
  <c r="AJ22" i="6"/>
  <c r="AJ21" i="6"/>
  <c r="AJ24" i="6"/>
  <c r="AJ20" i="6"/>
  <c r="AJ23" i="6"/>
  <c r="AJ25" i="6"/>
  <c r="AJ26" i="6"/>
  <c r="AJ7" i="6"/>
  <c r="AJ8" i="6"/>
  <c r="AJ9" i="6"/>
  <c r="AJ12" i="6"/>
  <c r="AJ11" i="6"/>
  <c r="AJ14" i="6"/>
  <c r="AJ10" i="6"/>
  <c r="AJ13" i="6"/>
  <c r="AJ15" i="6"/>
  <c r="AJ16" i="6"/>
  <c r="AM4" i="6"/>
  <c r="AN1" i="6"/>
  <c r="AM1" i="6"/>
  <c r="AN2" i="6"/>
  <c r="AN3" i="6"/>
  <c r="AN4" i="6"/>
  <c r="AM5" i="6"/>
  <c r="AM6" i="6"/>
  <c r="AN6" i="6"/>
  <c r="AE2" i="6" a="1"/>
  <c r="AE2" i="6"/>
  <c r="AF5" i="6"/>
  <c r="AF17" i="6"/>
  <c r="AE3" i="6"/>
  <c r="AF18" i="6"/>
  <c r="AF19" i="6"/>
  <c r="AF22" i="6"/>
  <c r="AF21" i="6"/>
  <c r="AF24" i="6"/>
  <c r="AF20" i="6"/>
  <c r="AF23" i="6"/>
  <c r="AF25" i="6"/>
  <c r="AF26" i="6"/>
  <c r="AF7" i="6"/>
  <c r="AF8" i="6"/>
  <c r="AF9" i="6"/>
  <c r="AF12" i="6"/>
  <c r="AF11" i="6"/>
  <c r="AF14" i="6"/>
  <c r="AF10" i="6"/>
  <c r="AF13" i="6"/>
  <c r="AF15" i="6"/>
  <c r="AF16" i="6"/>
  <c r="AI4" i="6"/>
  <c r="AJ1" i="6"/>
  <c r="AI1" i="6"/>
  <c r="AJ2" i="6"/>
  <c r="AJ3" i="6"/>
  <c r="AJ4" i="6"/>
  <c r="AI5" i="6"/>
  <c r="AI6" i="6"/>
  <c r="AJ6" i="6"/>
  <c r="AA2" i="6" a="1"/>
  <c r="AA2" i="6"/>
  <c r="AB5" i="6"/>
  <c r="AB17" i="6"/>
  <c r="AA3" i="6"/>
  <c r="AB18" i="6"/>
  <c r="AB19" i="6"/>
  <c r="AB22" i="6"/>
  <c r="AB21" i="6"/>
  <c r="AB24" i="6"/>
  <c r="AB20" i="6"/>
  <c r="AB23" i="6"/>
  <c r="AB25" i="6"/>
  <c r="AB26" i="6"/>
  <c r="AB7" i="6"/>
  <c r="AB8" i="6"/>
  <c r="AB9" i="6"/>
  <c r="AB12" i="6"/>
  <c r="AB11" i="6"/>
  <c r="AB14" i="6"/>
  <c r="AB10" i="6"/>
  <c r="AB13" i="6"/>
  <c r="AB15" i="6"/>
  <c r="AB16" i="6"/>
  <c r="AE4" i="6"/>
  <c r="AF1" i="6"/>
  <c r="AE1" i="6"/>
  <c r="AF2" i="6"/>
  <c r="AF3" i="6"/>
  <c r="AF4" i="6"/>
  <c r="AE5" i="6"/>
  <c r="AE6" i="6"/>
  <c r="AF6" i="6"/>
  <c r="W2" i="6" a="1"/>
  <c r="W2" i="6"/>
  <c r="X5" i="6"/>
  <c r="X17" i="6"/>
  <c r="W3" i="6"/>
  <c r="X18" i="6"/>
  <c r="X19" i="6"/>
  <c r="X22" i="6"/>
  <c r="X21" i="6"/>
  <c r="X24" i="6"/>
  <c r="X20" i="6"/>
  <c r="X23" i="6"/>
  <c r="X25" i="6"/>
  <c r="X26" i="6"/>
  <c r="X7" i="6"/>
  <c r="X8" i="6"/>
  <c r="X9" i="6"/>
  <c r="X12" i="6"/>
  <c r="X11" i="6"/>
  <c r="X14" i="6"/>
  <c r="X10" i="6"/>
  <c r="X13" i="6"/>
  <c r="X15" i="6"/>
  <c r="X16" i="6"/>
  <c r="AA4" i="6"/>
  <c r="AB1" i="6"/>
  <c r="AA1" i="6"/>
  <c r="AB2" i="6"/>
  <c r="AB3" i="6"/>
  <c r="AB4" i="6"/>
  <c r="AA5" i="6"/>
  <c r="AA6" i="6"/>
  <c r="AB6" i="6"/>
  <c r="S2" i="6" a="1"/>
  <c r="S2" i="6"/>
  <c r="T5" i="6"/>
  <c r="T17" i="6"/>
  <c r="S3" i="6"/>
  <c r="T18" i="6"/>
  <c r="T19" i="6"/>
  <c r="T22" i="6"/>
  <c r="T21" i="6"/>
  <c r="T24" i="6"/>
  <c r="T20" i="6"/>
  <c r="T23" i="6"/>
  <c r="T25" i="6"/>
  <c r="T26" i="6"/>
  <c r="T7" i="6"/>
  <c r="T8" i="6"/>
  <c r="T9" i="6"/>
  <c r="T12" i="6"/>
  <c r="T11" i="6"/>
  <c r="T14" i="6"/>
  <c r="T10" i="6"/>
  <c r="T13" i="6"/>
  <c r="T15" i="6"/>
  <c r="T16" i="6"/>
  <c r="W4" i="6"/>
  <c r="X1" i="6"/>
  <c r="W1" i="6"/>
  <c r="X2" i="6"/>
  <c r="X3" i="6"/>
  <c r="X4" i="6"/>
  <c r="W5" i="6"/>
  <c r="W6" i="6"/>
  <c r="X6" i="6"/>
  <c r="O2" i="6" a="1"/>
  <c r="O2" i="6"/>
  <c r="P5" i="6"/>
  <c r="P17" i="6"/>
  <c r="O3" i="6"/>
  <c r="P18" i="6"/>
  <c r="P19" i="6"/>
  <c r="P22" i="6"/>
  <c r="P21" i="6"/>
  <c r="P24" i="6"/>
  <c r="P20" i="6"/>
  <c r="P23" i="6"/>
  <c r="P25" i="6"/>
  <c r="P26" i="6"/>
  <c r="P7" i="6"/>
  <c r="P8" i="6"/>
  <c r="P9" i="6"/>
  <c r="P12" i="6"/>
  <c r="P11" i="6"/>
  <c r="P14" i="6"/>
  <c r="P10" i="6"/>
  <c r="P13" i="6"/>
  <c r="P15" i="6"/>
  <c r="P16" i="6"/>
  <c r="S4" i="6"/>
  <c r="T1" i="6"/>
  <c r="S1" i="6"/>
  <c r="T2" i="6"/>
  <c r="T3" i="6"/>
  <c r="T4" i="6"/>
  <c r="S5" i="6"/>
  <c r="S6" i="6"/>
  <c r="T6" i="6"/>
  <c r="K2" i="6" a="1"/>
  <c r="K2" i="6"/>
  <c r="L5" i="6"/>
  <c r="L17" i="6"/>
  <c r="K3" i="6"/>
  <c r="L18" i="6"/>
  <c r="L19" i="6"/>
  <c r="L22" i="6"/>
  <c r="L21" i="6"/>
  <c r="L24" i="6"/>
  <c r="L20" i="6"/>
  <c r="L23" i="6"/>
  <c r="L25" i="6"/>
  <c r="L26" i="6"/>
  <c r="L7" i="6"/>
  <c r="L8" i="6"/>
  <c r="L9" i="6"/>
  <c r="L12" i="6"/>
  <c r="L11" i="6"/>
  <c r="L14" i="6"/>
  <c r="L10" i="6"/>
  <c r="L13" i="6"/>
  <c r="L15" i="6"/>
  <c r="L16" i="6"/>
  <c r="O4" i="6"/>
  <c r="P1" i="6"/>
  <c r="O1" i="6"/>
  <c r="P2" i="6"/>
  <c r="P3" i="6"/>
  <c r="P4" i="6"/>
  <c r="O5" i="6"/>
  <c r="O6" i="6"/>
  <c r="P6" i="6"/>
  <c r="K4" i="6"/>
  <c r="L1" i="6"/>
  <c r="K1" i="6"/>
  <c r="L2" i="6"/>
  <c r="L3" i="6"/>
  <c r="L4" i="6"/>
  <c r="K5" i="6"/>
  <c r="K6" i="6"/>
  <c r="L6" i="6"/>
  <c r="H2" i="6"/>
  <c r="H3" i="6"/>
  <c r="H4" i="6"/>
  <c r="G5" i="6"/>
  <c r="G6" i="6"/>
  <c r="H6" i="6"/>
  <c r="F19" i="5"/>
  <c r="F18" i="5"/>
  <c r="F20" i="5"/>
  <c r="F17" i="5"/>
  <c r="F16" i="5"/>
  <c r="E17" i="5"/>
  <c r="E16" i="5"/>
  <c r="D19" i="5"/>
  <c r="D18" i="5"/>
  <c r="D20" i="5"/>
  <c r="D17" i="5"/>
  <c r="D16" i="5"/>
  <c r="C19" i="5"/>
  <c r="C18" i="5"/>
  <c r="C20" i="5"/>
  <c r="C17" i="5"/>
  <c r="C16" i="5"/>
  <c r="B20" i="5"/>
  <c r="BG2" i="5" a="1"/>
  <c r="BG2" i="5"/>
  <c r="BH5" i="5"/>
  <c r="BH17" i="5"/>
  <c r="BG3" i="5"/>
  <c r="BH18" i="5"/>
  <c r="BH19" i="5"/>
  <c r="BH22" i="5"/>
  <c r="BH21" i="5"/>
  <c r="BH24" i="5"/>
  <c r="BH20" i="5"/>
  <c r="BH23" i="5"/>
  <c r="BH25" i="5"/>
  <c r="BH26" i="5"/>
  <c r="BH7" i="5"/>
  <c r="BH8" i="5"/>
  <c r="BH9" i="5"/>
  <c r="BH12" i="5"/>
  <c r="BH11" i="5"/>
  <c r="BH14" i="5"/>
  <c r="BH10" i="5"/>
  <c r="BH13" i="5"/>
  <c r="BH15" i="5"/>
  <c r="BH16" i="5"/>
  <c r="BK2" i="5" a="1"/>
  <c r="BK4" i="5"/>
  <c r="BL1" i="5"/>
  <c r="BK2" i="5"/>
  <c r="BK1" i="5"/>
  <c r="BL2" i="5"/>
  <c r="BK3" i="5"/>
  <c r="BL3" i="5"/>
  <c r="BL4" i="5"/>
  <c r="BK5" i="5"/>
  <c r="BL5" i="5"/>
  <c r="BK6" i="5"/>
  <c r="BL6" i="5"/>
  <c r="BC2" i="5" a="1"/>
  <c r="BC2" i="5"/>
  <c r="BD5" i="5"/>
  <c r="BD17" i="5"/>
  <c r="BC3" i="5"/>
  <c r="BD18" i="5"/>
  <c r="BD19" i="5"/>
  <c r="BD22" i="5"/>
  <c r="BD21" i="5"/>
  <c r="BD24" i="5"/>
  <c r="BD20" i="5"/>
  <c r="BD23" i="5"/>
  <c r="BD25" i="5"/>
  <c r="BD26" i="5"/>
  <c r="BD7" i="5"/>
  <c r="BD8" i="5"/>
  <c r="BD9" i="5"/>
  <c r="BD12" i="5"/>
  <c r="BD11" i="5"/>
  <c r="BD14" i="5"/>
  <c r="BD10" i="5"/>
  <c r="BD13" i="5"/>
  <c r="BD15" i="5"/>
  <c r="BD16" i="5"/>
  <c r="BG4" i="5"/>
  <c r="BH1" i="5"/>
  <c r="BG1" i="5"/>
  <c r="BH2" i="5"/>
  <c r="BH3" i="5"/>
  <c r="BH4" i="5"/>
  <c r="BG5" i="5"/>
  <c r="BG6" i="5"/>
  <c r="BH6" i="5"/>
  <c r="AY2" i="5" a="1"/>
  <c r="AY2" i="5"/>
  <c r="AZ5" i="5"/>
  <c r="AZ17" i="5"/>
  <c r="AY3" i="5"/>
  <c r="AZ18" i="5"/>
  <c r="AZ19" i="5"/>
  <c r="AZ22" i="5"/>
  <c r="AZ21" i="5"/>
  <c r="AZ24" i="5"/>
  <c r="AZ20" i="5"/>
  <c r="AZ23" i="5"/>
  <c r="AZ25" i="5"/>
  <c r="AZ26" i="5"/>
  <c r="AZ7" i="5"/>
  <c r="AZ8" i="5"/>
  <c r="AZ9" i="5"/>
  <c r="AZ12" i="5"/>
  <c r="AZ11" i="5"/>
  <c r="AZ14" i="5"/>
  <c r="AZ10" i="5"/>
  <c r="AZ13" i="5"/>
  <c r="AZ15" i="5"/>
  <c r="AZ16" i="5"/>
  <c r="BC4" i="5"/>
  <c r="BD1" i="5"/>
  <c r="BC1" i="5"/>
  <c r="BD2" i="5"/>
  <c r="BD3" i="5"/>
  <c r="BD4" i="5"/>
  <c r="BC5" i="5"/>
  <c r="BC6" i="5"/>
  <c r="BD6" i="5"/>
  <c r="AU2" i="5" a="1"/>
  <c r="AU2" i="5"/>
  <c r="AV5" i="5"/>
  <c r="AV17" i="5"/>
  <c r="AU3" i="5"/>
  <c r="AV18" i="5"/>
  <c r="AV19" i="5"/>
  <c r="AV22" i="5"/>
  <c r="AV21" i="5"/>
  <c r="AV24" i="5"/>
  <c r="AV20" i="5"/>
  <c r="AV23" i="5"/>
  <c r="AV25" i="5"/>
  <c r="AV26" i="5"/>
  <c r="AV7" i="5"/>
  <c r="AV8" i="5"/>
  <c r="AV9" i="5"/>
  <c r="AV12" i="5"/>
  <c r="AV11" i="5"/>
  <c r="AV14" i="5"/>
  <c r="AV10" i="5"/>
  <c r="AV13" i="5"/>
  <c r="AV15" i="5"/>
  <c r="AV16" i="5"/>
  <c r="AY4" i="5"/>
  <c r="AZ1" i="5"/>
  <c r="AY1" i="5"/>
  <c r="AZ2" i="5"/>
  <c r="AZ3" i="5"/>
  <c r="AZ4" i="5"/>
  <c r="AY5" i="5"/>
  <c r="AY6" i="5"/>
  <c r="AZ6" i="5"/>
  <c r="AQ2" i="5" a="1"/>
  <c r="AQ2" i="5"/>
  <c r="AR5" i="5"/>
  <c r="AR17" i="5"/>
  <c r="AQ3" i="5"/>
  <c r="AR18" i="5"/>
  <c r="AR19" i="5"/>
  <c r="AR22" i="5"/>
  <c r="AR21" i="5"/>
  <c r="AR24" i="5"/>
  <c r="AR20" i="5"/>
  <c r="AR23" i="5"/>
  <c r="AR25" i="5"/>
  <c r="AR26" i="5"/>
  <c r="AR7" i="5"/>
  <c r="AR8" i="5"/>
  <c r="AR9" i="5"/>
  <c r="AR12" i="5"/>
  <c r="AR11" i="5"/>
  <c r="AR14" i="5"/>
  <c r="AR10" i="5"/>
  <c r="AR13" i="5"/>
  <c r="AR15" i="5"/>
  <c r="AR16" i="5"/>
  <c r="AU4" i="5"/>
  <c r="AV1" i="5"/>
  <c r="AU1" i="5"/>
  <c r="AV2" i="5"/>
  <c r="AV3" i="5"/>
  <c r="AV4" i="5"/>
  <c r="AU5" i="5"/>
  <c r="AU6" i="5"/>
  <c r="AV6" i="5"/>
  <c r="AM2" i="5" a="1"/>
  <c r="AM2" i="5"/>
  <c r="AN5" i="5"/>
  <c r="AN17" i="5"/>
  <c r="AM3" i="5"/>
  <c r="AN18" i="5"/>
  <c r="AN19" i="5"/>
  <c r="AN22" i="5"/>
  <c r="AN21" i="5"/>
  <c r="AN24" i="5"/>
  <c r="AN20" i="5"/>
  <c r="AN23" i="5"/>
  <c r="AN25" i="5"/>
  <c r="AN26" i="5"/>
  <c r="AN7" i="5"/>
  <c r="AN8" i="5"/>
  <c r="AN9" i="5"/>
  <c r="AN12" i="5"/>
  <c r="AN11" i="5"/>
  <c r="AN14" i="5"/>
  <c r="AN10" i="5"/>
  <c r="AN13" i="5"/>
  <c r="AN15" i="5"/>
  <c r="AN16" i="5"/>
  <c r="AQ4" i="5"/>
  <c r="AR1" i="5"/>
  <c r="AQ1" i="5"/>
  <c r="AR2" i="5"/>
  <c r="AR3" i="5"/>
  <c r="AR4" i="5"/>
  <c r="AQ5" i="5"/>
  <c r="AQ6" i="5"/>
  <c r="AR6" i="5"/>
  <c r="AI2" i="5" a="1"/>
  <c r="AI2" i="5"/>
  <c r="AJ5" i="5"/>
  <c r="AJ17" i="5"/>
  <c r="AI3" i="5"/>
  <c r="AJ18" i="5"/>
  <c r="AJ19" i="5"/>
  <c r="AJ22" i="5"/>
  <c r="AJ21" i="5"/>
  <c r="AJ24" i="5"/>
  <c r="AJ20" i="5"/>
  <c r="AJ23" i="5"/>
  <c r="AJ25" i="5"/>
  <c r="AJ26" i="5"/>
  <c r="AJ7" i="5"/>
  <c r="AJ8" i="5"/>
  <c r="AJ9" i="5"/>
  <c r="AJ12" i="5"/>
  <c r="AJ11" i="5"/>
  <c r="AJ14" i="5"/>
  <c r="AJ10" i="5"/>
  <c r="AJ13" i="5"/>
  <c r="AJ15" i="5"/>
  <c r="AJ16" i="5"/>
  <c r="AM4" i="5"/>
  <c r="AN1" i="5"/>
  <c r="AM1" i="5"/>
  <c r="AN2" i="5"/>
  <c r="AN3" i="5"/>
  <c r="AN4" i="5"/>
  <c r="AM5" i="5"/>
  <c r="AM6" i="5"/>
  <c r="AN6" i="5"/>
  <c r="AE2" i="5" a="1"/>
  <c r="AE2" i="5"/>
  <c r="AF5" i="5"/>
  <c r="AF17" i="5"/>
  <c r="AE3" i="5"/>
  <c r="AF18" i="5"/>
  <c r="AF19" i="5"/>
  <c r="AF22" i="5"/>
  <c r="AF21" i="5"/>
  <c r="AF24" i="5"/>
  <c r="AF20" i="5"/>
  <c r="AF23" i="5"/>
  <c r="AF25" i="5"/>
  <c r="AF26" i="5"/>
  <c r="AF7" i="5"/>
  <c r="AF8" i="5"/>
  <c r="AF9" i="5"/>
  <c r="AF12" i="5"/>
  <c r="AF11" i="5"/>
  <c r="AF14" i="5"/>
  <c r="AF10" i="5"/>
  <c r="AF13" i="5"/>
  <c r="AF15" i="5"/>
  <c r="AF16" i="5"/>
  <c r="AI4" i="5"/>
  <c r="AJ1" i="5"/>
  <c r="AI1" i="5"/>
  <c r="AJ2" i="5"/>
  <c r="AJ3" i="5"/>
  <c r="AJ4" i="5"/>
  <c r="AI5" i="5"/>
  <c r="AI6" i="5"/>
  <c r="AJ6" i="5"/>
  <c r="AA2" i="5" a="1"/>
  <c r="AA2" i="5"/>
  <c r="AB5" i="5"/>
  <c r="AB17" i="5"/>
  <c r="AA3" i="5"/>
  <c r="AB18" i="5"/>
  <c r="AB19" i="5"/>
  <c r="AB22" i="5"/>
  <c r="AB21" i="5"/>
  <c r="AB24" i="5"/>
  <c r="AB20" i="5"/>
  <c r="AB23" i="5"/>
  <c r="AB25" i="5"/>
  <c r="AB26" i="5"/>
  <c r="AB7" i="5"/>
  <c r="AB8" i="5"/>
  <c r="AB9" i="5"/>
  <c r="AB12" i="5"/>
  <c r="AB11" i="5"/>
  <c r="AB14" i="5"/>
  <c r="AB10" i="5"/>
  <c r="AB13" i="5"/>
  <c r="AB15" i="5"/>
  <c r="AB16" i="5"/>
  <c r="AE4" i="5"/>
  <c r="AF1" i="5"/>
  <c r="AE1" i="5"/>
  <c r="AF2" i="5"/>
  <c r="AF3" i="5"/>
  <c r="AF4" i="5"/>
  <c r="AE5" i="5"/>
  <c r="AE6" i="5"/>
  <c r="AF6" i="5"/>
  <c r="W2" i="5" a="1"/>
  <c r="W2" i="5"/>
  <c r="X5" i="5"/>
  <c r="X17" i="5"/>
  <c r="W3" i="5"/>
  <c r="X18" i="5"/>
  <c r="X19" i="5"/>
  <c r="X22" i="5"/>
  <c r="X21" i="5"/>
  <c r="X24" i="5"/>
  <c r="X20" i="5"/>
  <c r="X23" i="5"/>
  <c r="X25" i="5"/>
  <c r="X26" i="5"/>
  <c r="X7" i="5"/>
  <c r="X8" i="5"/>
  <c r="X9" i="5"/>
  <c r="X12" i="5"/>
  <c r="X11" i="5"/>
  <c r="X14" i="5"/>
  <c r="X10" i="5"/>
  <c r="X13" i="5"/>
  <c r="X15" i="5"/>
  <c r="X16" i="5"/>
  <c r="AA4" i="5"/>
  <c r="AB1" i="5"/>
  <c r="AA1" i="5"/>
  <c r="AB2" i="5"/>
  <c r="AB3" i="5"/>
  <c r="AB4" i="5"/>
  <c r="AA5" i="5"/>
  <c r="AA6" i="5"/>
  <c r="AB6" i="5"/>
  <c r="S2" i="5" a="1"/>
  <c r="S2" i="5"/>
  <c r="T5" i="5"/>
  <c r="T17" i="5"/>
  <c r="S3" i="5"/>
  <c r="T18" i="5"/>
  <c r="T19" i="5"/>
  <c r="T22" i="5"/>
  <c r="T21" i="5"/>
  <c r="T24" i="5"/>
  <c r="T20" i="5"/>
  <c r="T23" i="5"/>
  <c r="T25" i="5"/>
  <c r="T26" i="5"/>
  <c r="T7" i="5"/>
  <c r="T8" i="5"/>
  <c r="T9" i="5"/>
  <c r="T12" i="5"/>
  <c r="T11" i="5"/>
  <c r="T14" i="5"/>
  <c r="T10" i="5"/>
  <c r="T13" i="5"/>
  <c r="T15" i="5"/>
  <c r="T16" i="5"/>
  <c r="W4" i="5"/>
  <c r="X1" i="5"/>
  <c r="W1" i="5"/>
  <c r="X2" i="5"/>
  <c r="X3" i="5"/>
  <c r="X4" i="5"/>
  <c r="W5" i="5"/>
  <c r="W6" i="5"/>
  <c r="X6" i="5"/>
  <c r="O2" i="5" a="1"/>
  <c r="O2" i="5"/>
  <c r="P5" i="5"/>
  <c r="P17" i="5"/>
  <c r="O3" i="5"/>
  <c r="P18" i="5"/>
  <c r="P19" i="5"/>
  <c r="P22" i="5"/>
  <c r="P21" i="5"/>
  <c r="P24" i="5"/>
  <c r="P20" i="5"/>
  <c r="P23" i="5"/>
  <c r="P25" i="5"/>
  <c r="P26" i="5"/>
  <c r="P7" i="5"/>
  <c r="P8" i="5"/>
  <c r="P9" i="5"/>
  <c r="P12" i="5"/>
  <c r="P11" i="5"/>
  <c r="P14" i="5"/>
  <c r="P10" i="5"/>
  <c r="P13" i="5"/>
  <c r="P15" i="5"/>
  <c r="P16" i="5"/>
  <c r="S4" i="5"/>
  <c r="T1" i="5"/>
  <c r="S1" i="5"/>
  <c r="T2" i="5"/>
  <c r="T3" i="5"/>
  <c r="T4" i="5"/>
  <c r="S5" i="5"/>
  <c r="S6" i="5"/>
  <c r="T6" i="5"/>
  <c r="K2" i="5" a="1"/>
  <c r="K2" i="5"/>
  <c r="L5" i="5"/>
  <c r="L17" i="5"/>
  <c r="K3" i="5"/>
  <c r="L18" i="5"/>
  <c r="L19" i="5"/>
  <c r="L22" i="5"/>
  <c r="L21" i="5"/>
  <c r="L24" i="5"/>
  <c r="L20" i="5"/>
  <c r="L23" i="5"/>
  <c r="L25" i="5"/>
  <c r="L26" i="5"/>
  <c r="L7" i="5"/>
  <c r="L8" i="5"/>
  <c r="L9" i="5"/>
  <c r="L12" i="5"/>
  <c r="L11" i="5"/>
  <c r="L14" i="5"/>
  <c r="L10" i="5"/>
  <c r="L13" i="5"/>
  <c r="L15" i="5"/>
  <c r="L16" i="5"/>
  <c r="O4" i="5"/>
  <c r="P1" i="5"/>
  <c r="O1" i="5"/>
  <c r="P2" i="5"/>
  <c r="P3" i="5"/>
  <c r="P4" i="5"/>
  <c r="O5" i="5"/>
  <c r="O6" i="5"/>
  <c r="P6" i="5"/>
  <c r="K4" i="5"/>
  <c r="L1" i="5"/>
  <c r="K1" i="5"/>
  <c r="L2" i="5"/>
  <c r="L3" i="5"/>
  <c r="L4" i="5"/>
  <c r="K5" i="5"/>
  <c r="K6" i="5"/>
  <c r="L6" i="5"/>
  <c r="H2" i="5"/>
  <c r="H3" i="5"/>
  <c r="H4" i="5"/>
  <c r="G5" i="5"/>
  <c r="G6" i="5"/>
  <c r="H6" i="5"/>
</calcChain>
</file>

<file path=xl/sharedStrings.xml><?xml version="1.0" encoding="utf-8"?>
<sst xmlns="http://schemas.openxmlformats.org/spreadsheetml/2006/main" count="1575" uniqueCount="59">
  <si>
    <t>Year</t>
  </si>
  <si>
    <t>#/die</t>
  </si>
  <si>
    <t>non-dominated</t>
  </si>
  <si>
    <t>date</t>
  </si>
  <si>
    <t>who</t>
  </si>
  <si>
    <t>source</t>
  </si>
  <si>
    <t>version</t>
  </si>
  <si>
    <t>A</t>
  </si>
  <si>
    <t>10/29/013</t>
  </si>
  <si>
    <t>Basnet</t>
  </si>
  <si>
    <t>Moore's Law at 40, chap 7, pg 76</t>
  </si>
  <si>
    <t>what changes</t>
  </si>
  <si>
    <t>recently copied from non-dom study; originally obtained Moore's paper</t>
  </si>
  <si>
    <t>Note</t>
  </si>
  <si>
    <t>non-dom point same as all data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</si>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</sst>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84">
    <xf numFmtId="0" fontId="0" fillId="0" borderId="0"/>
    <xf numFmtId="9" fontId="2" fillId="0" borderId="0" applyFont="0" applyFill="0" applyBorder="0" applyAlignment="0" applyProtection="0"/>
    <xf numFmtId="0" fontId="3" fillId="2" borderId="4" applyNumberFormat="0" applyAlignment="0" applyProtection="0"/>
    <xf numFmtId="0" fontId="4" fillId="3" borderId="5" applyNumberForma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1" fontId="0" fillId="0" borderId="1" xfId="0" applyNumberFormat="1" applyBorder="1"/>
    <xf numFmtId="0" fontId="0" fillId="0" borderId="3" xfId="0" applyBorder="1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1" fontId="0" fillId="0" borderId="0" xfId="0" applyNumberFormat="1" applyBorder="1"/>
    <xf numFmtId="14" fontId="0" fillId="0" borderId="0" xfId="0" applyNumberFormat="1"/>
    <xf numFmtId="0" fontId="3" fillId="2" borderId="4" xfId="2"/>
    <xf numFmtId="0" fontId="4" fillId="3" borderId="5" xfId="3"/>
    <xf numFmtId="164" fontId="3" fillId="2" borderId="4" xfId="2" applyNumberFormat="1"/>
    <xf numFmtId="2" fontId="4" fillId="3" borderId="5" xfId="3" applyNumberFormat="1"/>
    <xf numFmtId="10" fontId="0" fillId="0" borderId="0" xfId="0" applyNumberFormat="1"/>
    <xf numFmtId="164" fontId="0" fillId="0" borderId="0" xfId="1" applyNumberFormat="1" applyFont="1"/>
    <xf numFmtId="164" fontId="1" fillId="0" borderId="0" xfId="1" applyNumberFormat="1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2" xfId="0" applyFont="1" applyBorder="1" applyAlignment="1"/>
    <xf numFmtId="11" fontId="0" fillId="0" borderId="1" xfId="0" applyNumberFormat="1" applyFont="1" applyBorder="1" applyAlignment="1">
      <alignment horizontal="center" vertical="center"/>
    </xf>
    <xf numFmtId="11" fontId="0" fillId="0" borderId="0" xfId="0" applyNumberFormat="1" applyFont="1" applyBorder="1" applyAlignment="1">
      <alignment horizontal="center" vertical="center"/>
    </xf>
  </cellXfs>
  <cellStyles count="584">
    <cellStyle name="Calculation" xfId="2" builtinId="22"/>
    <cellStyle name="Check Cell" xfId="3" builtinId="2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sourcedata!$A$8:$A$27</c:f>
              <c:numCache>
                <c:formatCode>General</c:formatCode>
                <c:ptCount val="20"/>
                <c:pt idx="0">
                  <c:v>1959</c:v>
                </c:pt>
                <c:pt idx="1">
                  <c:v>1962</c:v>
                </c:pt>
                <c:pt idx="2">
                  <c:v>1963</c:v>
                </c:pt>
                <c:pt idx="3">
                  <c:v>1964</c:v>
                </c:pt>
                <c:pt idx="4">
                  <c:v>1965</c:v>
                </c:pt>
                <c:pt idx="5">
                  <c:v>1970</c:v>
                </c:pt>
                <c:pt idx="6">
                  <c:v>1974</c:v>
                </c:pt>
                <c:pt idx="7">
                  <c:v>1975</c:v>
                </c:pt>
                <c:pt idx="8">
                  <c:v>1978</c:v>
                </c:pt>
                <c:pt idx="9">
                  <c:v>1982</c:v>
                </c:pt>
                <c:pt idx="10">
                  <c:v>1985</c:v>
                </c:pt>
                <c:pt idx="11">
                  <c:v>1988</c:v>
                </c:pt>
                <c:pt idx="12">
                  <c:v>1993</c:v>
                </c:pt>
                <c:pt idx="13">
                  <c:v>1995</c:v>
                </c:pt>
                <c:pt idx="14">
                  <c:v>1998</c:v>
                </c:pt>
                <c:pt idx="15">
                  <c:v>2000</c:v>
                </c:pt>
                <c:pt idx="16">
                  <c:v>2003</c:v>
                </c:pt>
                <c:pt idx="17">
                  <c:v>2004</c:v>
                </c:pt>
                <c:pt idx="18">
                  <c:v>2006</c:v>
                </c:pt>
                <c:pt idx="19">
                  <c:v>2007</c:v>
                </c:pt>
              </c:numCache>
            </c:numRef>
          </c:xVal>
          <c:yVal>
            <c:numRef>
              <c:f>sourcedata!$B$8:$B$27</c:f>
              <c:numCache>
                <c:formatCode>0.00E+00</c:formatCode>
                <c:ptCount val="20"/>
                <c:pt idx="0">
                  <c:v>1</c:v>
                </c:pt>
                <c:pt idx="1">
                  <c:v>7</c:v>
                </c:pt>
                <c:pt idx="2">
                  <c:v>12</c:v>
                </c:pt>
                <c:pt idx="3">
                  <c:v>30</c:v>
                </c:pt>
                <c:pt idx="4">
                  <c:v>50</c:v>
                </c:pt>
                <c:pt idx="5">
                  <c:v>3000</c:v>
                </c:pt>
                <c:pt idx="6">
                  <c:v>10000</c:v>
                </c:pt>
                <c:pt idx="7">
                  <c:v>16000</c:v>
                </c:pt>
                <c:pt idx="8">
                  <c:v>60000</c:v>
                </c:pt>
                <c:pt idx="9">
                  <c:v>210000</c:v>
                </c:pt>
                <c:pt idx="10">
                  <c:v>1000000</c:v>
                </c:pt>
                <c:pt idx="11">
                  <c:v>4000000</c:v>
                </c:pt>
                <c:pt idx="12">
                  <c:v>13000000</c:v>
                </c:pt>
                <c:pt idx="13">
                  <c:v>60000000</c:v>
                </c:pt>
                <c:pt idx="14">
                  <c:v>100000000</c:v>
                </c:pt>
                <c:pt idx="15">
                  <c:v>200000000</c:v>
                </c:pt>
                <c:pt idx="16">
                  <c:v>400000000</c:v>
                </c:pt>
                <c:pt idx="17">
                  <c:v>800000000</c:v>
                </c:pt>
                <c:pt idx="18">
                  <c:v>1600000000</c:v>
                </c:pt>
                <c:pt idx="19">
                  <c:v>3500000000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402688"/>
        <c:axId val="230401152"/>
      </c:scatterChart>
      <c:valAx>
        <c:axId val="230402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0401152"/>
        <c:crosses val="autoZero"/>
        <c:crossBetween val="midCat"/>
      </c:valAx>
      <c:valAx>
        <c:axId val="230401152"/>
        <c:scaling>
          <c:logBase val="10"/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2304026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</xdr:colOff>
      <xdr:row>11</xdr:row>
      <xdr:rowOff>0</xdr:rowOff>
    </xdr:from>
    <xdr:to>
      <xdr:col>10</xdr:col>
      <xdr:colOff>1166812</xdr:colOff>
      <xdr:row>25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5" sqref="A1:E15"/>
    </sheetView>
  </sheetViews>
  <sheetFormatPr defaultColWidth="11.42578125" defaultRowHeight="15" x14ac:dyDescent="0.25"/>
  <sheetData>
    <row r="1" spans="1:5" x14ac:dyDescent="0.25">
      <c r="B1" t="s">
        <v>43</v>
      </c>
      <c r="C1" t="s">
        <v>44</v>
      </c>
      <c r="D1" t="s">
        <v>45</v>
      </c>
      <c r="E1" t="s">
        <v>46</v>
      </c>
    </row>
    <row r="2" spans="1:5" x14ac:dyDescent="0.25">
      <c r="A2" t="s">
        <v>47</v>
      </c>
      <c r="B2" s="25">
        <f>PRMallall!G1</f>
        <v>0.43188958346801681</v>
      </c>
      <c r="C2" s="25">
        <f>PRMallND!G1</f>
        <v>0.43188958346801681</v>
      </c>
      <c r="D2" s="25">
        <f>PRM70all!G1</f>
        <v>0.37249906053966642</v>
      </c>
      <c r="E2" s="25">
        <f>PRM70ND!G1</f>
        <v>0.37249906053966642</v>
      </c>
    </row>
    <row r="3" spans="1:5" x14ac:dyDescent="0.25">
      <c r="A3" t="s">
        <v>42</v>
      </c>
      <c r="B3">
        <f>PRMallall!B27</f>
        <v>20</v>
      </c>
      <c r="C3">
        <f>PRMallND!B27</f>
        <v>20</v>
      </c>
      <c r="D3">
        <f>PRM70all!B21</f>
        <v>14</v>
      </c>
      <c r="E3">
        <f>PRM70ND!B21</f>
        <v>14</v>
      </c>
    </row>
    <row r="4" spans="1:5" x14ac:dyDescent="0.25">
      <c r="A4" t="s">
        <v>16</v>
      </c>
      <c r="B4" s="24">
        <f>PRMallall!H1</f>
        <v>0.98388444375674167</v>
      </c>
      <c r="C4" s="24">
        <f>PRMallND!H1</f>
        <v>0.98388444375674167</v>
      </c>
      <c r="D4" s="24">
        <f>PRM70all!H1</f>
        <v>0.99515792913412215</v>
      </c>
      <c r="E4" s="24">
        <f>PRM70ND!H1</f>
        <v>0.99515792913412215</v>
      </c>
    </row>
    <row r="5" spans="1:5" x14ac:dyDescent="0.25">
      <c r="A5" t="s">
        <v>48</v>
      </c>
      <c r="B5" s="25">
        <f>PRMallall!H16</f>
        <v>1.8179177337148494E-2</v>
      </c>
      <c r="C5" s="25">
        <f>PRMallND!H16</f>
        <v>1.8179177337148494E-2</v>
      </c>
      <c r="D5" s="25">
        <f>PRM70all!H16</f>
        <v>1.1532329564395122E-2</v>
      </c>
      <c r="E5" s="25">
        <f>PRM70ND!H16</f>
        <v>1.1532329564395122E-2</v>
      </c>
    </row>
    <row r="6" spans="1:5" x14ac:dyDescent="0.25">
      <c r="A6" t="s">
        <v>49</v>
      </c>
      <c r="B6" s="25">
        <f>PRMallall!H26</f>
        <v>8.7010194172208455E-3</v>
      </c>
      <c r="C6" s="25">
        <f>PRMallND!H26</f>
        <v>8.7010194172208455E-3</v>
      </c>
      <c r="D6" s="25">
        <f>PRM70all!H26</f>
        <v>5.3927576082396511E-3</v>
      </c>
      <c r="E6" s="25">
        <f>PRM70ND!H26</f>
        <v>5.3927576082396511E-3</v>
      </c>
    </row>
    <row r="7" spans="1:5" x14ac:dyDescent="0.25">
      <c r="A7" t="s">
        <v>50</v>
      </c>
      <c r="B7" s="25">
        <f>SUM(B5:B6)/3</f>
        <v>8.9600655847897805E-3</v>
      </c>
      <c r="C7" s="25">
        <f>SUM(C5:C6)/3</f>
        <v>8.9600655847897805E-3</v>
      </c>
      <c r="D7" s="25">
        <f>SUM(D5:D6)/3</f>
        <v>5.6416957242115913E-3</v>
      </c>
      <c r="E7" s="25">
        <f>SUM(E5:E6)/3</f>
        <v>5.6416957242115913E-3</v>
      </c>
    </row>
    <row r="8" spans="1:5" x14ac:dyDescent="0.25">
      <c r="A8" t="s">
        <v>51</v>
      </c>
      <c r="B8" s="26">
        <f>B7/B2</f>
        <v>2.0746195156738041E-2</v>
      </c>
      <c r="C8" s="26">
        <f>C7/C2</f>
        <v>2.0746195156738041E-2</v>
      </c>
      <c r="D8" s="26">
        <f>D7/D2</f>
        <v>1.5145530074728396E-2</v>
      </c>
      <c r="E8" s="26">
        <f>E7/E2</f>
        <v>1.5145530074728396E-2</v>
      </c>
    </row>
    <row r="9" spans="1:5" x14ac:dyDescent="0.25">
      <c r="A9" t="s">
        <v>52</v>
      </c>
      <c r="B9" s="25">
        <f>PRMallall!B22</f>
        <v>0.43184967064645258</v>
      </c>
      <c r="C9" s="25">
        <f>PRMallND!B22</f>
        <v>0.43184967064645258</v>
      </c>
      <c r="D9" s="25">
        <f>PRM70all!B16</f>
        <v>0.3724437362455868</v>
      </c>
      <c r="E9" s="25">
        <f>PRM70ND!B16</f>
        <v>0.3724437362455868</v>
      </c>
    </row>
    <row r="10" spans="1:5" x14ac:dyDescent="0.25">
      <c r="A10" t="s">
        <v>53</v>
      </c>
      <c r="B10" s="25">
        <f>PRMallall!B23</f>
        <v>3.456061752063646E-3</v>
      </c>
      <c r="C10" s="25">
        <f>PRMallND!B23</f>
        <v>3.456061752063646E-3</v>
      </c>
      <c r="D10" s="25">
        <f>PRM70all!B17</f>
        <v>1.8428071617422955E-3</v>
      </c>
      <c r="E10" s="25">
        <f>PRM70ND!B17</f>
        <v>1.8428071617422955E-3</v>
      </c>
    </row>
    <row r="11" spans="1:5" x14ac:dyDescent="0.25">
      <c r="A11" t="s">
        <v>55</v>
      </c>
      <c r="B11" s="25">
        <f>PRMallall!B25</f>
        <v>0.43632601122289183</v>
      </c>
      <c r="C11" s="25">
        <f>PRMallND!B25</f>
        <v>0.43632601122289183</v>
      </c>
      <c r="D11" s="25">
        <f>PRM70all!B19</f>
        <v>0.37587057690841719</v>
      </c>
      <c r="E11" s="25">
        <f>PRM70ND!B19</f>
        <v>0.37587057690841719</v>
      </c>
    </row>
    <row r="12" spans="1:5" x14ac:dyDescent="0.25">
      <c r="A12" t="s">
        <v>54</v>
      </c>
      <c r="B12" s="25">
        <f>PRMallall!B24</f>
        <v>0.42215609342731653</v>
      </c>
      <c r="C12" s="25">
        <f>PRMallND!B24</f>
        <v>0.42215609342731653</v>
      </c>
      <c r="D12" s="25">
        <f>PRM70all!B18</f>
        <v>0.36894110009416153</v>
      </c>
      <c r="E12" s="25">
        <f>PRM70ND!B18</f>
        <v>0.36894110009416153</v>
      </c>
    </row>
    <row r="13" spans="1:5" x14ac:dyDescent="0.25">
      <c r="A13" t="s">
        <v>56</v>
      </c>
      <c r="B13">
        <f>PRMallall!E26</f>
        <v>48</v>
      </c>
      <c r="C13">
        <f>PRMallND!E26</f>
        <v>48</v>
      </c>
      <c r="D13">
        <f>PRM70all!E20</f>
        <v>33</v>
      </c>
      <c r="E13">
        <f>PRM70ND!E20</f>
        <v>33</v>
      </c>
    </row>
    <row r="14" spans="1:5" x14ac:dyDescent="0.25">
      <c r="A14" t="s">
        <v>57</v>
      </c>
    </row>
    <row r="15" spans="1:5" x14ac:dyDescent="0.25">
      <c r="A15" t="s">
        <v>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6"/>
  <sheetViews>
    <sheetView workbookViewId="0">
      <selection activeCell="F1" sqref="F1"/>
    </sheetView>
  </sheetViews>
  <sheetFormatPr defaultColWidth="11.42578125" defaultRowHeight="15" x14ac:dyDescent="0.25"/>
  <sheetData>
    <row r="1" spans="1:64" ht="17.25" thickTop="1" thickBot="1" x14ac:dyDescent="0.3">
      <c r="B1" s="1" t="s">
        <v>15</v>
      </c>
      <c r="C1" s="1" t="s">
        <v>16</v>
      </c>
      <c r="D1" s="1" t="s">
        <v>17</v>
      </c>
      <c r="E1" s="10" t="s">
        <v>0</v>
      </c>
      <c r="F1" s="10" t="s">
        <v>1</v>
      </c>
      <c r="G1" s="17">
        <f>LN(G2)</f>
        <v>0.37249906053966642</v>
      </c>
      <c r="H1" s="18">
        <f>G4</f>
        <v>0.99515792913412215</v>
      </c>
      <c r="I1" s="10" t="s">
        <v>0</v>
      </c>
      <c r="J1" s="10" t="s">
        <v>1</v>
      </c>
      <c r="K1" s="19">
        <f>LN(K2)</f>
        <v>0.36894110009416153</v>
      </c>
      <c r="L1" s="20">
        <f>K4</f>
        <v>0.99432638416241004</v>
      </c>
      <c r="M1" s="10" t="s">
        <v>0</v>
      </c>
      <c r="N1" s="10" t="s">
        <v>1</v>
      </c>
      <c r="O1" s="19">
        <f>LN(O2)</f>
        <v>0.37044928093017959</v>
      </c>
      <c r="P1" s="20">
        <f>O4</f>
        <v>0.99423827469656434</v>
      </c>
      <c r="Q1" s="10" t="s">
        <v>0</v>
      </c>
      <c r="R1" s="10" t="s">
        <v>1</v>
      </c>
      <c r="S1" s="19">
        <f>LN(S2)</f>
        <v>0.37289491787959328</v>
      </c>
      <c r="T1" s="20">
        <f>S4</f>
        <v>0.99452686020075953</v>
      </c>
      <c r="U1" s="10" t="s">
        <v>0</v>
      </c>
      <c r="V1" s="10" t="s">
        <v>1</v>
      </c>
      <c r="W1" s="19">
        <f>LN(W2)</f>
        <v>0.37122731872744152</v>
      </c>
      <c r="X1" s="20">
        <f>W4</f>
        <v>0.99500159095734819</v>
      </c>
      <c r="Y1" s="10" t="s">
        <v>0</v>
      </c>
      <c r="Z1" s="10" t="s">
        <v>1</v>
      </c>
      <c r="AA1" s="19">
        <f>LN(AA2)</f>
        <v>0.3735826977524308</v>
      </c>
      <c r="AB1" s="20">
        <f>AA4</f>
        <v>0.9953181467081087</v>
      </c>
      <c r="AC1" s="10" t="s">
        <v>0</v>
      </c>
      <c r="AD1" s="10" t="s">
        <v>1</v>
      </c>
      <c r="AE1" s="19">
        <f>LN(AE2)</f>
        <v>0.37376633595261027</v>
      </c>
      <c r="AF1" s="20">
        <f>AE4</f>
        <v>0.99631432623520233</v>
      </c>
      <c r="AG1" s="10" t="s">
        <v>0</v>
      </c>
      <c r="AH1" s="10" t="s">
        <v>1</v>
      </c>
      <c r="AI1" s="19">
        <f>LN(AI2)</f>
        <v>0.37260145790873761</v>
      </c>
      <c r="AJ1" s="20">
        <f>AI4</f>
        <v>0.99528059130721214</v>
      </c>
      <c r="AK1" s="10" t="s">
        <v>0</v>
      </c>
      <c r="AL1" s="10" t="s">
        <v>1</v>
      </c>
      <c r="AM1" s="19">
        <f>LN(AM2)</f>
        <v>0.37136811805508618</v>
      </c>
      <c r="AN1" s="20">
        <f>AM4</f>
        <v>0.99678175352029874</v>
      </c>
      <c r="AO1" s="10" t="s">
        <v>0</v>
      </c>
      <c r="AP1" s="10" t="s">
        <v>1</v>
      </c>
      <c r="AQ1" s="19">
        <f>LN(AQ2)</f>
        <v>0.37246348936866264</v>
      </c>
      <c r="AR1" s="20">
        <f>AQ4</f>
        <v>0.9950495038638687</v>
      </c>
      <c r="AS1" s="10" t="s">
        <v>0</v>
      </c>
      <c r="AT1" s="10" t="s">
        <v>1</v>
      </c>
      <c r="AU1" s="19">
        <f>LN(AU2)</f>
        <v>0.37271339922279428</v>
      </c>
      <c r="AV1" s="20">
        <f>AU4</f>
        <v>0.99497690026923014</v>
      </c>
      <c r="AW1" s="10" t="s">
        <v>0</v>
      </c>
      <c r="AX1" s="10" t="s">
        <v>1</v>
      </c>
      <c r="AY1" s="19">
        <f>LN(AY2)</f>
        <v>0.37587057690841719</v>
      </c>
      <c r="AZ1" s="20">
        <f>AY4</f>
        <v>0.99595085023248398</v>
      </c>
      <c r="BA1" s="10" t="s">
        <v>0</v>
      </c>
      <c r="BB1" s="10" t="s">
        <v>1</v>
      </c>
      <c r="BC1" s="19">
        <f>LN(BC2)</f>
        <v>0.37366757270850259</v>
      </c>
      <c r="BD1" s="20">
        <f>BC4</f>
        <v>0.99483882718086025</v>
      </c>
      <c r="BE1" s="10" t="s">
        <v>0</v>
      </c>
      <c r="BF1" s="10" t="s">
        <v>1</v>
      </c>
      <c r="BG1" s="19">
        <f>LN(BG2)</f>
        <v>0.37441276590298944</v>
      </c>
      <c r="BH1" s="20">
        <f>BG4</f>
        <v>0.99477837352457188</v>
      </c>
      <c r="BI1" s="10" t="s">
        <v>0</v>
      </c>
      <c r="BJ1" s="10" t="s">
        <v>1</v>
      </c>
      <c r="BK1" s="19">
        <f>LN(BK2)</f>
        <v>0.37025327602660824</v>
      </c>
      <c r="BL1" s="20">
        <f>BK4</f>
        <v>0.99459218661710003</v>
      </c>
    </row>
    <row r="2" spans="1:64" ht="15.75" thickTop="1" x14ac:dyDescent="0.25">
      <c r="B2">
        <v>0.36894110009416153</v>
      </c>
      <c r="C2" s="21">
        <v>0.99432638416241004</v>
      </c>
      <c r="D2">
        <v>1927.7988744533402</v>
      </c>
      <c r="E2" s="12">
        <v>1974</v>
      </c>
      <c r="F2" s="13">
        <v>10000</v>
      </c>
      <c r="G2">
        <f t="array" ref="G2:H6">LOGEST(F2:F15,E2:E15,TRUE, TRUE)</f>
        <v>1.4513571156500729</v>
      </c>
      <c r="H2">
        <v>5.8997893081107753E-316</v>
      </c>
      <c r="I2" s="12">
        <v>1975</v>
      </c>
      <c r="J2" s="13">
        <v>16000</v>
      </c>
      <c r="K2">
        <f t="array" ref="K2:L6">LOGEST(J2:J14,I2:I14,TRUE, TRUE)</f>
        <v>1.4462024199797483</v>
      </c>
      <c r="L2">
        <v>0</v>
      </c>
      <c r="M2" s="12">
        <v>1974</v>
      </c>
      <c r="N2" s="13">
        <v>10000</v>
      </c>
      <c r="O2">
        <f t="array" ref="O2:P6">LOGEST(N2:N14,M2:M14,TRUE, TRUE)</f>
        <v>1.4483852003545823</v>
      </c>
      <c r="P2">
        <v>0</v>
      </c>
      <c r="Q2" s="12">
        <v>1974</v>
      </c>
      <c r="R2" s="13">
        <v>10000</v>
      </c>
      <c r="S2">
        <f t="array" ref="S2:T6">LOGEST(R2:R14,Q2:Q14,TRUE, TRUE)</f>
        <v>1.451931759748196</v>
      </c>
      <c r="T2">
        <v>2.6719111134543218E-316</v>
      </c>
      <c r="U2" s="12">
        <v>1974</v>
      </c>
      <c r="V2" s="13">
        <v>10000</v>
      </c>
      <c r="W2">
        <f t="array" ref="W2:X6">LOGEST(V2:V14,U2:U14,TRUE, TRUE)</f>
        <v>1.4495125372839548</v>
      </c>
      <c r="X2">
        <v>7.5512996373583126E-315</v>
      </c>
      <c r="Y2" s="12">
        <v>1974</v>
      </c>
      <c r="Z2" s="13">
        <v>10000</v>
      </c>
      <c r="AA2">
        <f t="array" ref="AA2:AB6">LOGEST(Z2:Z14,Y2:Y14,TRUE, TRUE)</f>
        <v>1.4529307126797657</v>
      </c>
      <c r="AB2">
        <v>6.6813801620416791E-317</v>
      </c>
      <c r="AC2" s="12">
        <v>1974</v>
      </c>
      <c r="AD2" s="13">
        <v>10000</v>
      </c>
      <c r="AE2">
        <f t="array" ref="AE2:AF6">LOGEST(AD2:AD14,AC2:AC14,TRUE, TRUE)</f>
        <v>1.4531975507609103</v>
      </c>
      <c r="AF2">
        <v>4.5404865063664103E-317</v>
      </c>
      <c r="AG2" s="12">
        <v>1974</v>
      </c>
      <c r="AH2" s="13">
        <v>10000</v>
      </c>
      <c r="AI2">
        <f t="array" ref="AI2:AJ6">LOGEST(AH2:AH14,AG2:AG14,TRUE, TRUE)</f>
        <v>1.4515057384094581</v>
      </c>
      <c r="AJ2">
        <v>4.8738639213774457E-316</v>
      </c>
      <c r="AK2" s="12">
        <v>1974</v>
      </c>
      <c r="AL2" s="13">
        <v>10000</v>
      </c>
      <c r="AM2">
        <f t="array" ref="AM2:AN6">LOGEST(AL2:AL14,AK2:AK14,TRUE, TRUE)</f>
        <v>1.4497166420431862</v>
      </c>
      <c r="AN2">
        <v>5.3522007304692003E-315</v>
      </c>
      <c r="AO2" s="12">
        <v>1974</v>
      </c>
      <c r="AP2" s="13">
        <v>10000</v>
      </c>
      <c r="AQ2">
        <f t="array" ref="AQ2:AR6">LOGEST(AP2:AP14,AO2:AO14,TRUE, TRUE)</f>
        <v>1.4513054900961206</v>
      </c>
      <c r="AR2">
        <v>6.32825721586834E-316</v>
      </c>
      <c r="AS2" s="12">
        <v>1974</v>
      </c>
      <c r="AT2" s="13">
        <v>10000</v>
      </c>
      <c r="AU2">
        <f t="array" ref="AU2:AV6">LOGEST(AT2:AT14,AS2:AS14,TRUE, TRUE)</f>
        <v>1.4516682309638218</v>
      </c>
      <c r="AV2">
        <v>3.8626029464848946E-316</v>
      </c>
      <c r="AW2" s="12">
        <v>1974</v>
      </c>
      <c r="AX2" s="13">
        <v>10000</v>
      </c>
      <c r="AY2">
        <f t="array" ref="AY2:AZ6">LOGEST(AX2:AX14,AW2:AW14,TRUE, TRUE)</f>
        <v>1.4562586480777702</v>
      </c>
      <c r="AZ2">
        <v>7.428771050868983E-319</v>
      </c>
      <c r="BA2" s="12">
        <v>1974</v>
      </c>
      <c r="BB2" s="13">
        <v>10000</v>
      </c>
      <c r="BC2">
        <f t="array" ref="BC2:BD6">LOGEST(BB2:BB14,BA2:BA14,TRUE, TRUE)</f>
        <v>1.4530540353436086</v>
      </c>
      <c r="BD2">
        <v>5.8248694406082316E-317</v>
      </c>
      <c r="BE2" s="12">
        <v>1974</v>
      </c>
      <c r="BF2" s="13">
        <v>10000</v>
      </c>
      <c r="BG2">
        <f t="array" ref="BG2:BH6">LOGEST(BF2:BF14,BE2:BE14,TRUE, TRUE)</f>
        <v>1.454137244872026</v>
      </c>
      <c r="BH2">
        <v>1.3266838467074572E-317</v>
      </c>
      <c r="BI2" s="12">
        <v>1974</v>
      </c>
      <c r="BJ2" s="13">
        <v>10000</v>
      </c>
      <c r="BK2">
        <f t="array" ref="BK2:BL6">LOGEST(BJ2:BJ14,BI2:BI14,TRUE, TRUE)</f>
        <v>1.4481013375732099</v>
      </c>
      <c r="BL2">
        <v>0</v>
      </c>
    </row>
    <row r="3" spans="1:64" x14ac:dyDescent="0.25">
      <c r="B3">
        <v>0.37044928093017959</v>
      </c>
      <c r="C3" s="21">
        <v>0.99423827469656434</v>
      </c>
      <c r="D3">
        <v>1898.1503708864384</v>
      </c>
      <c r="E3" s="12">
        <v>1975</v>
      </c>
      <c r="F3" s="13">
        <v>16000</v>
      </c>
      <c r="G3">
        <v>7.5007402394202151E-3</v>
      </c>
      <c r="H3">
        <v>14.941712584113727</v>
      </c>
      <c r="I3" s="12">
        <v>1978</v>
      </c>
      <c r="J3" s="13">
        <v>60000</v>
      </c>
      <c r="K3">
        <v>8.4028416071532715E-3</v>
      </c>
      <c r="L3">
        <v>16.750325581951746</v>
      </c>
      <c r="M3" s="12">
        <v>1978</v>
      </c>
      <c r="N3" s="13">
        <v>60000</v>
      </c>
      <c r="O3">
        <v>8.5028290776968645E-3</v>
      </c>
      <c r="P3">
        <v>16.948993938133068</v>
      </c>
      <c r="Q3" s="12">
        <v>1975</v>
      </c>
      <c r="R3" s="13">
        <v>16000</v>
      </c>
      <c r="S3">
        <v>8.3406545487062968E-3</v>
      </c>
      <c r="T3">
        <v>16.623817017943971</v>
      </c>
      <c r="U3" s="12">
        <v>1975</v>
      </c>
      <c r="V3" s="13">
        <v>16000</v>
      </c>
      <c r="W3">
        <v>7.9331852401351207E-3</v>
      </c>
      <c r="X3">
        <v>15.809261970434074</v>
      </c>
      <c r="Y3" s="12">
        <v>1975</v>
      </c>
      <c r="Z3" s="13">
        <v>16000</v>
      </c>
      <c r="AA3">
        <v>7.7253533122782674E-3</v>
      </c>
      <c r="AB3">
        <v>15.393319676422163</v>
      </c>
      <c r="AC3" s="12">
        <v>1975</v>
      </c>
      <c r="AD3" s="13">
        <v>16000</v>
      </c>
      <c r="AE3">
        <v>6.8543156224630912E-3</v>
      </c>
      <c r="AF3">
        <v>13.656137669317539</v>
      </c>
      <c r="AG3" s="12">
        <v>1975</v>
      </c>
      <c r="AH3" s="13">
        <v>16000</v>
      </c>
      <c r="AI3">
        <v>7.7360493902506018E-3</v>
      </c>
      <c r="AJ3">
        <v>15.409879532480161</v>
      </c>
      <c r="AK3" s="12">
        <v>1975</v>
      </c>
      <c r="AL3" s="13">
        <v>16000</v>
      </c>
      <c r="AM3">
        <v>6.3623548271920724E-3</v>
      </c>
      <c r="AN3">
        <v>12.672558847108991</v>
      </c>
      <c r="AO3" s="12">
        <v>1975</v>
      </c>
      <c r="AP3" s="13">
        <v>16000</v>
      </c>
      <c r="AQ3">
        <v>7.9211709154988694E-3</v>
      </c>
      <c r="AR3">
        <v>15.775581375632886</v>
      </c>
      <c r="AS3" s="12">
        <v>1975</v>
      </c>
      <c r="AT3" s="13">
        <v>16000</v>
      </c>
      <c r="AU3">
        <v>7.9846900977387052E-3</v>
      </c>
      <c r="AV3">
        <v>15.900851350447049</v>
      </c>
      <c r="AW3" s="12">
        <v>1975</v>
      </c>
      <c r="AX3" s="13">
        <v>16000</v>
      </c>
      <c r="AY3">
        <v>7.2261164307459496E-3</v>
      </c>
      <c r="AZ3">
        <v>14.388538392162353</v>
      </c>
      <c r="BA3" s="12">
        <v>1975</v>
      </c>
      <c r="BB3" s="13">
        <v>16000</v>
      </c>
      <c r="BC3">
        <v>8.1149697571923779E-3</v>
      </c>
      <c r="BD3">
        <v>16.157782162696176</v>
      </c>
      <c r="BE3" s="12">
        <v>1975</v>
      </c>
      <c r="BF3" s="13">
        <v>16000</v>
      </c>
      <c r="BG3">
        <v>8.1788838107178952E-3</v>
      </c>
      <c r="BH3">
        <v>16.283774835388279</v>
      </c>
      <c r="BI3" s="12">
        <v>1975</v>
      </c>
      <c r="BJ3" s="13">
        <v>16000</v>
      </c>
      <c r="BK3">
        <v>8.2317257668089259E-3</v>
      </c>
      <c r="BL3">
        <v>16.388342529914674</v>
      </c>
    </row>
    <row r="4" spans="1:64" ht="15.75" thickBot="1" x14ac:dyDescent="0.3">
      <c r="B4">
        <v>0.37289491787959328</v>
      </c>
      <c r="C4" s="21">
        <v>0.99452686020075953</v>
      </c>
      <c r="D4">
        <v>1998.8152803490173</v>
      </c>
      <c r="E4" s="12">
        <v>1978</v>
      </c>
      <c r="F4" s="13">
        <v>60000</v>
      </c>
      <c r="G4">
        <v>0.99515792913412215</v>
      </c>
      <c r="H4">
        <v>0.31556640240444805</v>
      </c>
      <c r="I4" s="12">
        <v>1982</v>
      </c>
      <c r="J4" s="13">
        <v>210000</v>
      </c>
      <c r="K4">
        <v>0.99432638416241004</v>
      </c>
      <c r="L4">
        <v>0.31676338165672063</v>
      </c>
      <c r="M4" s="12">
        <v>1982</v>
      </c>
      <c r="N4" s="13">
        <v>210000</v>
      </c>
      <c r="O4">
        <v>0.99423827469656434</v>
      </c>
      <c r="P4">
        <v>0.32475567295126012</v>
      </c>
      <c r="Q4" s="12">
        <v>1982</v>
      </c>
      <c r="R4" s="13">
        <v>210000</v>
      </c>
      <c r="S4">
        <v>0.99452686020075953</v>
      </c>
      <c r="T4">
        <v>0.32931573111589196</v>
      </c>
      <c r="U4" s="12">
        <v>1978</v>
      </c>
      <c r="V4" s="13">
        <v>60000</v>
      </c>
      <c r="W4">
        <v>0.99500159095734819</v>
      </c>
      <c r="X4">
        <v>0.32344713041444106</v>
      </c>
      <c r="Y4" s="12">
        <v>1978</v>
      </c>
      <c r="Z4" s="13">
        <v>60000</v>
      </c>
      <c r="AA4">
        <v>0.9953181467081087</v>
      </c>
      <c r="AB4">
        <v>0.3201346489238408</v>
      </c>
      <c r="AC4" s="12">
        <v>1978</v>
      </c>
      <c r="AD4" s="13">
        <v>60000</v>
      </c>
      <c r="AE4">
        <v>0.99631432623520233</v>
      </c>
      <c r="AF4">
        <v>0.28696337336325628</v>
      </c>
      <c r="AG4" s="12">
        <v>1978</v>
      </c>
      <c r="AH4" s="13">
        <v>60000</v>
      </c>
      <c r="AI4">
        <v>0.99528059130721214</v>
      </c>
      <c r="AJ4">
        <v>0.32536715332687577</v>
      </c>
      <c r="AK4" s="12">
        <v>1978</v>
      </c>
      <c r="AL4" s="13">
        <v>60000</v>
      </c>
      <c r="AM4">
        <v>0.99678175352029874</v>
      </c>
      <c r="AN4">
        <v>0.26693909229596308</v>
      </c>
      <c r="AO4" s="12">
        <v>1978</v>
      </c>
      <c r="AP4" s="13">
        <v>60000</v>
      </c>
      <c r="AQ4">
        <v>0.9950495038638687</v>
      </c>
      <c r="AR4">
        <v>0.3295845654088122</v>
      </c>
      <c r="AS4" s="12">
        <v>1978</v>
      </c>
      <c r="AT4" s="13">
        <v>60000</v>
      </c>
      <c r="AU4">
        <v>0.99497690026923014</v>
      </c>
      <c r="AV4">
        <v>0.32932146704205106</v>
      </c>
      <c r="AW4" s="12">
        <v>1978</v>
      </c>
      <c r="AX4" s="13">
        <v>60000</v>
      </c>
      <c r="AY4">
        <v>0.99595085023248398</v>
      </c>
      <c r="AZ4">
        <v>0.29260795875192253</v>
      </c>
      <c r="BA4" s="12">
        <v>1978</v>
      </c>
      <c r="BB4" s="13">
        <v>60000</v>
      </c>
      <c r="BC4">
        <v>0.99483882718086025</v>
      </c>
      <c r="BD4">
        <v>0.32610903096004851</v>
      </c>
      <c r="BE4" s="12">
        <v>1978</v>
      </c>
      <c r="BF4" s="13">
        <v>60000</v>
      </c>
      <c r="BG4">
        <v>0.99477837352457188</v>
      </c>
      <c r="BH4">
        <v>0.32292850472464057</v>
      </c>
      <c r="BI4" s="12">
        <v>1978</v>
      </c>
      <c r="BJ4" s="13">
        <v>60000</v>
      </c>
      <c r="BK4">
        <v>0.99459218661710003</v>
      </c>
      <c r="BL4">
        <v>0.32174280205025296</v>
      </c>
    </row>
    <row r="5" spans="1:64" ht="17.25" thickTop="1" thickBot="1" x14ac:dyDescent="0.3">
      <c r="B5">
        <v>0.37122731872744152</v>
      </c>
      <c r="C5" s="21">
        <v>0.99500159095734819</v>
      </c>
      <c r="D5">
        <v>2189.7002440448928</v>
      </c>
      <c r="E5" s="12">
        <v>1982</v>
      </c>
      <c r="F5" s="13">
        <v>210000</v>
      </c>
      <c r="G5">
        <v>2466.27847472538</v>
      </c>
      <c r="H5">
        <v>12</v>
      </c>
      <c r="I5" s="12">
        <v>1985</v>
      </c>
      <c r="J5" s="13">
        <v>1000000</v>
      </c>
      <c r="K5" s="18">
        <v>1927.7988744533402</v>
      </c>
      <c r="L5">
        <v>11</v>
      </c>
      <c r="M5" s="12">
        <v>1985</v>
      </c>
      <c r="N5" s="13">
        <v>1000000</v>
      </c>
      <c r="O5" s="18">
        <v>1898.1503708864384</v>
      </c>
      <c r="P5">
        <v>11</v>
      </c>
      <c r="Q5" s="12">
        <v>1985</v>
      </c>
      <c r="R5" s="13">
        <v>1000000</v>
      </c>
      <c r="S5" s="18">
        <v>1998.8152803490173</v>
      </c>
      <c r="T5">
        <v>11</v>
      </c>
      <c r="U5" s="12">
        <v>1985</v>
      </c>
      <c r="V5" s="13">
        <v>1000000</v>
      </c>
      <c r="W5" s="18">
        <v>2189.7002440448928</v>
      </c>
      <c r="X5">
        <v>11</v>
      </c>
      <c r="Y5" s="12">
        <v>1982</v>
      </c>
      <c r="Z5" s="13">
        <v>210000</v>
      </c>
      <c r="AA5" s="18">
        <v>2338.4969436678698</v>
      </c>
      <c r="AB5">
        <v>11</v>
      </c>
      <c r="AC5" s="12">
        <v>1982</v>
      </c>
      <c r="AD5" s="13">
        <v>210000</v>
      </c>
      <c r="AE5" s="18">
        <v>2973.5289360827987</v>
      </c>
      <c r="AF5">
        <v>11</v>
      </c>
      <c r="AG5" s="12">
        <v>1982</v>
      </c>
      <c r="AH5" s="13">
        <v>210000</v>
      </c>
      <c r="AI5" s="18">
        <v>2319.8004701542914</v>
      </c>
      <c r="AJ5">
        <v>11</v>
      </c>
      <c r="AK5" s="12">
        <v>1982</v>
      </c>
      <c r="AL5" s="13">
        <v>210000</v>
      </c>
      <c r="AM5" s="18">
        <v>3407.0104194570636</v>
      </c>
      <c r="AN5">
        <v>11</v>
      </c>
      <c r="AO5" s="12">
        <v>1982</v>
      </c>
      <c r="AP5" s="13">
        <v>210000</v>
      </c>
      <c r="AQ5" s="18">
        <v>2210.9995122744012</v>
      </c>
      <c r="AR5">
        <v>11</v>
      </c>
      <c r="AS5" s="12">
        <v>1982</v>
      </c>
      <c r="AT5" s="13">
        <v>210000</v>
      </c>
      <c r="AU5" s="18">
        <v>2178.8828591074102</v>
      </c>
      <c r="AV5">
        <v>11</v>
      </c>
      <c r="AW5" s="12">
        <v>1982</v>
      </c>
      <c r="AX5" s="13">
        <v>210000</v>
      </c>
      <c r="AY5" s="18">
        <v>2705.6196934098534</v>
      </c>
      <c r="AZ5">
        <v>11</v>
      </c>
      <c r="BA5" s="12">
        <v>1982</v>
      </c>
      <c r="BB5" s="13">
        <v>210000</v>
      </c>
      <c r="BC5" s="18">
        <v>2120.2985217638015</v>
      </c>
      <c r="BD5">
        <v>11</v>
      </c>
      <c r="BE5" s="12">
        <v>1982</v>
      </c>
      <c r="BF5" s="13">
        <v>210000</v>
      </c>
      <c r="BG5" s="18">
        <v>2095.6233005680533</v>
      </c>
      <c r="BH5">
        <v>11</v>
      </c>
      <c r="BI5" s="12">
        <v>1982</v>
      </c>
      <c r="BJ5" s="13">
        <v>210000</v>
      </c>
      <c r="BK5" s="18">
        <v>2023.0938603360732</v>
      </c>
      <c r="BL5">
        <v>11</v>
      </c>
    </row>
    <row r="6" spans="1:64" ht="15.75" thickTop="1" x14ac:dyDescent="0.25">
      <c r="B6">
        <v>0.3735826977524308</v>
      </c>
      <c r="C6" s="21">
        <v>0.9953181467081087</v>
      </c>
      <c r="D6">
        <v>2338.4969436678698</v>
      </c>
      <c r="E6" s="12">
        <v>1985</v>
      </c>
      <c r="F6" s="13">
        <v>1000000</v>
      </c>
      <c r="G6">
        <v>245.59732368219335</v>
      </c>
      <c r="H6">
        <v>1.1949858519178322</v>
      </c>
      <c r="I6" s="12">
        <v>1988</v>
      </c>
      <c r="J6" s="13">
        <v>4000000</v>
      </c>
      <c r="K6">
        <v>193.43348829592026</v>
      </c>
      <c r="L6">
        <v>1.103729439544614</v>
      </c>
      <c r="M6" s="12">
        <v>1988</v>
      </c>
      <c r="N6" s="13">
        <v>4000000</v>
      </c>
      <c r="O6">
        <v>200.19079607548889</v>
      </c>
      <c r="P6">
        <v>1.1601287182542841</v>
      </c>
      <c r="Q6" s="12">
        <v>1988</v>
      </c>
      <c r="R6" s="13">
        <v>4000000</v>
      </c>
      <c r="S6">
        <v>216.76922003616662</v>
      </c>
      <c r="T6">
        <v>1.1929373583643392</v>
      </c>
      <c r="U6" s="12">
        <v>1988</v>
      </c>
      <c r="V6" s="13">
        <v>4000000</v>
      </c>
      <c r="W6">
        <v>229.08216123725472</v>
      </c>
      <c r="X6">
        <v>1.1507985079067011</v>
      </c>
      <c r="Y6" s="12">
        <v>1988</v>
      </c>
      <c r="Z6" s="13">
        <v>4000000</v>
      </c>
      <c r="AA6">
        <v>239.66365013131417</v>
      </c>
      <c r="AB6">
        <v>1.1273481278574988</v>
      </c>
      <c r="AC6" s="12">
        <v>1985</v>
      </c>
      <c r="AD6" s="13">
        <v>1000000</v>
      </c>
      <c r="AE6">
        <v>244.86409437618005</v>
      </c>
      <c r="AF6">
        <v>0.90582775417221606</v>
      </c>
      <c r="AG6" s="12">
        <v>1985</v>
      </c>
      <c r="AH6" s="13">
        <v>1000000</v>
      </c>
      <c r="AI6">
        <v>245.58285697198022</v>
      </c>
      <c r="AJ6">
        <v>1.1645016291043815</v>
      </c>
      <c r="AK6" s="12">
        <v>1985</v>
      </c>
      <c r="AL6" s="13">
        <v>1000000</v>
      </c>
      <c r="AM6">
        <v>242.77156639248912</v>
      </c>
      <c r="AN6">
        <v>0.78382126895371973</v>
      </c>
      <c r="AO6" s="12">
        <v>1985</v>
      </c>
      <c r="AP6" s="13">
        <v>1000000</v>
      </c>
      <c r="AQ6">
        <v>240.17200152621325</v>
      </c>
      <c r="AR6">
        <v>1.1948858433128715</v>
      </c>
      <c r="AS6" s="12">
        <v>1985</v>
      </c>
      <c r="AT6" s="13">
        <v>1000000</v>
      </c>
      <c r="AU6">
        <v>236.30557360092953</v>
      </c>
      <c r="AV6">
        <v>1.1929789152020158</v>
      </c>
      <c r="AW6" s="12">
        <v>1985</v>
      </c>
      <c r="AX6" s="13">
        <v>1000000</v>
      </c>
      <c r="AY6">
        <v>231.65358219383086</v>
      </c>
      <c r="AZ6">
        <v>0.94181359277463461</v>
      </c>
      <c r="BA6" s="12">
        <v>1985</v>
      </c>
      <c r="BB6" s="13">
        <v>1000000</v>
      </c>
      <c r="BC6">
        <v>225.48759908013713</v>
      </c>
      <c r="BD6">
        <v>1.1698181008107205</v>
      </c>
      <c r="BE6" s="12">
        <v>1985</v>
      </c>
      <c r="BF6" s="13">
        <v>1000000</v>
      </c>
      <c r="BG6">
        <v>218.5375056883581</v>
      </c>
      <c r="BH6">
        <v>1.1471110108006144</v>
      </c>
      <c r="BI6" s="12">
        <v>1985</v>
      </c>
      <c r="BJ6" s="13">
        <v>1000000</v>
      </c>
      <c r="BK6">
        <v>209.4275015224255</v>
      </c>
      <c r="BL6">
        <v>1.1387027373826308</v>
      </c>
    </row>
    <row r="7" spans="1:64" x14ac:dyDescent="0.25">
      <c r="B7">
        <v>0.37376633595261027</v>
      </c>
      <c r="C7" s="21">
        <v>0.99631432623520233</v>
      </c>
      <c r="D7">
        <v>2973.5289360827987</v>
      </c>
      <c r="E7" s="12">
        <v>1988</v>
      </c>
      <c r="F7" s="13">
        <v>4000000</v>
      </c>
      <c r="G7" t="s">
        <v>18</v>
      </c>
      <c r="H7">
        <f>TINV(0.0455,H5)</f>
        <v>2.2313513170834232</v>
      </c>
      <c r="I7" s="12">
        <v>1993</v>
      </c>
      <c r="J7" s="13">
        <v>13000000</v>
      </c>
      <c r="K7" t="s">
        <v>18</v>
      </c>
      <c r="L7">
        <f>TINV(0.0455,L5)</f>
        <v>2.2548660037131212</v>
      </c>
      <c r="M7" s="12">
        <v>1993</v>
      </c>
      <c r="N7" s="13">
        <v>13000000</v>
      </c>
      <c r="O7" t="s">
        <v>18</v>
      </c>
      <c r="P7">
        <f>TINV(0.0455,P5)</f>
        <v>2.2548660037131212</v>
      </c>
      <c r="Q7" s="12">
        <v>1993</v>
      </c>
      <c r="R7" s="13">
        <v>13000000</v>
      </c>
      <c r="S7" t="s">
        <v>18</v>
      </c>
      <c r="T7">
        <f>TINV(0.0455,T5)</f>
        <v>2.2548660037131212</v>
      </c>
      <c r="U7" s="12">
        <v>1993</v>
      </c>
      <c r="V7" s="13">
        <v>13000000</v>
      </c>
      <c r="W7" t="s">
        <v>18</v>
      </c>
      <c r="X7">
        <f>TINV(0.0455,X5)</f>
        <v>2.2548660037131212</v>
      </c>
      <c r="Y7" s="12">
        <v>1993</v>
      </c>
      <c r="Z7" s="13">
        <v>13000000</v>
      </c>
      <c r="AA7" t="s">
        <v>18</v>
      </c>
      <c r="AB7">
        <f>TINV(0.0455,AB5)</f>
        <v>2.2548660037131212</v>
      </c>
      <c r="AC7" s="12">
        <v>1993</v>
      </c>
      <c r="AD7" s="13">
        <v>13000000</v>
      </c>
      <c r="AE7" t="s">
        <v>18</v>
      </c>
      <c r="AF7">
        <f>TINV(0.0455,AF5)</f>
        <v>2.2548660037131212</v>
      </c>
      <c r="AG7" s="12">
        <v>1988</v>
      </c>
      <c r="AH7" s="13">
        <v>4000000</v>
      </c>
      <c r="AI7" t="s">
        <v>18</v>
      </c>
      <c r="AJ7">
        <f>TINV(0.0455,AJ5)</f>
        <v>2.2548660037131212</v>
      </c>
      <c r="AK7" s="12">
        <v>1988</v>
      </c>
      <c r="AL7" s="13">
        <v>4000000</v>
      </c>
      <c r="AM7" t="s">
        <v>18</v>
      </c>
      <c r="AN7">
        <f>TINV(0.0455,AN5)</f>
        <v>2.2548660037131212</v>
      </c>
      <c r="AO7" s="12">
        <v>1988</v>
      </c>
      <c r="AP7" s="13">
        <v>4000000</v>
      </c>
      <c r="AQ7" t="s">
        <v>18</v>
      </c>
      <c r="AR7">
        <f>TINV(0.0455,AR5)</f>
        <v>2.2548660037131212</v>
      </c>
      <c r="AS7" s="12">
        <v>1988</v>
      </c>
      <c r="AT7" s="13">
        <v>4000000</v>
      </c>
      <c r="AU7" t="s">
        <v>18</v>
      </c>
      <c r="AV7">
        <f>TINV(0.0455,AV5)</f>
        <v>2.2548660037131212</v>
      </c>
      <c r="AW7" s="12">
        <v>1988</v>
      </c>
      <c r="AX7" s="13">
        <v>4000000</v>
      </c>
      <c r="AY7" t="s">
        <v>18</v>
      </c>
      <c r="AZ7">
        <f>TINV(0.0455,AZ5)</f>
        <v>2.2548660037131212</v>
      </c>
      <c r="BA7" s="12">
        <v>1988</v>
      </c>
      <c r="BB7" s="13">
        <v>4000000</v>
      </c>
      <c r="BC7" t="s">
        <v>18</v>
      </c>
      <c r="BD7">
        <f>TINV(0.0455,BD5)</f>
        <v>2.2548660037131212</v>
      </c>
      <c r="BE7" s="12">
        <v>1988</v>
      </c>
      <c r="BF7" s="13">
        <v>4000000</v>
      </c>
      <c r="BG7" t="s">
        <v>18</v>
      </c>
      <c r="BH7">
        <f>TINV(0.0455,BH5)</f>
        <v>2.2548660037131212</v>
      </c>
      <c r="BI7" s="12">
        <v>1988</v>
      </c>
      <c r="BJ7" s="13">
        <v>4000000</v>
      </c>
    </row>
    <row r="8" spans="1:64" x14ac:dyDescent="0.25">
      <c r="B8">
        <v>0.37260145790873761</v>
      </c>
      <c r="C8" s="21">
        <v>0.99528059130721214</v>
      </c>
      <c r="D8">
        <v>2319.8004701542914</v>
      </c>
      <c r="E8" s="12">
        <v>1993</v>
      </c>
      <c r="F8" s="13">
        <v>13000000</v>
      </c>
      <c r="G8" t="s">
        <v>19</v>
      </c>
      <c r="H8">
        <f>H7*G3</f>
        <v>1.6736786612330929E-2</v>
      </c>
      <c r="I8" s="12">
        <v>1995</v>
      </c>
      <c r="J8" s="13">
        <v>60000000</v>
      </c>
      <c r="K8" t="s">
        <v>19</v>
      </c>
      <c r="L8">
        <f>L7*K3</f>
        <v>1.8947281874556039E-2</v>
      </c>
      <c r="M8" s="12">
        <v>1995</v>
      </c>
      <c r="N8" s="13">
        <v>60000000</v>
      </c>
      <c r="O8" t="s">
        <v>19</v>
      </c>
      <c r="P8">
        <f>P7*O3</f>
        <v>1.9172740222682054E-2</v>
      </c>
      <c r="Q8" s="12">
        <v>1995</v>
      </c>
      <c r="R8" s="13">
        <v>60000000</v>
      </c>
      <c r="S8" t="s">
        <v>19</v>
      </c>
      <c r="T8">
        <f>T7*S3</f>
        <v>1.8807058390593035E-2</v>
      </c>
      <c r="U8" s="12">
        <v>1995</v>
      </c>
      <c r="V8" s="13">
        <v>60000000</v>
      </c>
      <c r="W8" t="s">
        <v>19</v>
      </c>
      <c r="X8">
        <f>X7*W3</f>
        <v>1.7888269699139397E-2</v>
      </c>
      <c r="Y8" s="12">
        <v>1995</v>
      </c>
      <c r="Z8" s="13">
        <v>60000000</v>
      </c>
      <c r="AA8" t="s">
        <v>19</v>
      </c>
      <c r="AB8">
        <f>AB7*AA3</f>
        <v>1.7419636550528819E-2</v>
      </c>
      <c r="AC8" s="12">
        <v>1995</v>
      </c>
      <c r="AD8" s="13">
        <v>60000000</v>
      </c>
      <c r="AE8" t="s">
        <v>19</v>
      </c>
      <c r="AF8">
        <f>AF7*AE3</f>
        <v>1.5455563275811764E-2</v>
      </c>
      <c r="AG8" s="12">
        <v>1995</v>
      </c>
      <c r="AH8" s="13">
        <v>60000000</v>
      </c>
      <c r="AI8" t="s">
        <v>19</v>
      </c>
      <c r="AJ8">
        <f>AJ7*AI3</f>
        <v>1.7443754773121701E-2</v>
      </c>
      <c r="AK8" s="12">
        <v>1993</v>
      </c>
      <c r="AL8" s="13">
        <v>13000000</v>
      </c>
      <c r="AM8" t="s">
        <v>19</v>
      </c>
      <c r="AN8">
        <f>AN7*AM3</f>
        <v>1.4346257603395474E-2</v>
      </c>
      <c r="AO8" s="12">
        <v>1993</v>
      </c>
      <c r="AP8" s="13">
        <v>13000000</v>
      </c>
      <c r="AQ8" t="s">
        <v>19</v>
      </c>
      <c r="AR8">
        <f>AR7*AQ3</f>
        <v>1.7861179006959542E-2</v>
      </c>
      <c r="AS8" s="12">
        <v>1993</v>
      </c>
      <c r="AT8" s="13">
        <v>13000000</v>
      </c>
      <c r="AU8" t="s">
        <v>19</v>
      </c>
      <c r="AV8">
        <f>AV7*AU3</f>
        <v>1.8004406251575806E-2</v>
      </c>
      <c r="AW8" s="12">
        <v>1993</v>
      </c>
      <c r="AX8" s="13">
        <v>13000000</v>
      </c>
      <c r="AY8" t="s">
        <v>19</v>
      </c>
      <c r="AZ8">
        <f>AZ7*AY3</f>
        <v>1.6293924278561842E-2</v>
      </c>
      <c r="BA8" s="12">
        <v>1993</v>
      </c>
      <c r="BB8" s="13">
        <v>13000000</v>
      </c>
      <c r="BC8" t="s">
        <v>19</v>
      </c>
      <c r="BD8">
        <f>BD7*BC3</f>
        <v>1.8298169426653216E-2</v>
      </c>
      <c r="BE8" s="12">
        <v>1993</v>
      </c>
      <c r="BF8" s="13">
        <v>13000000</v>
      </c>
      <c r="BG8" t="s">
        <v>19</v>
      </c>
      <c r="BH8">
        <f>BH7*BG3</f>
        <v>1.8442287053107406E-2</v>
      </c>
      <c r="BI8" s="12">
        <v>1993</v>
      </c>
      <c r="BJ8" s="13">
        <v>13000000</v>
      </c>
    </row>
    <row r="9" spans="1:64" x14ac:dyDescent="0.25">
      <c r="B9">
        <v>0.37136811805508618</v>
      </c>
      <c r="C9" s="21">
        <v>0.99678175352029874</v>
      </c>
      <c r="D9">
        <v>3407.0104194570636</v>
      </c>
      <c r="E9" s="12">
        <v>1995</v>
      </c>
      <c r="F9" s="13">
        <v>60000000</v>
      </c>
      <c r="G9" t="s">
        <v>20</v>
      </c>
      <c r="H9">
        <f>G2+H8</f>
        <v>1.4680939022624038</v>
      </c>
      <c r="I9" s="12">
        <v>1998</v>
      </c>
      <c r="J9" s="13">
        <v>100000000</v>
      </c>
      <c r="K9" t="s">
        <v>20</v>
      </c>
      <c r="L9">
        <f>K2+L8</f>
        <v>1.4651497018543043</v>
      </c>
      <c r="M9" s="12">
        <v>1998</v>
      </c>
      <c r="N9" s="13">
        <v>100000000</v>
      </c>
      <c r="O9" t="s">
        <v>20</v>
      </c>
      <c r="P9">
        <f>O2+P8</f>
        <v>1.4675579405772643</v>
      </c>
      <c r="Q9" s="12">
        <v>1998</v>
      </c>
      <c r="R9" s="13">
        <v>100000000</v>
      </c>
      <c r="S9" t="s">
        <v>20</v>
      </c>
      <c r="T9">
        <f>S2+T8</f>
        <v>1.470738818138789</v>
      </c>
      <c r="U9" s="12">
        <v>1998</v>
      </c>
      <c r="V9" s="13">
        <v>100000000</v>
      </c>
      <c r="W9" t="s">
        <v>20</v>
      </c>
      <c r="X9">
        <f>W2+X8</f>
        <v>1.4674008069830942</v>
      </c>
      <c r="Y9" s="12">
        <v>1998</v>
      </c>
      <c r="Z9" s="13">
        <v>100000000</v>
      </c>
      <c r="AA9" t="s">
        <v>20</v>
      </c>
      <c r="AB9">
        <f>AA2+AB8</f>
        <v>1.4703503492302945</v>
      </c>
      <c r="AC9" s="12">
        <v>1998</v>
      </c>
      <c r="AD9" s="13">
        <v>100000000</v>
      </c>
      <c r="AE9" t="s">
        <v>20</v>
      </c>
      <c r="AF9">
        <f>AE2+AF8</f>
        <v>1.4686531140367221</v>
      </c>
      <c r="AG9" s="12">
        <v>1998</v>
      </c>
      <c r="AH9" s="13">
        <v>100000000</v>
      </c>
      <c r="AI9" t="s">
        <v>20</v>
      </c>
      <c r="AJ9">
        <f>AI2+AJ8</f>
        <v>1.4689494931825797</v>
      </c>
      <c r="AK9" s="12">
        <v>1998</v>
      </c>
      <c r="AL9" s="13">
        <v>100000000</v>
      </c>
      <c r="AM9" t="s">
        <v>20</v>
      </c>
      <c r="AN9">
        <f>AM2+AN8</f>
        <v>1.4640628996465817</v>
      </c>
      <c r="AO9" s="12">
        <v>1995</v>
      </c>
      <c r="AP9" s="13">
        <v>60000000</v>
      </c>
      <c r="AQ9" t="s">
        <v>20</v>
      </c>
      <c r="AR9">
        <f>AQ2+AR8</f>
        <v>1.4691666691030802</v>
      </c>
      <c r="AS9" s="12">
        <v>1995</v>
      </c>
      <c r="AT9" s="13">
        <v>60000000</v>
      </c>
      <c r="AU9" t="s">
        <v>20</v>
      </c>
      <c r="AV9">
        <f>AU2+AV8</f>
        <v>1.4696726372153976</v>
      </c>
      <c r="AW9" s="12">
        <v>1995</v>
      </c>
      <c r="AX9" s="13">
        <v>60000000</v>
      </c>
      <c r="AY9" t="s">
        <v>20</v>
      </c>
      <c r="AZ9">
        <f>AY2+AZ8</f>
        <v>1.472552572356332</v>
      </c>
      <c r="BA9" s="12">
        <v>1995</v>
      </c>
      <c r="BB9" s="13">
        <v>60000000</v>
      </c>
      <c r="BC9" t="s">
        <v>20</v>
      </c>
      <c r="BD9">
        <f>BC2+BD8</f>
        <v>1.4713522047702619</v>
      </c>
      <c r="BE9" s="12">
        <v>1995</v>
      </c>
      <c r="BF9" s="13">
        <v>60000000</v>
      </c>
      <c r="BG9" t="s">
        <v>20</v>
      </c>
      <c r="BH9">
        <f>BG2+BH8</f>
        <v>1.4725795319251334</v>
      </c>
      <c r="BI9" s="12">
        <v>1995</v>
      </c>
      <c r="BJ9" s="13">
        <v>60000000</v>
      </c>
    </row>
    <row r="10" spans="1:64" x14ac:dyDescent="0.25">
      <c r="B10">
        <v>0.37246348936866264</v>
      </c>
      <c r="C10" s="21">
        <v>0.9950495038638687</v>
      </c>
      <c r="D10">
        <v>2210.9995122744012</v>
      </c>
      <c r="E10" s="12">
        <v>1998</v>
      </c>
      <c r="F10" s="13">
        <v>100000000</v>
      </c>
      <c r="G10" t="s">
        <v>21</v>
      </c>
      <c r="H10">
        <f>G2-H8</f>
        <v>1.4346203290377419</v>
      </c>
      <c r="I10" s="12">
        <v>2000</v>
      </c>
      <c r="J10" s="13">
        <v>200000000</v>
      </c>
      <c r="K10" t="s">
        <v>21</v>
      </c>
      <c r="L10">
        <f>K2-L8</f>
        <v>1.4272551381051923</v>
      </c>
      <c r="M10" s="12">
        <v>2000</v>
      </c>
      <c r="N10" s="13">
        <v>200000000</v>
      </c>
      <c r="O10" t="s">
        <v>21</v>
      </c>
      <c r="P10">
        <f>O2-P8</f>
        <v>1.4292124601319003</v>
      </c>
      <c r="Q10" s="12">
        <v>2000</v>
      </c>
      <c r="R10" s="13">
        <v>200000000</v>
      </c>
      <c r="S10" t="s">
        <v>21</v>
      </c>
      <c r="T10">
        <f>S2-T8</f>
        <v>1.4331247013576029</v>
      </c>
      <c r="U10" s="12">
        <v>2000</v>
      </c>
      <c r="V10" s="13">
        <v>200000000</v>
      </c>
      <c r="W10" t="s">
        <v>21</v>
      </c>
      <c r="X10">
        <f>W2-X8</f>
        <v>1.4316242675848154</v>
      </c>
      <c r="Y10" s="12">
        <v>2000</v>
      </c>
      <c r="Z10" s="13">
        <v>200000000</v>
      </c>
      <c r="AA10" t="s">
        <v>21</v>
      </c>
      <c r="AB10">
        <f>AA2-AB8</f>
        <v>1.4355110761292369</v>
      </c>
      <c r="AC10" s="12">
        <v>2000</v>
      </c>
      <c r="AD10" s="13">
        <v>200000000</v>
      </c>
      <c r="AE10" t="s">
        <v>21</v>
      </c>
      <c r="AF10">
        <f>AE2-AF8</f>
        <v>1.4377419874850985</v>
      </c>
      <c r="AG10" s="12">
        <v>2000</v>
      </c>
      <c r="AH10" s="13">
        <v>200000000</v>
      </c>
      <c r="AI10" t="s">
        <v>21</v>
      </c>
      <c r="AJ10">
        <f>AI2-AJ8</f>
        <v>1.4340619836363364</v>
      </c>
      <c r="AK10" s="12">
        <v>2000</v>
      </c>
      <c r="AL10" s="13">
        <v>200000000</v>
      </c>
      <c r="AM10" t="s">
        <v>21</v>
      </c>
      <c r="AN10">
        <f>AM2-AN8</f>
        <v>1.4353703844397907</v>
      </c>
      <c r="AO10" s="12">
        <v>2000</v>
      </c>
      <c r="AP10" s="13">
        <v>200000000</v>
      </c>
      <c r="AQ10" t="s">
        <v>21</v>
      </c>
      <c r="AR10">
        <f>AQ2-AR8</f>
        <v>1.433444311089161</v>
      </c>
      <c r="AS10" s="12">
        <v>1998</v>
      </c>
      <c r="AT10" s="13">
        <v>100000000</v>
      </c>
      <c r="AU10" t="s">
        <v>21</v>
      </c>
      <c r="AV10">
        <f>AU2-AV8</f>
        <v>1.433663824712246</v>
      </c>
      <c r="AW10" s="12">
        <v>1998</v>
      </c>
      <c r="AX10" s="13">
        <v>100000000</v>
      </c>
      <c r="AY10" t="s">
        <v>21</v>
      </c>
      <c r="AZ10">
        <f>AY2-AZ8</f>
        <v>1.4399647237992084</v>
      </c>
      <c r="BA10" s="12">
        <v>1998</v>
      </c>
      <c r="BB10" s="13">
        <v>100000000</v>
      </c>
      <c r="BC10" t="s">
        <v>21</v>
      </c>
      <c r="BD10">
        <f>BC2-BD8</f>
        <v>1.4347558659169553</v>
      </c>
      <c r="BE10" s="12">
        <v>1998</v>
      </c>
      <c r="BF10" s="13">
        <v>100000000</v>
      </c>
      <c r="BG10" t="s">
        <v>21</v>
      </c>
      <c r="BH10">
        <f>BG2-BH8</f>
        <v>1.4356949578189186</v>
      </c>
      <c r="BI10" s="12">
        <v>1998</v>
      </c>
      <c r="BJ10" s="13">
        <v>100000000</v>
      </c>
    </row>
    <row r="11" spans="1:64" x14ac:dyDescent="0.25">
      <c r="B11">
        <v>0.37271339922279428</v>
      </c>
      <c r="C11" s="21">
        <v>0.99497690026923014</v>
      </c>
      <c r="D11">
        <v>2178.8828591074102</v>
      </c>
      <c r="E11" s="12">
        <v>2000</v>
      </c>
      <c r="F11" s="13">
        <v>200000000</v>
      </c>
      <c r="G11" t="s">
        <v>22</v>
      </c>
      <c r="H11" s="22">
        <f>LN(G2)</f>
        <v>0.37249906053966642</v>
      </c>
      <c r="I11" s="12">
        <v>2003</v>
      </c>
      <c r="J11" s="13">
        <v>400000000</v>
      </c>
      <c r="K11" t="s">
        <v>22</v>
      </c>
      <c r="L11" s="22">
        <f>LN(K2)</f>
        <v>0.36894110009416153</v>
      </c>
      <c r="M11" s="12">
        <v>2003</v>
      </c>
      <c r="N11" s="13">
        <v>400000000</v>
      </c>
      <c r="O11" t="s">
        <v>22</v>
      </c>
      <c r="P11" s="22">
        <f>LN(O2)</f>
        <v>0.37044928093017959</v>
      </c>
      <c r="Q11" s="12">
        <v>2003</v>
      </c>
      <c r="R11" s="13">
        <v>400000000</v>
      </c>
      <c r="S11" t="s">
        <v>22</v>
      </c>
      <c r="T11" s="22">
        <f>LN(S2)</f>
        <v>0.37289491787959328</v>
      </c>
      <c r="U11" s="12">
        <v>2003</v>
      </c>
      <c r="V11" s="13">
        <v>400000000</v>
      </c>
      <c r="W11" t="s">
        <v>22</v>
      </c>
      <c r="X11" s="22">
        <f>LN(W2)</f>
        <v>0.37122731872744152</v>
      </c>
      <c r="Y11" s="12">
        <v>2003</v>
      </c>
      <c r="Z11" s="13">
        <v>400000000</v>
      </c>
      <c r="AA11" t="s">
        <v>22</v>
      </c>
      <c r="AB11" s="22">
        <f>LN(AA2)</f>
        <v>0.3735826977524308</v>
      </c>
      <c r="AC11" s="12">
        <v>2003</v>
      </c>
      <c r="AD11" s="13">
        <v>400000000</v>
      </c>
      <c r="AE11" t="s">
        <v>22</v>
      </c>
      <c r="AF11" s="22">
        <f>LN(AE2)</f>
        <v>0.37376633595261027</v>
      </c>
      <c r="AG11" s="12">
        <v>2003</v>
      </c>
      <c r="AH11" s="13">
        <v>400000000</v>
      </c>
      <c r="AI11" t="s">
        <v>22</v>
      </c>
      <c r="AJ11" s="22">
        <f>LN(AI2)</f>
        <v>0.37260145790873761</v>
      </c>
      <c r="AK11" s="12">
        <v>2003</v>
      </c>
      <c r="AL11" s="13">
        <v>400000000</v>
      </c>
      <c r="AM11" t="s">
        <v>22</v>
      </c>
      <c r="AN11" s="22">
        <f>LN(AM2)</f>
        <v>0.37136811805508618</v>
      </c>
      <c r="AO11" s="12">
        <v>2003</v>
      </c>
      <c r="AP11" s="13">
        <v>400000000</v>
      </c>
      <c r="AQ11" t="s">
        <v>22</v>
      </c>
      <c r="AR11" s="22">
        <f>LN(AQ2)</f>
        <v>0.37246348936866264</v>
      </c>
      <c r="AS11" s="12">
        <v>2003</v>
      </c>
      <c r="AT11" s="13">
        <v>400000000</v>
      </c>
      <c r="AU11" t="s">
        <v>22</v>
      </c>
      <c r="AV11" s="22">
        <f>LN(AU2)</f>
        <v>0.37271339922279428</v>
      </c>
      <c r="AW11" s="12">
        <v>2000</v>
      </c>
      <c r="AX11" s="13">
        <v>200000000</v>
      </c>
      <c r="AY11" t="s">
        <v>22</v>
      </c>
      <c r="AZ11" s="22">
        <f>LN(AY2)</f>
        <v>0.37587057690841719</v>
      </c>
      <c r="BA11" s="12">
        <v>2000</v>
      </c>
      <c r="BB11" s="13">
        <v>200000000</v>
      </c>
      <c r="BC11" t="s">
        <v>22</v>
      </c>
      <c r="BD11" s="22">
        <f>LN(BC2)</f>
        <v>0.37366757270850259</v>
      </c>
      <c r="BE11" s="12">
        <v>2000</v>
      </c>
      <c r="BF11" s="13">
        <v>200000000</v>
      </c>
      <c r="BG11" t="s">
        <v>22</v>
      </c>
      <c r="BH11" s="22">
        <f>LN(BG2)</f>
        <v>0.37441276590298944</v>
      </c>
      <c r="BI11" s="12">
        <v>2000</v>
      </c>
      <c r="BJ11" s="13">
        <v>200000000</v>
      </c>
    </row>
    <row r="12" spans="1:64" x14ac:dyDescent="0.25">
      <c r="B12">
        <v>0.37587057690841719</v>
      </c>
      <c r="C12" s="21">
        <v>0.99595085023248398</v>
      </c>
      <c r="D12">
        <v>2705.6196934098534</v>
      </c>
      <c r="E12" s="12">
        <v>2003</v>
      </c>
      <c r="F12" s="13">
        <v>400000000</v>
      </c>
      <c r="G12" t="s">
        <v>23</v>
      </c>
      <c r="H12" s="22">
        <f>LN(H9)</f>
        <v>0.38396489426538255</v>
      </c>
      <c r="I12" s="12">
        <v>2004</v>
      </c>
      <c r="J12" s="13">
        <v>800000000</v>
      </c>
      <c r="K12" t="s">
        <v>23</v>
      </c>
      <c r="L12" s="22">
        <f>LN(L9)</f>
        <v>0.38195742281451933</v>
      </c>
      <c r="M12" s="12">
        <v>2004</v>
      </c>
      <c r="N12" s="13">
        <v>800000000</v>
      </c>
      <c r="O12" t="s">
        <v>23</v>
      </c>
      <c r="P12" s="22">
        <f>LN(P9)</f>
        <v>0.38359975444650274</v>
      </c>
      <c r="Q12" s="12">
        <v>2004</v>
      </c>
      <c r="R12" s="13">
        <v>800000000</v>
      </c>
      <c r="S12" t="s">
        <v>23</v>
      </c>
      <c r="T12" s="22">
        <f>LN(T9)</f>
        <v>0.38576487190421443</v>
      </c>
      <c r="U12" s="12">
        <v>2004</v>
      </c>
      <c r="V12" s="13">
        <v>800000000</v>
      </c>
      <c r="W12" t="s">
        <v>23</v>
      </c>
      <c r="X12" s="22">
        <f>LN(X9)</f>
        <v>0.38349267723838126</v>
      </c>
      <c r="Y12" s="12">
        <v>2004</v>
      </c>
      <c r="Z12" s="13">
        <v>800000000</v>
      </c>
      <c r="AA12" t="s">
        <v>23</v>
      </c>
      <c r="AB12" s="22">
        <f>LN(AB9)</f>
        <v>0.38550070520361684</v>
      </c>
      <c r="AC12" s="12">
        <v>2004</v>
      </c>
      <c r="AD12" s="13">
        <v>800000000</v>
      </c>
      <c r="AE12" t="s">
        <v>23</v>
      </c>
      <c r="AF12" s="22">
        <f>LN(AF9)</f>
        <v>0.38434573182338366</v>
      </c>
      <c r="AG12" s="12">
        <v>2004</v>
      </c>
      <c r="AH12" s="13">
        <v>800000000</v>
      </c>
      <c r="AI12" t="s">
        <v>23</v>
      </c>
      <c r="AJ12" s="22">
        <f>LN(AJ9)</f>
        <v>0.38454751483251831</v>
      </c>
      <c r="AK12" s="12">
        <v>2004</v>
      </c>
      <c r="AL12" s="13">
        <v>800000000</v>
      </c>
      <c r="AM12" t="s">
        <v>23</v>
      </c>
      <c r="AN12" s="22">
        <f>LN(AN9)</f>
        <v>0.38121537885565165</v>
      </c>
      <c r="AO12" s="12">
        <v>2004</v>
      </c>
      <c r="AP12" s="13">
        <v>800000000</v>
      </c>
      <c r="AQ12" t="s">
        <v>23</v>
      </c>
      <c r="AR12" s="22">
        <f>LN(AR9)</f>
        <v>0.38469534828014285</v>
      </c>
      <c r="AS12" s="12">
        <v>2004</v>
      </c>
      <c r="AT12" s="13">
        <v>800000000</v>
      </c>
      <c r="AU12" t="s">
        <v>23</v>
      </c>
      <c r="AV12" s="22">
        <f>LN(AV9)</f>
        <v>0.38503968021842117</v>
      </c>
      <c r="AW12" s="12">
        <v>2004</v>
      </c>
      <c r="AX12" s="13">
        <v>800000000</v>
      </c>
      <c r="AY12" t="s">
        <v>23</v>
      </c>
      <c r="AZ12" s="22">
        <f>LN(AZ9)</f>
        <v>0.38699733869495578</v>
      </c>
      <c r="BA12" s="12">
        <v>2003</v>
      </c>
      <c r="BB12" s="13">
        <v>400000000</v>
      </c>
      <c r="BC12" t="s">
        <v>23</v>
      </c>
      <c r="BD12" s="22">
        <f>LN(BD9)</f>
        <v>0.38618184516274645</v>
      </c>
      <c r="BE12" s="12">
        <v>2003</v>
      </c>
      <c r="BF12" s="13">
        <v>400000000</v>
      </c>
      <c r="BG12" t="s">
        <v>23</v>
      </c>
      <c r="BH12" s="22">
        <f>LN(BH9)</f>
        <v>0.3870156465791848</v>
      </c>
      <c r="BI12" s="12">
        <v>2003</v>
      </c>
      <c r="BJ12" s="13">
        <v>400000000</v>
      </c>
    </row>
    <row r="13" spans="1:64" x14ac:dyDescent="0.25">
      <c r="B13">
        <v>0.37366757270850259</v>
      </c>
      <c r="C13" s="21">
        <v>0.99483882718086025</v>
      </c>
      <c r="D13">
        <v>2120.2985217638015</v>
      </c>
      <c r="E13" s="12">
        <v>2004</v>
      </c>
      <c r="F13" s="13">
        <v>800000000</v>
      </c>
      <c r="G13" t="s">
        <v>24</v>
      </c>
      <c r="H13" s="22">
        <f>LN(H10)</f>
        <v>0.36090023513659231</v>
      </c>
      <c r="I13" s="14">
        <v>2006</v>
      </c>
      <c r="J13" s="15">
        <v>1600000000</v>
      </c>
      <c r="K13" t="s">
        <v>24</v>
      </c>
      <c r="L13" s="22">
        <f>LN(L10)</f>
        <v>0.35575311585938951</v>
      </c>
      <c r="M13" s="14">
        <v>2006</v>
      </c>
      <c r="N13" s="15">
        <v>1600000000</v>
      </c>
      <c r="O13" t="s">
        <v>24</v>
      </c>
      <c r="P13" s="22">
        <f>LN(P10)</f>
        <v>0.35712356538541135</v>
      </c>
      <c r="Q13" s="14">
        <v>2006</v>
      </c>
      <c r="R13" s="15">
        <v>1600000000</v>
      </c>
      <c r="S13" t="s">
        <v>24</v>
      </c>
      <c r="T13" s="22">
        <f>LN(T10)</f>
        <v>0.35985716624456082</v>
      </c>
      <c r="U13" s="14">
        <v>2006</v>
      </c>
      <c r="V13" s="15">
        <v>1600000000</v>
      </c>
      <c r="W13" t="s">
        <v>24</v>
      </c>
      <c r="X13" s="22">
        <f>LN(X10)</f>
        <v>0.35880965113852198</v>
      </c>
      <c r="Y13" s="14">
        <v>2006</v>
      </c>
      <c r="Z13" s="15">
        <v>1600000000</v>
      </c>
      <c r="AA13" t="s">
        <v>24</v>
      </c>
      <c r="AB13" s="22">
        <f>LN(AB10)</f>
        <v>0.36152093641771804</v>
      </c>
      <c r="AC13" s="14">
        <v>2006</v>
      </c>
      <c r="AD13" s="15">
        <v>1600000000</v>
      </c>
      <c r="AE13" t="s">
        <v>24</v>
      </c>
      <c r="AF13" s="22">
        <f>LN(AF10)</f>
        <v>0.36307381864199723</v>
      </c>
      <c r="AG13" s="14">
        <v>2006</v>
      </c>
      <c r="AH13" s="15">
        <v>1600000000</v>
      </c>
      <c r="AI13" t="s">
        <v>24</v>
      </c>
      <c r="AJ13" s="22">
        <f>LN(AJ10)</f>
        <v>0.36051096553640738</v>
      </c>
      <c r="AK13" s="14">
        <v>2006</v>
      </c>
      <c r="AL13" s="15">
        <v>1600000000</v>
      </c>
      <c r="AM13" t="s">
        <v>24</v>
      </c>
      <c r="AN13" s="22">
        <f>LN(AN10)</f>
        <v>0.36142292353108985</v>
      </c>
      <c r="AO13" s="14">
        <v>2006</v>
      </c>
      <c r="AP13" s="15">
        <v>1600000000</v>
      </c>
      <c r="AQ13" t="s">
        <v>24</v>
      </c>
      <c r="AR13" s="22">
        <f>LN(AR10)</f>
        <v>0.36008015737541776</v>
      </c>
      <c r="AS13" s="14">
        <v>2006</v>
      </c>
      <c r="AT13" s="15">
        <v>1600000000</v>
      </c>
      <c r="AU13" t="s">
        <v>24</v>
      </c>
      <c r="AV13" s="22">
        <f>LN(AV10)</f>
        <v>0.36023328283362616</v>
      </c>
      <c r="AW13" s="14">
        <v>2006</v>
      </c>
      <c r="AX13" s="15">
        <v>1600000000</v>
      </c>
      <c r="AY13" t="s">
        <v>24</v>
      </c>
      <c r="AZ13" s="22">
        <f>LN(AZ10)</f>
        <v>0.36461861592618311</v>
      </c>
      <c r="BA13" s="14">
        <v>2006</v>
      </c>
      <c r="BB13" s="15">
        <v>1600000000</v>
      </c>
      <c r="BC13" t="s">
        <v>24</v>
      </c>
      <c r="BD13" s="22">
        <f>LN(BD10)</f>
        <v>0.36099470645725945</v>
      </c>
      <c r="BE13" s="12">
        <v>2004</v>
      </c>
      <c r="BF13" s="13">
        <v>800000000</v>
      </c>
      <c r="BG13" t="s">
        <v>24</v>
      </c>
      <c r="BH13" s="22">
        <f>LN(BH10)</f>
        <v>0.36164902314347647</v>
      </c>
      <c r="BI13" s="12">
        <v>2004</v>
      </c>
      <c r="BJ13" s="13">
        <v>800000000</v>
      </c>
    </row>
    <row r="14" spans="1:64" x14ac:dyDescent="0.25">
      <c r="B14">
        <v>0.37441276590298944</v>
      </c>
      <c r="C14" s="21">
        <v>0.99477837352457188</v>
      </c>
      <c r="D14">
        <v>2095.6233005680533</v>
      </c>
      <c r="E14" s="14">
        <v>2006</v>
      </c>
      <c r="F14" s="15">
        <v>1600000000</v>
      </c>
      <c r="G14" t="s">
        <v>25</v>
      </c>
      <c r="H14" s="22">
        <f>H12-H11</f>
        <v>1.1465833725716135E-2</v>
      </c>
      <c r="I14" s="12">
        <v>2007</v>
      </c>
      <c r="J14" s="13">
        <v>3500000000</v>
      </c>
      <c r="K14" t="s">
        <v>25</v>
      </c>
      <c r="L14" s="22">
        <f>L12-L11</f>
        <v>1.3016322720357798E-2</v>
      </c>
      <c r="M14" s="12">
        <v>2007</v>
      </c>
      <c r="N14" s="13">
        <v>3500000000</v>
      </c>
      <c r="O14" t="s">
        <v>25</v>
      </c>
      <c r="P14" s="22">
        <f>P12-P11</f>
        <v>1.3150473516323147E-2</v>
      </c>
      <c r="Q14" s="12">
        <v>2007</v>
      </c>
      <c r="R14" s="13">
        <v>3500000000</v>
      </c>
      <c r="S14" t="s">
        <v>25</v>
      </c>
      <c r="T14" s="22">
        <f>T12-T11</f>
        <v>1.2869954024621155E-2</v>
      </c>
      <c r="U14" s="12">
        <v>2007</v>
      </c>
      <c r="V14" s="13">
        <v>3500000000</v>
      </c>
      <c r="W14" t="s">
        <v>25</v>
      </c>
      <c r="X14" s="22">
        <f>X12-X11</f>
        <v>1.2265358510939739E-2</v>
      </c>
      <c r="Y14" s="12">
        <v>2007</v>
      </c>
      <c r="Z14" s="13">
        <v>3500000000</v>
      </c>
      <c r="AA14" t="s">
        <v>25</v>
      </c>
      <c r="AB14" s="22">
        <f>AB12-AB11</f>
        <v>1.1918007451186041E-2</v>
      </c>
      <c r="AC14" s="12">
        <v>2007</v>
      </c>
      <c r="AD14" s="13">
        <v>3500000000</v>
      </c>
      <c r="AE14" t="s">
        <v>25</v>
      </c>
      <c r="AF14" s="22">
        <f>AF12-AF11</f>
        <v>1.0579395870773389E-2</v>
      </c>
      <c r="AG14" s="12">
        <v>2007</v>
      </c>
      <c r="AH14" s="13">
        <v>3500000000</v>
      </c>
      <c r="AI14" t="s">
        <v>25</v>
      </c>
      <c r="AJ14" s="22">
        <f>AJ12-AJ11</f>
        <v>1.1946056923780701E-2</v>
      </c>
      <c r="AK14" s="12">
        <v>2007</v>
      </c>
      <c r="AL14" s="13">
        <v>3500000000</v>
      </c>
      <c r="AM14" t="s">
        <v>25</v>
      </c>
      <c r="AN14" s="22">
        <f>AN12-AN11</f>
        <v>9.8472608005654716E-3</v>
      </c>
      <c r="AO14" s="12">
        <v>2007</v>
      </c>
      <c r="AP14" s="13">
        <v>3500000000</v>
      </c>
      <c r="AQ14" t="s">
        <v>25</v>
      </c>
      <c r="AR14" s="22">
        <f>AR12-AR11</f>
        <v>1.2231858911480209E-2</v>
      </c>
      <c r="AS14" s="12">
        <v>2007</v>
      </c>
      <c r="AT14" s="13">
        <v>3500000000</v>
      </c>
      <c r="AU14" t="s">
        <v>25</v>
      </c>
      <c r="AV14" s="22">
        <f>AV12-AV11</f>
        <v>1.2326280995626882E-2</v>
      </c>
      <c r="AW14" s="12">
        <v>2007</v>
      </c>
      <c r="AX14" s="13">
        <v>3500000000</v>
      </c>
      <c r="AY14" t="s">
        <v>25</v>
      </c>
      <c r="AZ14" s="22">
        <f>AZ12-AZ11</f>
        <v>1.1126761786538597E-2</v>
      </c>
      <c r="BA14" s="12">
        <v>2007</v>
      </c>
      <c r="BB14" s="13">
        <v>3500000000</v>
      </c>
      <c r="BC14" t="s">
        <v>25</v>
      </c>
      <c r="BD14" s="22">
        <f>BD12-BD11</f>
        <v>1.2514272454243858E-2</v>
      </c>
      <c r="BE14" s="12">
        <v>2007</v>
      </c>
      <c r="BF14" s="13">
        <v>3500000000</v>
      </c>
      <c r="BG14" t="s">
        <v>25</v>
      </c>
      <c r="BH14" s="22">
        <f>BH12-BH11</f>
        <v>1.260288067619536E-2</v>
      </c>
      <c r="BI14" s="14">
        <v>2006</v>
      </c>
      <c r="BJ14" s="15">
        <v>1600000000</v>
      </c>
    </row>
    <row r="15" spans="1:64" x14ac:dyDescent="0.25">
      <c r="B15">
        <v>0.37025327602660824</v>
      </c>
      <c r="C15" s="21">
        <v>0.99459218661710003</v>
      </c>
      <c r="D15">
        <v>2023.0938603360732</v>
      </c>
      <c r="E15" s="12">
        <v>2007</v>
      </c>
      <c r="F15" s="13">
        <v>3500000000</v>
      </c>
      <c r="G15" t="s">
        <v>26</v>
      </c>
      <c r="H15" s="22">
        <f>H11-H13</f>
        <v>1.1598825403074109E-2</v>
      </c>
      <c r="K15" t="s">
        <v>26</v>
      </c>
      <c r="L15" s="22">
        <f>L11-L13</f>
        <v>1.3187984234772021E-2</v>
      </c>
      <c r="O15" t="s">
        <v>26</v>
      </c>
      <c r="P15" s="22">
        <f>P11-P13</f>
        <v>1.3325715544768246E-2</v>
      </c>
      <c r="S15" t="s">
        <v>26</v>
      </c>
      <c r="T15" s="22">
        <f>T11-T13</f>
        <v>1.3037751635032457E-2</v>
      </c>
      <c r="W15" t="s">
        <v>26</v>
      </c>
      <c r="X15" s="22">
        <f>X11-X13</f>
        <v>1.2417667588919545E-2</v>
      </c>
      <c r="AA15" t="s">
        <v>26</v>
      </c>
      <c r="AB15" s="22">
        <f>AB11-AB13</f>
        <v>1.2061761334712762E-2</v>
      </c>
      <c r="AE15" t="s">
        <v>26</v>
      </c>
      <c r="AF15" s="22">
        <f>AF11-AF13</f>
        <v>1.0692517310613048E-2</v>
      </c>
      <c r="AI15" t="s">
        <v>26</v>
      </c>
      <c r="AJ15" s="22">
        <f>AJ11-AJ13</f>
        <v>1.209049237233023E-2</v>
      </c>
      <c r="AM15" t="s">
        <v>26</v>
      </c>
      <c r="AN15" s="22">
        <f>AN11-AN13</f>
        <v>9.9451945239963369E-3</v>
      </c>
      <c r="AQ15" t="s">
        <v>26</v>
      </c>
      <c r="AR15" s="22">
        <f>AR11-AR13</f>
        <v>1.2383331993244873E-2</v>
      </c>
      <c r="AU15" t="s">
        <v>26</v>
      </c>
      <c r="AV15" s="22">
        <f>AV11-AV13</f>
        <v>1.2480116389168128E-2</v>
      </c>
      <c r="AY15" t="s">
        <v>26</v>
      </c>
      <c r="AZ15" s="22">
        <f>AZ11-AZ13</f>
        <v>1.1251960982234077E-2</v>
      </c>
      <c r="BC15" t="s">
        <v>26</v>
      </c>
      <c r="BD15" s="22">
        <f>BD11-BD13</f>
        <v>1.2672866251243142E-2</v>
      </c>
      <c r="BG15" t="s">
        <v>26</v>
      </c>
      <c r="BH15" s="22">
        <f>BH11-BH13</f>
        <v>1.2763742759512975E-2</v>
      </c>
    </row>
    <row r="16" spans="1:64" x14ac:dyDescent="0.25">
      <c r="A16" t="s">
        <v>37</v>
      </c>
      <c r="B16" s="1">
        <f>AVERAGE(B2:B15)</f>
        <v>0.3724437362455868</v>
      </c>
      <c r="C16" s="1">
        <f>AVERAGE(C2:C15)</f>
        <v>0.99514104067685849</v>
      </c>
      <c r="D16" s="1">
        <f>AVERAGE(D2:D15)</f>
        <v>2313.4156633253788</v>
      </c>
      <c r="E16" s="1">
        <f>AVERAGE(E2:E15)</f>
        <v>1992</v>
      </c>
      <c r="F16" s="1">
        <f>AVERAGE(F2:F15)</f>
        <v>477021142.85714287</v>
      </c>
      <c r="G16" t="s">
        <v>27</v>
      </c>
      <c r="H16" s="23">
        <f>AVERAGE(H14:H15)</f>
        <v>1.1532329564395122E-2</v>
      </c>
      <c r="K16" t="s">
        <v>27</v>
      </c>
      <c r="L16" s="23">
        <f>AVERAGE(L14:L15)</f>
        <v>1.310215347756491E-2</v>
      </c>
      <c r="O16" t="s">
        <v>27</v>
      </c>
      <c r="P16" s="23">
        <f>AVERAGE(P14:P15)</f>
        <v>1.3238094530545697E-2</v>
      </c>
      <c r="S16" t="s">
        <v>27</v>
      </c>
      <c r="T16" s="23">
        <f>AVERAGE(T14:T15)</f>
        <v>1.2953852829826806E-2</v>
      </c>
      <c r="W16" t="s">
        <v>27</v>
      </c>
      <c r="X16" s="23">
        <f>AVERAGE(X14:X15)</f>
        <v>1.2341513049929642E-2</v>
      </c>
      <c r="AA16" t="s">
        <v>27</v>
      </c>
      <c r="AB16" s="23">
        <f>AVERAGE(AB14:AB15)</f>
        <v>1.1989884392949401E-2</v>
      </c>
      <c r="AE16" t="s">
        <v>27</v>
      </c>
      <c r="AF16" s="23">
        <f>AVERAGE(AF14:AF15)</f>
        <v>1.0635956590693219E-2</v>
      </c>
      <c r="AI16" t="s">
        <v>27</v>
      </c>
      <c r="AJ16" s="23">
        <f>AVERAGE(AJ14:AJ15)</f>
        <v>1.2018274648055466E-2</v>
      </c>
      <c r="AM16" t="s">
        <v>27</v>
      </c>
      <c r="AN16" s="23">
        <f>AVERAGE(AN14:AN15)</f>
        <v>9.8962276622809042E-3</v>
      </c>
      <c r="AQ16" t="s">
        <v>27</v>
      </c>
      <c r="AR16" s="23">
        <f>AVERAGE(AR14:AR15)</f>
        <v>1.2307595452362541E-2</v>
      </c>
      <c r="AU16" t="s">
        <v>27</v>
      </c>
      <c r="AV16" s="23">
        <f>AVERAGE(AV14:AV15)</f>
        <v>1.2403198692397505E-2</v>
      </c>
      <c r="AY16" t="s">
        <v>27</v>
      </c>
      <c r="AZ16" s="23">
        <f>AVERAGE(AZ14:AZ15)</f>
        <v>1.1189361384386337E-2</v>
      </c>
      <c r="BC16" t="s">
        <v>27</v>
      </c>
      <c r="BD16" s="23">
        <f>AVERAGE(BD14:BD15)</f>
        <v>1.25935693527435E-2</v>
      </c>
      <c r="BG16" t="s">
        <v>27</v>
      </c>
      <c r="BH16" s="23">
        <f>AVERAGE(BH14:BH15)</f>
        <v>1.2683311717854168E-2</v>
      </c>
    </row>
    <row r="17" spans="1:60" x14ac:dyDescent="0.25">
      <c r="A17" t="s">
        <v>38</v>
      </c>
      <c r="B17" s="1">
        <f>STDEV(B2:B15)</f>
        <v>1.8428071617422955E-3</v>
      </c>
      <c r="C17" s="1">
        <f>STDEV(C2:C15)</f>
        <v>7.4472028364518236E-4</v>
      </c>
      <c r="D17" s="1">
        <f>STDEV(D2:D15)</f>
        <v>431.38595732866196</v>
      </c>
      <c r="E17" s="1">
        <f>STDEV(E2:E15)</f>
        <v>11.668498024760778</v>
      </c>
      <c r="F17" s="1">
        <f>STDEV(F2:F15)</f>
        <v>979721218.50271237</v>
      </c>
      <c r="G17" t="s">
        <v>28</v>
      </c>
      <c r="H17">
        <f>TINV(0.3173,H5)</f>
        <v>1.0434625125011039</v>
      </c>
      <c r="K17" t="s">
        <v>28</v>
      </c>
      <c r="L17">
        <f>TINV(0.3173,L5)</f>
        <v>1.0475913649820714</v>
      </c>
      <c r="O17" t="s">
        <v>28</v>
      </c>
      <c r="P17">
        <f>TINV(0.3173,P5)</f>
        <v>1.0475913649820714</v>
      </c>
      <c r="S17" t="s">
        <v>28</v>
      </c>
      <c r="T17">
        <f>TINV(0.3173,T5)</f>
        <v>1.0475913649820714</v>
      </c>
      <c r="W17" t="s">
        <v>28</v>
      </c>
      <c r="X17">
        <f>TINV(0.3173,X5)</f>
        <v>1.0475913649820714</v>
      </c>
      <c r="AA17" t="s">
        <v>28</v>
      </c>
      <c r="AB17">
        <f>TINV(0.3173,AB5)</f>
        <v>1.0475913649820714</v>
      </c>
      <c r="AE17" t="s">
        <v>28</v>
      </c>
      <c r="AF17">
        <f>TINV(0.3173,AF5)</f>
        <v>1.0475913649820714</v>
      </c>
      <c r="AI17" t="s">
        <v>28</v>
      </c>
      <c r="AJ17">
        <f>TINV(0.3173,AJ5)</f>
        <v>1.0475913649820714</v>
      </c>
      <c r="AM17" t="s">
        <v>28</v>
      </c>
      <c r="AN17">
        <f>TINV(0.3173,AN5)</f>
        <v>1.0475913649820714</v>
      </c>
      <c r="AQ17" t="s">
        <v>28</v>
      </c>
      <c r="AR17">
        <f>TINV(0.3173,AR5)</f>
        <v>1.0475913649820714</v>
      </c>
      <c r="AU17" t="s">
        <v>28</v>
      </c>
      <c r="AV17">
        <f>TINV(0.3173,AV5)</f>
        <v>1.0475913649820714</v>
      </c>
      <c r="AY17" t="s">
        <v>28</v>
      </c>
      <c r="AZ17">
        <f>TINV(0.3173,AZ5)</f>
        <v>1.0475913649820714</v>
      </c>
      <c r="BC17" t="s">
        <v>28</v>
      </c>
      <c r="BD17">
        <f>TINV(0.3173,BD5)</f>
        <v>1.0475913649820714</v>
      </c>
      <c r="BG17" t="s">
        <v>28</v>
      </c>
      <c r="BH17">
        <f>TINV(0.3173,BH5)</f>
        <v>1.0475913649820714</v>
      </c>
    </row>
    <row r="18" spans="1:60" x14ac:dyDescent="0.25">
      <c r="A18" t="s">
        <v>39</v>
      </c>
      <c r="B18" s="1">
        <f>MIN(B2:B15)</f>
        <v>0.36894110009416153</v>
      </c>
      <c r="C18" s="1">
        <f>MIN(C2:C15)</f>
        <v>0.99423827469656434</v>
      </c>
      <c r="D18" s="1">
        <f>MIN(D2:D15)</f>
        <v>1898.1503708864384</v>
      </c>
      <c r="E18" s="1">
        <f>MIN(E2:E15)</f>
        <v>1974</v>
      </c>
      <c r="F18" s="1">
        <f>MIN(F2:F15)</f>
        <v>10000</v>
      </c>
      <c r="G18" t="s">
        <v>29</v>
      </c>
      <c r="H18">
        <f>H17*G3</f>
        <v>7.8267412558435494E-3</v>
      </c>
      <c r="K18" t="s">
        <v>29</v>
      </c>
      <c r="L18">
        <f>L17*K3</f>
        <v>8.8027443089658385E-3</v>
      </c>
      <c r="O18" t="s">
        <v>29</v>
      </c>
      <c r="P18">
        <f>P17*O3</f>
        <v>8.9074903197137057E-3</v>
      </c>
      <c r="S18" t="s">
        <v>29</v>
      </c>
      <c r="T18">
        <f>T17*S3</f>
        <v>8.7375976835231527E-3</v>
      </c>
      <c r="W18" t="s">
        <v>29</v>
      </c>
      <c r="X18">
        <f>X17*W3</f>
        <v>8.310736354368773E-3</v>
      </c>
      <c r="AA18" t="s">
        <v>29</v>
      </c>
      <c r="AB18">
        <f>AB17*AA3</f>
        <v>8.0930134213783572E-3</v>
      </c>
      <c r="AE18" t="s">
        <v>29</v>
      </c>
      <c r="AF18">
        <f>AF17*AE3</f>
        <v>7.1805218589540464E-3</v>
      </c>
      <c r="AI18" t="s">
        <v>29</v>
      </c>
      <c r="AJ18">
        <f>AJ17*AI3</f>
        <v>8.1042185403013486E-3</v>
      </c>
      <c r="AM18" t="s">
        <v>29</v>
      </c>
      <c r="AN18">
        <f>AN17*AM3</f>
        <v>6.6651479779184144E-3</v>
      </c>
      <c r="AQ18" t="s">
        <v>29</v>
      </c>
      <c r="AR18">
        <f>AR17*AQ3</f>
        <v>8.2981502516237451E-3</v>
      </c>
      <c r="AU18" t="s">
        <v>29</v>
      </c>
      <c r="AV18">
        <f>AV17*AU3</f>
        <v>8.3646923984489197E-3</v>
      </c>
      <c r="AY18" t="s">
        <v>29</v>
      </c>
      <c r="AZ18">
        <f>AZ17*AY3</f>
        <v>7.5700171752045228E-3</v>
      </c>
      <c r="BC18" t="s">
        <v>29</v>
      </c>
      <c r="BD18">
        <f>BD17*BC3</f>
        <v>8.5011722447253923E-3</v>
      </c>
      <c r="BG18" t="s">
        <v>29</v>
      </c>
      <c r="BH18">
        <f>BH17*BG3</f>
        <v>8.5681280552997261E-3</v>
      </c>
    </row>
    <row r="19" spans="1:60" x14ac:dyDescent="0.25">
      <c r="A19" t="s">
        <v>40</v>
      </c>
      <c r="B19" s="1">
        <f>MAX(B2:B15)</f>
        <v>0.37587057690841719</v>
      </c>
      <c r="C19" s="1">
        <f>MAX(C2:C15)</f>
        <v>0.99678175352029874</v>
      </c>
      <c r="D19" s="1">
        <f>MAX(D2:D15)</f>
        <v>3407.0104194570636</v>
      </c>
      <c r="E19" s="1">
        <f>MAX(E2:E15)</f>
        <v>2007</v>
      </c>
      <c r="F19" s="1">
        <f>MAX(F2:F15)</f>
        <v>3500000000</v>
      </c>
      <c r="G19" t="s">
        <v>30</v>
      </c>
      <c r="H19">
        <f>G2+H18</f>
        <v>1.4591838569059163</v>
      </c>
      <c r="K19" t="s">
        <v>30</v>
      </c>
      <c r="L19">
        <f>K2+L18</f>
        <v>1.4550051642887141</v>
      </c>
      <c r="O19" t="s">
        <v>30</v>
      </c>
      <c r="P19">
        <f>O2+P18</f>
        <v>1.457292690674296</v>
      </c>
      <c r="S19" t="s">
        <v>30</v>
      </c>
      <c r="T19">
        <f>S2+T18</f>
        <v>1.4606693574317191</v>
      </c>
      <c r="W19" t="s">
        <v>30</v>
      </c>
      <c r="X19">
        <f>W2+X18</f>
        <v>1.4578232736383236</v>
      </c>
      <c r="AA19" t="s">
        <v>30</v>
      </c>
      <c r="AB19">
        <f>AA2+AB18</f>
        <v>1.4610237261011441</v>
      </c>
      <c r="AE19" t="s">
        <v>30</v>
      </c>
      <c r="AF19">
        <f>AE2+AF18</f>
        <v>1.4603780726198643</v>
      </c>
      <c r="AI19" t="s">
        <v>30</v>
      </c>
      <c r="AJ19">
        <f>AI2+AJ18</f>
        <v>1.4596099569497594</v>
      </c>
      <c r="AM19" t="s">
        <v>30</v>
      </c>
      <c r="AN19">
        <f>AM2+AN18</f>
        <v>1.4563817900211047</v>
      </c>
      <c r="AQ19" t="s">
        <v>30</v>
      </c>
      <c r="AR19">
        <f>AQ2+AR18</f>
        <v>1.4596036403477444</v>
      </c>
      <c r="AU19" t="s">
        <v>30</v>
      </c>
      <c r="AV19">
        <f>AU2+AV18</f>
        <v>1.4600329233622706</v>
      </c>
      <c r="AY19" t="s">
        <v>30</v>
      </c>
      <c r="AZ19">
        <f>AY2+AZ18</f>
        <v>1.4638286652529746</v>
      </c>
      <c r="BC19" t="s">
        <v>30</v>
      </c>
      <c r="BD19">
        <f>BC2+BD18</f>
        <v>1.461555207588334</v>
      </c>
      <c r="BG19" t="s">
        <v>30</v>
      </c>
      <c r="BH19">
        <f>BG2+BH18</f>
        <v>1.4627053729273258</v>
      </c>
    </row>
    <row r="20" spans="1:60" x14ac:dyDescent="0.25">
      <c r="A20" t="s">
        <v>41</v>
      </c>
      <c r="B20" s="1">
        <f>ABS(B19-B18)</f>
        <v>6.9294768142556529E-3</v>
      </c>
      <c r="C20" s="1">
        <f>ABS(C19-C18)</f>
        <v>2.5434788237344019E-3</v>
      </c>
      <c r="D20" s="1">
        <f>ABS(D19-D18)</f>
        <v>1508.8600485706252</v>
      </c>
      <c r="E20" s="1">
        <f>ABS(E19-E18)</f>
        <v>33</v>
      </c>
      <c r="F20" s="1">
        <f>ABS(F19-F18)</f>
        <v>3499990000</v>
      </c>
      <c r="G20" t="s">
        <v>31</v>
      </c>
      <c r="H20">
        <f>G2-H18</f>
        <v>1.4435303743942294</v>
      </c>
      <c r="K20" t="s">
        <v>31</v>
      </c>
      <c r="L20">
        <f>K2-L18</f>
        <v>1.4373996756707825</v>
      </c>
      <c r="O20" t="s">
        <v>31</v>
      </c>
      <c r="P20">
        <f>O2-P18</f>
        <v>1.4394777100348686</v>
      </c>
      <c r="S20" t="s">
        <v>31</v>
      </c>
      <c r="T20">
        <f>S2-T18</f>
        <v>1.4431941620646729</v>
      </c>
      <c r="W20" t="s">
        <v>31</v>
      </c>
      <c r="X20">
        <f>W2-X18</f>
        <v>1.4412018009295859</v>
      </c>
      <c r="AA20" t="s">
        <v>31</v>
      </c>
      <c r="AB20">
        <f>AA2-AB18</f>
        <v>1.4448376992583873</v>
      </c>
      <c r="AE20" t="s">
        <v>31</v>
      </c>
      <c r="AF20">
        <f>AE2-AF18</f>
        <v>1.4460170289019563</v>
      </c>
      <c r="AI20" t="s">
        <v>31</v>
      </c>
      <c r="AJ20">
        <f>AI2-AJ18</f>
        <v>1.4434015198691568</v>
      </c>
      <c r="AM20" t="s">
        <v>31</v>
      </c>
      <c r="AN20">
        <f>AM2-AN18</f>
        <v>1.4430514940652677</v>
      </c>
      <c r="AQ20" t="s">
        <v>31</v>
      </c>
      <c r="AR20">
        <f>AQ2-AR18</f>
        <v>1.4430073398444969</v>
      </c>
      <c r="AU20" t="s">
        <v>31</v>
      </c>
      <c r="AV20">
        <f>AU2-AV18</f>
        <v>1.443303538565373</v>
      </c>
      <c r="AY20" t="s">
        <v>31</v>
      </c>
      <c r="AZ20">
        <f>AY2-AZ18</f>
        <v>1.4486886309025657</v>
      </c>
      <c r="BC20" t="s">
        <v>31</v>
      </c>
      <c r="BD20">
        <f>BC2-BD18</f>
        <v>1.4445528630988831</v>
      </c>
      <c r="BG20" t="s">
        <v>31</v>
      </c>
      <c r="BH20">
        <f>BG2-BH18</f>
        <v>1.4455691168167262</v>
      </c>
    </row>
    <row r="21" spans="1:60" x14ac:dyDescent="0.25">
      <c r="A21" t="s">
        <v>42</v>
      </c>
      <c r="B21" s="1">
        <f>COUNT(B2:B15)</f>
        <v>14</v>
      </c>
      <c r="G21" t="s">
        <v>22</v>
      </c>
      <c r="H21" s="22">
        <f>LN(G2)</f>
        <v>0.37249906053966642</v>
      </c>
      <c r="K21" t="s">
        <v>22</v>
      </c>
      <c r="L21" s="22">
        <f>LN(K2)</f>
        <v>0.36894110009416153</v>
      </c>
      <c r="O21" t="s">
        <v>22</v>
      </c>
      <c r="P21" s="22">
        <f>LN(O2)</f>
        <v>0.37044928093017959</v>
      </c>
      <c r="S21" t="s">
        <v>22</v>
      </c>
      <c r="T21" s="22">
        <f>LN(S2)</f>
        <v>0.37289491787959328</v>
      </c>
      <c r="W21" t="s">
        <v>22</v>
      </c>
      <c r="X21" s="22">
        <f>LN(W2)</f>
        <v>0.37122731872744152</v>
      </c>
      <c r="AA21" t="s">
        <v>22</v>
      </c>
      <c r="AB21" s="22">
        <f>LN(AA2)</f>
        <v>0.3735826977524308</v>
      </c>
      <c r="AE21" t="s">
        <v>22</v>
      </c>
      <c r="AF21" s="22">
        <f>LN(AE2)</f>
        <v>0.37376633595261027</v>
      </c>
      <c r="AI21" t="s">
        <v>22</v>
      </c>
      <c r="AJ21" s="22">
        <f>LN(AI2)</f>
        <v>0.37260145790873761</v>
      </c>
      <c r="AM21" t="s">
        <v>22</v>
      </c>
      <c r="AN21" s="22">
        <f>LN(AM2)</f>
        <v>0.37136811805508618</v>
      </c>
      <c r="AQ21" t="s">
        <v>22</v>
      </c>
      <c r="AR21" s="22">
        <f>LN(AQ2)</f>
        <v>0.37246348936866264</v>
      </c>
      <c r="AU21" t="s">
        <v>22</v>
      </c>
      <c r="AV21" s="22">
        <f>LN(AU2)</f>
        <v>0.37271339922279428</v>
      </c>
      <c r="AY21" t="s">
        <v>22</v>
      </c>
      <c r="AZ21" s="22">
        <f>LN(AY2)</f>
        <v>0.37587057690841719</v>
      </c>
      <c r="BC21" t="s">
        <v>22</v>
      </c>
      <c r="BD21" s="22">
        <f>LN(BC2)</f>
        <v>0.37366757270850259</v>
      </c>
      <c r="BG21" t="s">
        <v>22</v>
      </c>
      <c r="BH21" s="22">
        <f>LN(BG2)</f>
        <v>0.37441276590298944</v>
      </c>
    </row>
    <row r="22" spans="1:60" x14ac:dyDescent="0.25">
      <c r="G22" t="s">
        <v>32</v>
      </c>
      <c r="H22" s="22">
        <f>LN(H19)</f>
        <v>0.37787727730107434</v>
      </c>
      <c r="K22" t="s">
        <v>32</v>
      </c>
      <c r="L22" s="22">
        <f>LN(L19)</f>
        <v>0.37500944995647933</v>
      </c>
      <c r="O22" t="s">
        <v>32</v>
      </c>
      <c r="P22" s="22">
        <f>LN(P19)</f>
        <v>0.37658039288192574</v>
      </c>
      <c r="S22" t="s">
        <v>32</v>
      </c>
      <c r="T22" s="22">
        <f>LN(T19)</f>
        <v>0.37889479465206655</v>
      </c>
      <c r="W22" t="s">
        <v>32</v>
      </c>
      <c r="X22" s="22">
        <f>LN(X19)</f>
        <v>0.37694441474341062</v>
      </c>
      <c r="AA22" t="s">
        <v>32</v>
      </c>
      <c r="AB22" s="22">
        <f>LN(AB19)</f>
        <v>0.37913737226787425</v>
      </c>
      <c r="AE22" t="s">
        <v>32</v>
      </c>
      <c r="AF22" s="22">
        <f>LN(AF19)</f>
        <v>0.37869535604670629</v>
      </c>
      <c r="AI22" t="s">
        <v>32</v>
      </c>
      <c r="AJ22" s="22">
        <f>LN(AJ19)</f>
        <v>0.37816924725444839</v>
      </c>
      <c r="AM22" t="s">
        <v>32</v>
      </c>
      <c r="AN22" s="22">
        <f>LN(AN19)</f>
        <v>0.37595513382234114</v>
      </c>
      <c r="AQ22" t="s">
        <v>32</v>
      </c>
      <c r="AR22" s="22">
        <f>LN(AR19)</f>
        <v>0.37816491964921878</v>
      </c>
      <c r="AU22" t="s">
        <v>32</v>
      </c>
      <c r="AV22" s="22">
        <f>LN(AV19)</f>
        <v>0.37845898571412262</v>
      </c>
      <c r="AY22" t="s">
        <v>32</v>
      </c>
      <c r="AZ22" s="22">
        <f>LN(AZ19)</f>
        <v>0.38105537675932077</v>
      </c>
      <c r="BC22" t="s">
        <v>32</v>
      </c>
      <c r="BD22" s="22">
        <f>LN(BD19)</f>
        <v>0.37950107946286032</v>
      </c>
      <c r="BG22" t="s">
        <v>32</v>
      </c>
      <c r="BH22" s="22">
        <f>LN(BH19)</f>
        <v>0.38028771619829033</v>
      </c>
    </row>
    <row r="23" spans="1:60" x14ac:dyDescent="0.25">
      <c r="G23" t="s">
        <v>33</v>
      </c>
      <c r="H23" s="22">
        <f>LN(H20)</f>
        <v>0.36709176208459504</v>
      </c>
      <c r="K23" t="s">
        <v>33</v>
      </c>
      <c r="L23" s="22">
        <f>LN(L20)</f>
        <v>0.36283570041615815</v>
      </c>
      <c r="O23" t="s">
        <v>33</v>
      </c>
      <c r="P23" s="22">
        <f>LN(P20)</f>
        <v>0.36428034643118562</v>
      </c>
      <c r="S23" t="s">
        <v>33</v>
      </c>
      <c r="T23" s="22">
        <f>LN(T20)</f>
        <v>0.36685882518546914</v>
      </c>
      <c r="W23" t="s">
        <v>33</v>
      </c>
      <c r="X23" s="22">
        <f>LN(X20)</f>
        <v>0.36547734949522931</v>
      </c>
      <c r="AA23" t="s">
        <v>33</v>
      </c>
      <c r="AB23" s="22">
        <f>LN(AB20)</f>
        <v>0.36799699640383371</v>
      </c>
      <c r="AE23" t="s">
        <v>33</v>
      </c>
      <c r="AF23" s="22">
        <f>LN(AF20)</f>
        <v>0.36881290022459934</v>
      </c>
      <c r="AI23" t="s">
        <v>33</v>
      </c>
      <c r="AJ23" s="22">
        <f>LN(AJ20)</f>
        <v>0.36700249463397439</v>
      </c>
      <c r="AM23" t="s">
        <v>33</v>
      </c>
      <c r="AN23" s="22">
        <f>LN(AN20)</f>
        <v>0.36675996457794019</v>
      </c>
      <c r="AQ23" t="s">
        <v>33</v>
      </c>
      <c r="AR23" s="22">
        <f>LN(AR20)</f>
        <v>0.36672936629612041</v>
      </c>
      <c r="AU23" t="s">
        <v>33</v>
      </c>
      <c r="AV23" s="22">
        <f>LN(AV20)</f>
        <v>0.36693461010691808</v>
      </c>
      <c r="AY23" t="s">
        <v>33</v>
      </c>
      <c r="AZ23" s="22">
        <f>LN(AZ20)</f>
        <v>0.37065875474187138</v>
      </c>
      <c r="BC23" t="s">
        <v>33</v>
      </c>
      <c r="BD23" s="22">
        <f>LN(BD20)</f>
        <v>0.36779983637698394</v>
      </c>
      <c r="BG23" t="s">
        <v>33</v>
      </c>
      <c r="BH23" s="22">
        <f>LN(BH20)</f>
        <v>0.36850309649319346</v>
      </c>
    </row>
    <row r="24" spans="1:60" x14ac:dyDescent="0.25">
      <c r="G24" t="s">
        <v>34</v>
      </c>
      <c r="H24" s="22">
        <f>H22-H21</f>
        <v>5.3782167614079279E-3</v>
      </c>
      <c r="K24" t="s">
        <v>34</v>
      </c>
      <c r="L24" s="22">
        <f>L22-L21</f>
        <v>6.0683498623178012E-3</v>
      </c>
      <c r="O24" t="s">
        <v>34</v>
      </c>
      <c r="P24" s="22">
        <f>P22-P21</f>
        <v>6.1311119517461488E-3</v>
      </c>
      <c r="S24" t="s">
        <v>34</v>
      </c>
      <c r="T24" s="22">
        <f>T22-T21</f>
        <v>5.9998767724732671E-3</v>
      </c>
      <c r="W24" t="s">
        <v>34</v>
      </c>
      <c r="X24" s="22">
        <f>X22-X21</f>
        <v>5.717096015969092E-3</v>
      </c>
      <c r="AA24" t="s">
        <v>34</v>
      </c>
      <c r="AB24" s="22">
        <f>AB22-AB21</f>
        <v>5.5546745154434474E-3</v>
      </c>
      <c r="AE24" t="s">
        <v>34</v>
      </c>
      <c r="AF24" s="22">
        <f>AF22-AF21</f>
        <v>4.9290200940960149E-3</v>
      </c>
      <c r="AI24" t="s">
        <v>34</v>
      </c>
      <c r="AJ24" s="22">
        <f>AJ22-AJ21</f>
        <v>5.567789345710783E-3</v>
      </c>
      <c r="AM24" t="s">
        <v>34</v>
      </c>
      <c r="AN24" s="22">
        <f>AN22-AN21</f>
        <v>4.5870157672549539E-3</v>
      </c>
      <c r="AQ24" t="s">
        <v>34</v>
      </c>
      <c r="AR24" s="22">
        <f>AR22-AR21</f>
        <v>5.7014302805561412E-3</v>
      </c>
      <c r="AU24" t="s">
        <v>34</v>
      </c>
      <c r="AV24" s="22">
        <f>AV22-AV21</f>
        <v>5.7455864913283361E-3</v>
      </c>
      <c r="AY24" t="s">
        <v>34</v>
      </c>
      <c r="AZ24" s="22">
        <f>AZ22-AZ21</f>
        <v>5.1847998509035875E-3</v>
      </c>
      <c r="BC24" t="s">
        <v>34</v>
      </c>
      <c r="BD24" s="22">
        <f>BD22-BD21</f>
        <v>5.8335067543577312E-3</v>
      </c>
      <c r="BG24" t="s">
        <v>34</v>
      </c>
      <c r="BH24" s="22">
        <f>BH22-BH21</f>
        <v>5.8749502953008848E-3</v>
      </c>
    </row>
    <row r="25" spans="1:60" x14ac:dyDescent="0.25">
      <c r="G25" t="s">
        <v>35</v>
      </c>
      <c r="H25" s="22">
        <f>H21-H23</f>
        <v>5.4072984550713743E-3</v>
      </c>
      <c r="K25" t="s">
        <v>35</v>
      </c>
      <c r="L25" s="22">
        <f>L21-L23</f>
        <v>6.105399678003387E-3</v>
      </c>
      <c r="O25" t="s">
        <v>35</v>
      </c>
      <c r="P25" s="22">
        <f>P21-P23</f>
        <v>6.1689344989939721E-3</v>
      </c>
      <c r="S25" t="s">
        <v>35</v>
      </c>
      <c r="T25" s="22">
        <f>T21-T23</f>
        <v>6.03609269412414E-3</v>
      </c>
      <c r="W25" t="s">
        <v>35</v>
      </c>
      <c r="X25" s="22">
        <f>X21-X23</f>
        <v>5.7499692322122153E-3</v>
      </c>
      <c r="AA25" t="s">
        <v>35</v>
      </c>
      <c r="AB25" s="22">
        <f>AB21-AB23</f>
        <v>5.5857013485970941E-3</v>
      </c>
      <c r="AE25" t="s">
        <v>35</v>
      </c>
      <c r="AF25" s="22">
        <f>AF21-AF23</f>
        <v>4.9534357280109353E-3</v>
      </c>
      <c r="AI25" t="s">
        <v>35</v>
      </c>
      <c r="AJ25" s="22">
        <f>AJ21-AJ23</f>
        <v>5.5989632747632245E-3</v>
      </c>
      <c r="AM25" t="s">
        <v>35</v>
      </c>
      <c r="AN25" s="22">
        <f>AN21-AN23</f>
        <v>4.6081534771459931E-3</v>
      </c>
      <c r="AQ25" t="s">
        <v>35</v>
      </c>
      <c r="AR25" s="22">
        <f>AR21-AR23</f>
        <v>5.7341230725422299E-3</v>
      </c>
      <c r="AU25" t="s">
        <v>35</v>
      </c>
      <c r="AV25" s="22">
        <f>AV21-AV23</f>
        <v>5.7787891158762039E-3</v>
      </c>
      <c r="AY25" t="s">
        <v>35</v>
      </c>
      <c r="AZ25" s="22">
        <f>AZ21-AZ23</f>
        <v>5.2118221665458098E-3</v>
      </c>
      <c r="BC25" t="s">
        <v>35</v>
      </c>
      <c r="BD25" s="22">
        <f>BD21-BD23</f>
        <v>5.8677363315186581E-3</v>
      </c>
      <c r="BG25" t="s">
        <v>35</v>
      </c>
      <c r="BH25" s="22">
        <f>BH21-BH23</f>
        <v>5.9096694097959812E-3</v>
      </c>
    </row>
    <row r="26" spans="1:60" x14ac:dyDescent="0.25">
      <c r="G26" t="s">
        <v>36</v>
      </c>
      <c r="H26" s="23">
        <f>AVERAGE(H24:H25)</f>
        <v>5.3927576082396511E-3</v>
      </c>
      <c r="K26" t="s">
        <v>36</v>
      </c>
      <c r="L26" s="23">
        <f>AVERAGE(L24:L25)</f>
        <v>6.0868747701605941E-3</v>
      </c>
      <c r="O26" t="s">
        <v>36</v>
      </c>
      <c r="P26" s="23">
        <f>AVERAGE(P24:P25)</f>
        <v>6.1500232253700604E-3</v>
      </c>
      <c r="S26" t="s">
        <v>36</v>
      </c>
      <c r="T26" s="23">
        <f>AVERAGE(T24:T25)</f>
        <v>6.0179847332987035E-3</v>
      </c>
      <c r="W26" t="s">
        <v>36</v>
      </c>
      <c r="X26" s="23">
        <f>AVERAGE(X24:X25)</f>
        <v>5.7335326240906537E-3</v>
      </c>
      <c r="AA26" t="s">
        <v>36</v>
      </c>
      <c r="AB26" s="23">
        <f>AVERAGE(AB24:AB25)</f>
        <v>5.5701879320202707E-3</v>
      </c>
      <c r="AE26" t="s">
        <v>36</v>
      </c>
      <c r="AF26" s="23">
        <f>AVERAGE(AF24:AF25)</f>
        <v>4.9412279110534751E-3</v>
      </c>
      <c r="AI26" t="s">
        <v>36</v>
      </c>
      <c r="AJ26" s="23">
        <f>AVERAGE(AJ24:AJ25)</f>
        <v>5.5833763102370038E-3</v>
      </c>
      <c r="AM26" t="s">
        <v>36</v>
      </c>
      <c r="AN26" s="23">
        <f>AVERAGE(AN24:AN25)</f>
        <v>4.5975846222004735E-3</v>
      </c>
      <c r="AQ26" t="s">
        <v>36</v>
      </c>
      <c r="AR26" s="23">
        <f>AVERAGE(AR24:AR25)</f>
        <v>5.7177766765491855E-3</v>
      </c>
      <c r="AU26" t="s">
        <v>36</v>
      </c>
      <c r="AV26" s="23">
        <f>AVERAGE(AV24:AV25)</f>
        <v>5.76218780360227E-3</v>
      </c>
      <c r="AY26" t="s">
        <v>36</v>
      </c>
      <c r="AZ26" s="23">
        <f>AVERAGE(AZ24:AZ25)</f>
        <v>5.1983110087246986E-3</v>
      </c>
      <c r="BC26" t="s">
        <v>36</v>
      </c>
      <c r="BD26" s="23">
        <f>AVERAGE(BD24:BD25)</f>
        <v>5.8506215429381947E-3</v>
      </c>
      <c r="BG26" t="s">
        <v>36</v>
      </c>
      <c r="BH26" s="23">
        <f>AVERAGE(BH24:BH25)</f>
        <v>5.892309852548433E-3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7"/>
  <sheetViews>
    <sheetView workbookViewId="0">
      <selection activeCell="F1" sqref="F1"/>
    </sheetView>
  </sheetViews>
  <sheetFormatPr defaultColWidth="11.42578125" defaultRowHeight="15" x14ac:dyDescent="0.25"/>
  <sheetData>
    <row r="1" spans="2:88" ht="17.25" thickTop="1" thickBot="1" x14ac:dyDescent="0.3">
      <c r="B1" s="1" t="s">
        <v>15</v>
      </c>
      <c r="C1" s="1" t="s">
        <v>16</v>
      </c>
      <c r="D1" s="1" t="s">
        <v>17</v>
      </c>
      <c r="E1" s="10" t="s">
        <v>0</v>
      </c>
      <c r="F1" s="10" t="s">
        <v>1</v>
      </c>
      <c r="G1" s="17">
        <f>LN(G2)</f>
        <v>0.43188958346801681</v>
      </c>
      <c r="H1" s="18">
        <f>G4</f>
        <v>0.98388444375674167</v>
      </c>
      <c r="I1" s="10" t="s">
        <v>0</v>
      </c>
      <c r="J1" s="10" t="s">
        <v>1</v>
      </c>
      <c r="K1" s="19">
        <f>LN(K2)</f>
        <v>0.42215609342731653</v>
      </c>
      <c r="L1" s="20">
        <f>K4</f>
        <v>0.98501707303980257</v>
      </c>
      <c r="M1" s="10" t="s">
        <v>0</v>
      </c>
      <c r="N1" s="10" t="s">
        <v>1</v>
      </c>
      <c r="O1" s="19">
        <f>LN(O2)</f>
        <v>0.42676297675974645</v>
      </c>
      <c r="P1" s="20">
        <f>O4</f>
        <v>0.9832824673467021</v>
      </c>
      <c r="Q1" s="10" t="s">
        <v>0</v>
      </c>
      <c r="R1" s="10" t="s">
        <v>1</v>
      </c>
      <c r="S1" s="19">
        <f>LN(S2)</f>
        <v>0.42753713476306038</v>
      </c>
      <c r="T1" s="20">
        <f>S4</f>
        <v>0.98320457028124819</v>
      </c>
      <c r="U1" s="10" t="s">
        <v>0</v>
      </c>
      <c r="V1" s="10" t="s">
        <v>1</v>
      </c>
      <c r="W1" s="19">
        <f>LN(W2)</f>
        <v>0.42987690186890809</v>
      </c>
      <c r="X1" s="20">
        <f>W4</f>
        <v>0.98265894285805211</v>
      </c>
      <c r="Y1" s="10" t="s">
        <v>0</v>
      </c>
      <c r="Z1" s="10" t="s">
        <v>1</v>
      </c>
      <c r="AA1" s="19">
        <f>LN(AA2)</f>
        <v>0.43031644665452695</v>
      </c>
      <c r="AB1" s="20">
        <f>AA4</f>
        <v>0.98275065718120536</v>
      </c>
      <c r="AC1" s="10" t="s">
        <v>0</v>
      </c>
      <c r="AD1" s="10" t="s">
        <v>1</v>
      </c>
      <c r="AE1" s="19">
        <f>LN(AE2)</f>
        <v>0.43632601122289183</v>
      </c>
      <c r="AF1" s="20">
        <f>AE4</f>
        <v>0.98628424464328102</v>
      </c>
      <c r="AG1" s="10" t="s">
        <v>0</v>
      </c>
      <c r="AH1" s="10" t="s">
        <v>1</v>
      </c>
      <c r="AI1" s="19">
        <f>LN(AI2)</f>
        <v>0.433918869915637</v>
      </c>
      <c r="AJ1" s="20">
        <f>AI4</f>
        <v>0.984876063984512</v>
      </c>
      <c r="AK1" s="10" t="s">
        <v>0</v>
      </c>
      <c r="AL1" s="10" t="s">
        <v>1</v>
      </c>
      <c r="AM1" s="19">
        <f>LN(AM2)</f>
        <v>0.43376694707354391</v>
      </c>
      <c r="AN1" s="20">
        <f>AM4</f>
        <v>0.98500317591432729</v>
      </c>
      <c r="AO1" s="10" t="s">
        <v>0</v>
      </c>
      <c r="AP1" s="10" t="s">
        <v>1</v>
      </c>
      <c r="AQ1" s="19">
        <f>LN(AQ2)</f>
        <v>0.43312732968726952</v>
      </c>
      <c r="AR1" s="20">
        <f>AQ4</f>
        <v>0.98513727321113198</v>
      </c>
      <c r="AS1" s="10" t="s">
        <v>0</v>
      </c>
      <c r="AT1" s="10" t="s">
        <v>1</v>
      </c>
      <c r="AU1" s="19">
        <f>LN(AU2)</f>
        <v>0.43208331762505864</v>
      </c>
      <c r="AV1" s="20">
        <f>AU4</f>
        <v>0.98428883735299522</v>
      </c>
      <c r="AW1" s="10" t="s">
        <v>0</v>
      </c>
      <c r="AX1" s="10" t="s">
        <v>1</v>
      </c>
      <c r="AY1" s="19">
        <f>LN(AY2)</f>
        <v>0.43163008140425407</v>
      </c>
      <c r="AZ1" s="20">
        <f>AY4</f>
        <v>0.98467642455570203</v>
      </c>
      <c r="BA1" s="10" t="s">
        <v>0</v>
      </c>
      <c r="BB1" s="10" t="s">
        <v>1</v>
      </c>
      <c r="BC1" s="19">
        <f>LN(BC2)</f>
        <v>0.43100783895494243</v>
      </c>
      <c r="BD1" s="20">
        <f>BC4</f>
        <v>0.9847604555759969</v>
      </c>
      <c r="BE1" s="10" t="s">
        <v>0</v>
      </c>
      <c r="BF1" s="10" t="s">
        <v>1</v>
      </c>
      <c r="BG1" s="19">
        <f>LN(BG2)</f>
        <v>0.43191256747726181</v>
      </c>
      <c r="BH1" s="20">
        <f>BG4</f>
        <v>0.98359270386985975</v>
      </c>
      <c r="BI1" s="10" t="s">
        <v>0</v>
      </c>
      <c r="BJ1" s="10" t="s">
        <v>1</v>
      </c>
      <c r="BK1" s="19">
        <f>LN(BK2)</f>
        <v>0.43032306022892597</v>
      </c>
      <c r="BL1" s="20">
        <f>BK4</f>
        <v>0.9838111812267446</v>
      </c>
      <c r="BM1" s="10" t="s">
        <v>0</v>
      </c>
      <c r="BN1" s="10" t="s">
        <v>1</v>
      </c>
      <c r="BO1" s="19">
        <f>LN(BO2)</f>
        <v>0.4322920489242878</v>
      </c>
      <c r="BP1" s="20">
        <f>BO4</f>
        <v>0.98323127252318987</v>
      </c>
      <c r="BQ1" s="10" t="s">
        <v>0</v>
      </c>
      <c r="BR1" s="10" t="s">
        <v>1</v>
      </c>
      <c r="BS1" s="19">
        <f>LN(BS2)</f>
        <v>0.43295880352622329</v>
      </c>
      <c r="BT1" s="20">
        <f>BS4</f>
        <v>0.983150179298104</v>
      </c>
      <c r="BU1" s="10" t="s">
        <v>0</v>
      </c>
      <c r="BV1" s="10" t="s">
        <v>1</v>
      </c>
      <c r="BW1" s="19">
        <f>LN(BW2)</f>
        <v>0.43576956975399761</v>
      </c>
      <c r="BX1" s="20">
        <f>BW4</f>
        <v>0.98386165953088289</v>
      </c>
      <c r="BY1" s="10" t="s">
        <v>0</v>
      </c>
      <c r="BZ1" s="10" t="s">
        <v>1</v>
      </c>
      <c r="CA1" s="19">
        <f>LN(CA2)</f>
        <v>0.43481598255294662</v>
      </c>
      <c r="CB1" s="20">
        <f>CA4</f>
        <v>0.98315627493734081</v>
      </c>
      <c r="CC1" s="10" t="s">
        <v>0</v>
      </c>
      <c r="CD1" s="10" t="s">
        <v>1</v>
      </c>
      <c r="CE1" s="19">
        <f>LN(CE2)</f>
        <v>0.43603406293200558</v>
      </c>
      <c r="CF1" s="20">
        <f>CE4</f>
        <v>0.98325767561720645</v>
      </c>
      <c r="CG1" s="10" t="s">
        <v>0</v>
      </c>
      <c r="CH1" s="10" t="s">
        <v>1</v>
      </c>
      <c r="CI1" s="19">
        <f>LN(CI2)</f>
        <v>0.43437736817624717</v>
      </c>
      <c r="CJ1" s="20">
        <f>CI4</f>
        <v>0.98237471170886959</v>
      </c>
    </row>
    <row r="2" spans="2:88" ht="15.75" thickTop="1" x14ac:dyDescent="0.25">
      <c r="B2">
        <v>0.42215609342731653</v>
      </c>
      <c r="C2" s="21">
        <v>0.98501707303980257</v>
      </c>
      <c r="D2">
        <v>1117.6247662530072</v>
      </c>
      <c r="E2" s="11">
        <v>1959</v>
      </c>
      <c r="F2" s="11">
        <v>1</v>
      </c>
      <c r="G2">
        <f t="array" ref="G2:H6">LOGEST(F2:F21,E2:E21,TRUE, TRUE)</f>
        <v>1.5401650460890104</v>
      </c>
      <c r="H2">
        <v>0</v>
      </c>
      <c r="I2" s="11">
        <v>1962</v>
      </c>
      <c r="J2" s="11">
        <v>7</v>
      </c>
      <c r="K2">
        <f t="array" ref="K2:L6">LOGEST(J2:J20,I2:I20,TRUE, TRUE)</f>
        <v>1.5252465870700878</v>
      </c>
      <c r="L2">
        <v>0</v>
      </c>
      <c r="M2" s="11">
        <v>1959</v>
      </c>
      <c r="N2" s="11">
        <v>1</v>
      </c>
      <c r="O2">
        <f t="array" ref="O2:P6">LOGEST(N2:N20,M2:M20,TRUE, TRUE)</f>
        <v>1.5322894304727783</v>
      </c>
      <c r="P2">
        <v>0</v>
      </c>
      <c r="Q2" s="11">
        <v>1959</v>
      </c>
      <c r="R2" s="11">
        <v>1</v>
      </c>
      <c r="S2">
        <f t="array" ref="S2:T6">LOGEST(R2:R20,Q2:Q20,TRUE, TRUE)</f>
        <v>1.5334761238836054</v>
      </c>
      <c r="T2">
        <v>0</v>
      </c>
      <c r="U2" s="11">
        <v>1959</v>
      </c>
      <c r="V2" s="11">
        <v>1</v>
      </c>
      <c r="W2">
        <f t="array" ref="W2:X6">LOGEST(V2:V20,U2:U20,TRUE, TRUE)</f>
        <v>1.5370683016667945</v>
      </c>
      <c r="X2">
        <v>0</v>
      </c>
      <c r="Y2" s="11">
        <v>1959</v>
      </c>
      <c r="Z2" s="11">
        <v>1</v>
      </c>
      <c r="AA2">
        <f t="array" ref="AA2:AB6">LOGEST(Z2:Z20,Y2:Y20,TRUE, TRUE)</f>
        <v>1.5377440605261941</v>
      </c>
      <c r="AB2">
        <v>0</v>
      </c>
      <c r="AC2" s="11">
        <v>1959</v>
      </c>
      <c r="AD2" s="11">
        <v>1</v>
      </c>
      <c r="AE2">
        <f t="array" ref="AE2:AF6">LOGEST(AD2:AD20,AC2:AC20,TRUE, TRUE)</f>
        <v>1.5470130561657409</v>
      </c>
      <c r="AF2">
        <v>0</v>
      </c>
      <c r="AG2" s="11">
        <v>1959</v>
      </c>
      <c r="AH2" s="11">
        <v>1</v>
      </c>
      <c r="AI2">
        <f t="array" ref="AI2:AJ6">LOGEST(AH2:AH20,AG2:AG20,TRUE, TRUE)</f>
        <v>1.5432936554928334</v>
      </c>
      <c r="AJ2">
        <v>0</v>
      </c>
      <c r="AK2" s="11">
        <v>1959</v>
      </c>
      <c r="AL2" s="11">
        <v>1</v>
      </c>
      <c r="AM2">
        <f t="array" ref="AM2:AN6">LOGEST(AL2:AL20,AK2:AK20,TRUE, TRUE)</f>
        <v>1.5430592117436379</v>
      </c>
      <c r="AN2">
        <v>0</v>
      </c>
      <c r="AO2" s="11">
        <v>1959</v>
      </c>
      <c r="AP2" s="11">
        <v>1</v>
      </c>
      <c r="AQ2">
        <f t="array" ref="AQ2:AR6">LOGEST(AP2:AP20,AO2:AO20,TRUE, TRUE)</f>
        <v>1.5420725598172564</v>
      </c>
      <c r="AR2">
        <v>0</v>
      </c>
      <c r="AS2" s="11">
        <v>1959</v>
      </c>
      <c r="AT2" s="11">
        <v>1</v>
      </c>
      <c r="AU2">
        <f t="array" ref="AU2:AV6">LOGEST(AT2:AT20,AS2:AS20,TRUE, TRUE)</f>
        <v>1.5404634575712348</v>
      </c>
      <c r="AV2">
        <v>0</v>
      </c>
      <c r="AW2" s="11">
        <v>1959</v>
      </c>
      <c r="AX2" s="11">
        <v>1</v>
      </c>
      <c r="AY2">
        <f t="array" ref="AY2:AZ6">LOGEST(AX2:AX20,AW2:AW20,TRUE, TRUE)</f>
        <v>1.539765421934904</v>
      </c>
      <c r="AZ2">
        <v>0</v>
      </c>
      <c r="BA2" s="11">
        <v>1959</v>
      </c>
      <c r="BB2" s="11">
        <v>1</v>
      </c>
      <c r="BC2">
        <f t="array" ref="BC2:BD6">LOGEST(BB2:BB20,BA2:BA20,TRUE, TRUE)</f>
        <v>1.5388076125531258</v>
      </c>
      <c r="BD2">
        <v>0</v>
      </c>
      <c r="BE2" s="11">
        <v>1959</v>
      </c>
      <c r="BF2" s="11">
        <v>1</v>
      </c>
      <c r="BG2">
        <f t="array" ref="BG2:BH6">LOGEST(BF2:BF20,BE2:BE20,TRUE, TRUE)</f>
        <v>1.540200445663479</v>
      </c>
      <c r="BH2">
        <v>0</v>
      </c>
      <c r="BI2" s="11">
        <v>1959</v>
      </c>
      <c r="BJ2" s="11">
        <v>1</v>
      </c>
      <c r="BK2">
        <f t="array" ref="BK2:BL6">LOGEST(BJ2:BJ20,BI2:BI20,TRUE, TRUE)</f>
        <v>1.5377542305445751</v>
      </c>
      <c r="BL2">
        <v>0</v>
      </c>
      <c r="BM2" s="11">
        <v>1959</v>
      </c>
      <c r="BN2" s="11">
        <v>1</v>
      </c>
      <c r="BO2">
        <f t="array" ref="BO2:BP6">LOGEST(BN2:BN20,BM2:BM20,TRUE, TRUE)</f>
        <v>1.5407850340705214</v>
      </c>
      <c r="BP2">
        <v>0</v>
      </c>
      <c r="BQ2" s="11">
        <v>1959</v>
      </c>
      <c r="BR2" s="11">
        <v>1</v>
      </c>
      <c r="BS2">
        <f t="array" ref="BS2:BT6">LOGEST(BR2:BR20,BQ2:BQ20,TRUE, TRUE)</f>
        <v>1.5418127021457186</v>
      </c>
      <c r="BT2">
        <v>0</v>
      </c>
      <c r="BU2" s="11">
        <v>1959</v>
      </c>
      <c r="BV2" s="11">
        <v>1</v>
      </c>
      <c r="BW2">
        <f t="array" ref="BW2:BX6">LOGEST(BV2:BV20,BU2:BU20,TRUE, TRUE)</f>
        <v>1.5461524734025429</v>
      </c>
      <c r="BX2">
        <v>0</v>
      </c>
      <c r="BY2" s="11">
        <v>1959</v>
      </c>
      <c r="BZ2" s="11">
        <v>1</v>
      </c>
      <c r="CA2">
        <f t="array" ref="CA2:CB6">LOGEST(BZ2:BZ20,BY2:BY20,TRUE, TRUE)</f>
        <v>1.5446787849499286</v>
      </c>
      <c r="CB2">
        <v>0</v>
      </c>
      <c r="CC2" s="11">
        <v>1959</v>
      </c>
      <c r="CD2" s="11">
        <v>1</v>
      </c>
      <c r="CE2">
        <f t="array" ref="CE2:CF6">LOGEST(CD2:CD20,CC2:CC20,TRUE, TRUE)</f>
        <v>1.5465614742705034</v>
      </c>
      <c r="CF2">
        <v>0</v>
      </c>
      <c r="CG2" s="11">
        <v>1959</v>
      </c>
      <c r="CH2" s="11">
        <v>1</v>
      </c>
      <c r="CI2">
        <f t="array" ref="CI2:CJ6">LOGEST(CH2:CH20,CG2:CG20,TRUE, TRUE)</f>
        <v>1.5440014151903838</v>
      </c>
      <c r="CJ2">
        <v>0</v>
      </c>
    </row>
    <row r="3" spans="2:88" x14ac:dyDescent="0.25">
      <c r="B3">
        <v>0.42676297675974645</v>
      </c>
      <c r="C3" s="21">
        <v>0.9832824673467021</v>
      </c>
      <c r="D3">
        <v>999.89647345455251</v>
      </c>
      <c r="E3" s="11">
        <v>1962</v>
      </c>
      <c r="F3" s="11">
        <v>7</v>
      </c>
      <c r="G3">
        <v>1.3028279894022313E-2</v>
      </c>
      <c r="H3">
        <v>25.843093332514933</v>
      </c>
      <c r="I3" s="11">
        <v>1963</v>
      </c>
      <c r="J3" s="11">
        <v>12</v>
      </c>
      <c r="K3">
        <v>1.2627723205248262E-2</v>
      </c>
      <c r="L3">
        <v>25.064795884539837</v>
      </c>
      <c r="M3" s="11">
        <v>1963</v>
      </c>
      <c r="N3" s="11">
        <v>12</v>
      </c>
      <c r="O3">
        <v>1.3496128897825834E-2</v>
      </c>
      <c r="P3">
        <v>26.786391423314605</v>
      </c>
      <c r="Q3" s="11">
        <v>1962</v>
      </c>
      <c r="R3" s="11">
        <v>7</v>
      </c>
      <c r="S3">
        <v>1.3552611760930552E-2</v>
      </c>
      <c r="T3">
        <v>26.897790265357212</v>
      </c>
      <c r="U3" s="11">
        <v>1962</v>
      </c>
      <c r="V3" s="11">
        <v>7</v>
      </c>
      <c r="W3">
        <v>1.3850199490466295E-2</v>
      </c>
      <c r="X3">
        <v>27.487689730026577</v>
      </c>
      <c r="Y3" s="11">
        <v>1962</v>
      </c>
      <c r="Z3" s="11">
        <v>7</v>
      </c>
      <c r="AA3">
        <v>1.3827004040019538E-2</v>
      </c>
      <c r="AB3">
        <v>27.440934700623284</v>
      </c>
      <c r="AC3" s="11">
        <v>1962</v>
      </c>
      <c r="AD3" s="11">
        <v>7</v>
      </c>
      <c r="AE3">
        <v>1.2479450434890602E-2</v>
      </c>
      <c r="AF3">
        <v>24.763337218448921</v>
      </c>
      <c r="AG3" s="11">
        <v>1962</v>
      </c>
      <c r="AH3" s="11">
        <v>7</v>
      </c>
      <c r="AI3">
        <v>1.3041444588039439E-2</v>
      </c>
      <c r="AJ3">
        <v>25.875789943948888</v>
      </c>
      <c r="AK3" s="11">
        <v>1962</v>
      </c>
      <c r="AL3" s="11">
        <v>7</v>
      </c>
      <c r="AM3">
        <v>1.2981139837674061E-2</v>
      </c>
      <c r="AN3">
        <v>25.755458173394562</v>
      </c>
      <c r="AO3" s="11">
        <v>1962</v>
      </c>
      <c r="AP3" s="11">
        <v>7</v>
      </c>
      <c r="AQ3">
        <v>1.2903038672569552E-2</v>
      </c>
      <c r="AR3">
        <v>25.598470555247378</v>
      </c>
      <c r="AS3" s="11">
        <v>1962</v>
      </c>
      <c r="AT3" s="11">
        <v>7</v>
      </c>
      <c r="AU3">
        <v>1.3239937060058238E-2</v>
      </c>
      <c r="AV3">
        <v>26.264064707487517</v>
      </c>
      <c r="AW3" s="11">
        <v>1962</v>
      </c>
      <c r="AX3" s="11">
        <v>7</v>
      </c>
      <c r="AY3">
        <v>1.3059318951482107E-2</v>
      </c>
      <c r="AZ3">
        <v>25.903710672437946</v>
      </c>
      <c r="BA3" s="11">
        <v>1962</v>
      </c>
      <c r="BB3" s="11">
        <v>7</v>
      </c>
      <c r="BC3">
        <v>1.3004132925514762E-2</v>
      </c>
      <c r="BD3">
        <v>25.792190431386068</v>
      </c>
      <c r="BE3" s="11">
        <v>1962</v>
      </c>
      <c r="BF3" s="11">
        <v>7</v>
      </c>
      <c r="BG3">
        <v>1.3529515338716042E-2</v>
      </c>
      <c r="BH3">
        <v>26.830652143681604</v>
      </c>
      <c r="BI3" s="11">
        <v>1962</v>
      </c>
      <c r="BJ3" s="11">
        <v>7</v>
      </c>
      <c r="BK3">
        <v>1.3388189865148078E-2</v>
      </c>
      <c r="BL3">
        <v>26.548969721095887</v>
      </c>
      <c r="BM3" s="11">
        <v>1962</v>
      </c>
      <c r="BN3" s="11">
        <v>7</v>
      </c>
      <c r="BO3">
        <v>1.3692255632216979E-2</v>
      </c>
      <c r="BP3">
        <v>27.149759709623115</v>
      </c>
      <c r="BQ3" s="11">
        <v>1962</v>
      </c>
      <c r="BR3" s="11">
        <v>7</v>
      </c>
      <c r="BS3">
        <v>1.3747059888263741E-2</v>
      </c>
      <c r="BT3">
        <v>27.256969731177545</v>
      </c>
      <c r="BU3" s="11">
        <v>1962</v>
      </c>
      <c r="BV3" s="11">
        <v>7</v>
      </c>
      <c r="BW3">
        <v>1.3536140621591674E-2</v>
      </c>
      <c r="BX3">
        <v>26.836612174155654</v>
      </c>
      <c r="BY3" s="11">
        <v>1962</v>
      </c>
      <c r="BZ3" s="11">
        <v>7</v>
      </c>
      <c r="CA3">
        <v>1.3803487701301806E-2</v>
      </c>
      <c r="CB3">
        <v>27.365917553330071</v>
      </c>
      <c r="CC3" s="11">
        <v>1962</v>
      </c>
      <c r="CD3" s="11">
        <v>7</v>
      </c>
      <c r="CE3">
        <v>1.3799716371372922E-2</v>
      </c>
      <c r="CF3">
        <v>27.356971654090994</v>
      </c>
      <c r="CG3" s="11">
        <v>1962</v>
      </c>
      <c r="CH3" s="11">
        <v>7</v>
      </c>
      <c r="CI3">
        <v>1.4111469988928586E-2</v>
      </c>
      <c r="CJ3">
        <v>27.97424963974321</v>
      </c>
    </row>
    <row r="4" spans="2:88" ht="15.75" thickBot="1" x14ac:dyDescent="0.3">
      <c r="B4">
        <v>0.42753713476306038</v>
      </c>
      <c r="C4" s="21">
        <v>0.98320457028124819</v>
      </c>
      <c r="D4">
        <v>995.18011594069844</v>
      </c>
      <c r="E4" s="11">
        <v>1963</v>
      </c>
      <c r="F4" s="11">
        <v>12</v>
      </c>
      <c r="G4">
        <v>0.98388444375674167</v>
      </c>
      <c r="H4">
        <v>0.93667352647204205</v>
      </c>
      <c r="I4" s="11">
        <v>1964</v>
      </c>
      <c r="J4" s="11">
        <v>30</v>
      </c>
      <c r="K4">
        <v>0.98501707303980257</v>
      </c>
      <c r="L4">
        <v>0.85033688349852743</v>
      </c>
      <c r="M4" s="11">
        <v>1964</v>
      </c>
      <c r="N4" s="11">
        <v>30</v>
      </c>
      <c r="O4">
        <v>0.9832824673467021</v>
      </c>
      <c r="P4">
        <v>0.92328765337305263</v>
      </c>
      <c r="Q4" s="11">
        <v>1964</v>
      </c>
      <c r="R4" s="11">
        <v>30</v>
      </c>
      <c r="S4">
        <v>0.98320457028124819</v>
      </c>
      <c r="T4">
        <v>0.93153096407100744</v>
      </c>
      <c r="U4" s="11">
        <v>1963</v>
      </c>
      <c r="V4" s="11">
        <v>12</v>
      </c>
      <c r="W4">
        <v>0.98265894285805211</v>
      </c>
      <c r="X4">
        <v>0.95622880426424983</v>
      </c>
      <c r="Y4" s="11">
        <v>1963</v>
      </c>
      <c r="Z4" s="11">
        <v>12</v>
      </c>
      <c r="AA4">
        <v>0.98275065718120536</v>
      </c>
      <c r="AB4">
        <v>0.9586349595326259</v>
      </c>
      <c r="AC4" s="11">
        <v>1963</v>
      </c>
      <c r="AD4" s="11">
        <v>12</v>
      </c>
      <c r="AE4">
        <v>0.98628424464328102</v>
      </c>
      <c r="AF4">
        <v>0.88028208852815093</v>
      </c>
      <c r="AG4" s="11">
        <v>1963</v>
      </c>
      <c r="AH4" s="11">
        <v>12</v>
      </c>
      <c r="AI4">
        <v>0.984876063984512</v>
      </c>
      <c r="AJ4">
        <v>0.92887201507551953</v>
      </c>
      <c r="AK4" s="11">
        <v>1963</v>
      </c>
      <c r="AL4" s="11">
        <v>12</v>
      </c>
      <c r="AM4">
        <v>0.98500317591432729</v>
      </c>
      <c r="AN4">
        <v>0.92631143609635169</v>
      </c>
      <c r="AO4" s="11">
        <v>1963</v>
      </c>
      <c r="AP4" s="11">
        <v>12</v>
      </c>
      <c r="AQ4">
        <v>0.98513727321113198</v>
      </c>
      <c r="AR4">
        <v>0.92475514800219427</v>
      </c>
      <c r="AS4" s="11">
        <v>1963</v>
      </c>
      <c r="AT4" s="11">
        <v>12</v>
      </c>
      <c r="AU4">
        <v>0.98428883735299522</v>
      </c>
      <c r="AV4">
        <v>0.95165781692916107</v>
      </c>
      <c r="AW4" s="11">
        <v>1963</v>
      </c>
      <c r="AX4" s="11">
        <v>12</v>
      </c>
      <c r="AY4">
        <v>0.98467642455570203</v>
      </c>
      <c r="AZ4">
        <v>0.93870406807607709</v>
      </c>
      <c r="BA4" s="11">
        <v>1963</v>
      </c>
      <c r="BB4" s="11">
        <v>12</v>
      </c>
      <c r="BC4">
        <v>0.9847604555759969</v>
      </c>
      <c r="BD4">
        <v>0.93305041264355704</v>
      </c>
      <c r="BE4" s="11">
        <v>1963</v>
      </c>
      <c r="BF4" s="11">
        <v>12</v>
      </c>
      <c r="BG4">
        <v>0.98359270386985975</v>
      </c>
      <c r="BH4">
        <v>0.9638246086847656</v>
      </c>
      <c r="BI4" s="11">
        <v>1963</v>
      </c>
      <c r="BJ4" s="11">
        <v>12</v>
      </c>
      <c r="BK4">
        <v>0.9838111812267446</v>
      </c>
      <c r="BL4">
        <v>0.94961321490117256</v>
      </c>
      <c r="BM4" s="11">
        <v>1963</v>
      </c>
      <c r="BN4" s="11">
        <v>12</v>
      </c>
      <c r="BO4">
        <v>0.98323127252318987</v>
      </c>
      <c r="BP4">
        <v>0.96325362816795956</v>
      </c>
      <c r="BQ4" s="11">
        <v>1963</v>
      </c>
      <c r="BR4" s="11">
        <v>12</v>
      </c>
      <c r="BS4">
        <v>0.983150179298104</v>
      </c>
      <c r="BT4">
        <v>0.96073216799329864</v>
      </c>
      <c r="BU4" s="11">
        <v>1963</v>
      </c>
      <c r="BV4" s="11">
        <v>12</v>
      </c>
      <c r="BW4">
        <v>0.98386165953088289</v>
      </c>
      <c r="BX4">
        <v>0.93494828221054982</v>
      </c>
      <c r="BY4" s="11">
        <v>1963</v>
      </c>
      <c r="BZ4" s="11">
        <v>12</v>
      </c>
      <c r="CA4">
        <v>0.98315627493734081</v>
      </c>
      <c r="CB4">
        <v>0.94920803439943235</v>
      </c>
      <c r="CC4" s="11">
        <v>1963</v>
      </c>
      <c r="CD4" s="11">
        <v>12</v>
      </c>
      <c r="CE4">
        <v>0.98325767561720645</v>
      </c>
      <c r="CF4">
        <v>0.93984285674789014</v>
      </c>
      <c r="CG4" s="11">
        <v>1963</v>
      </c>
      <c r="CH4" s="11">
        <v>12</v>
      </c>
      <c r="CI4">
        <v>0.98237471170886959</v>
      </c>
      <c r="CJ4">
        <v>0.95605654525259631</v>
      </c>
    </row>
    <row r="5" spans="2:88" ht="17.25" thickTop="1" thickBot="1" x14ac:dyDescent="0.3">
      <c r="B5">
        <v>0.42987690186890809</v>
      </c>
      <c r="C5" s="21">
        <v>0.98265894285805211</v>
      </c>
      <c r="D5">
        <v>963.33239039833632</v>
      </c>
      <c r="E5" s="11">
        <v>1964</v>
      </c>
      <c r="F5" s="11">
        <v>30</v>
      </c>
      <c r="G5">
        <v>1098.9332121272557</v>
      </c>
      <c r="H5">
        <v>18</v>
      </c>
      <c r="I5" s="11">
        <v>1965</v>
      </c>
      <c r="J5" s="11">
        <v>50</v>
      </c>
      <c r="K5" s="18">
        <v>1117.6247662530072</v>
      </c>
      <c r="L5">
        <v>17</v>
      </c>
      <c r="M5" s="11">
        <v>1965</v>
      </c>
      <c r="N5" s="11">
        <v>50</v>
      </c>
      <c r="O5" s="18">
        <v>999.89647345455251</v>
      </c>
      <c r="P5">
        <v>17</v>
      </c>
      <c r="Q5" s="11">
        <v>1965</v>
      </c>
      <c r="R5" s="11">
        <v>50</v>
      </c>
      <c r="S5" s="18">
        <v>995.18011594069844</v>
      </c>
      <c r="T5">
        <v>17</v>
      </c>
      <c r="U5" s="11">
        <v>1965</v>
      </c>
      <c r="V5" s="11">
        <v>50</v>
      </c>
      <c r="W5" s="18">
        <v>963.33239039833632</v>
      </c>
      <c r="X5">
        <v>17</v>
      </c>
      <c r="Y5" s="11">
        <v>1964</v>
      </c>
      <c r="Z5" s="11">
        <v>30</v>
      </c>
      <c r="AA5" s="18">
        <v>968.5447931313123</v>
      </c>
      <c r="AB5">
        <v>17</v>
      </c>
      <c r="AC5" s="11">
        <v>1964</v>
      </c>
      <c r="AD5" s="11">
        <v>30</v>
      </c>
      <c r="AE5" s="18">
        <v>1222.4505120472313</v>
      </c>
      <c r="AF5">
        <v>17</v>
      </c>
      <c r="AG5" s="11">
        <v>1964</v>
      </c>
      <c r="AH5" s="11">
        <v>30</v>
      </c>
      <c r="AI5" s="18">
        <v>1107.0460143834705</v>
      </c>
      <c r="AJ5">
        <v>17</v>
      </c>
      <c r="AK5" s="11">
        <v>1964</v>
      </c>
      <c r="AL5" s="11">
        <v>30</v>
      </c>
      <c r="AM5" s="18">
        <v>1116.5733421212221</v>
      </c>
      <c r="AN5">
        <v>17</v>
      </c>
      <c r="AO5" s="11">
        <v>1964</v>
      </c>
      <c r="AP5" s="11">
        <v>30</v>
      </c>
      <c r="AQ5" s="18">
        <v>1126.800881325009</v>
      </c>
      <c r="AR5">
        <v>17</v>
      </c>
      <c r="AS5" s="11">
        <v>1964</v>
      </c>
      <c r="AT5" s="11">
        <v>30</v>
      </c>
      <c r="AU5" s="18">
        <v>1065.0332257995524</v>
      </c>
      <c r="AV5">
        <v>17</v>
      </c>
      <c r="AW5" s="11">
        <v>1964</v>
      </c>
      <c r="AX5" s="11">
        <v>30</v>
      </c>
      <c r="AY5" s="18">
        <v>1092.4016577133643</v>
      </c>
      <c r="AZ5">
        <v>17</v>
      </c>
      <c r="BA5" s="11">
        <v>1964</v>
      </c>
      <c r="BB5" s="11">
        <v>30</v>
      </c>
      <c r="BC5" s="18">
        <v>1098.5189109999928</v>
      </c>
      <c r="BD5">
        <v>17</v>
      </c>
      <c r="BE5" s="11">
        <v>1964</v>
      </c>
      <c r="BF5" s="11">
        <v>30</v>
      </c>
      <c r="BG5" s="18">
        <v>1019.1244086264127</v>
      </c>
      <c r="BH5">
        <v>17</v>
      </c>
      <c r="BI5" s="11">
        <v>1964</v>
      </c>
      <c r="BJ5" s="11">
        <v>30</v>
      </c>
      <c r="BK5" s="18">
        <v>1033.1074993862283</v>
      </c>
      <c r="BL5">
        <v>17</v>
      </c>
      <c r="BM5" s="11">
        <v>1964</v>
      </c>
      <c r="BN5" s="11">
        <v>30</v>
      </c>
      <c r="BO5" s="18">
        <v>996.79189467476181</v>
      </c>
      <c r="BP5">
        <v>17</v>
      </c>
      <c r="BQ5" s="11">
        <v>1964</v>
      </c>
      <c r="BR5" s="11">
        <v>30</v>
      </c>
      <c r="BS5" s="18">
        <v>991.91281282815976</v>
      </c>
      <c r="BT5">
        <v>17</v>
      </c>
      <c r="BU5" s="11">
        <v>1964</v>
      </c>
      <c r="BV5" s="11">
        <v>30</v>
      </c>
      <c r="BW5" s="18">
        <v>1036.3920778615277</v>
      </c>
      <c r="BX5">
        <v>17</v>
      </c>
      <c r="BY5" s="11">
        <v>1964</v>
      </c>
      <c r="BZ5" s="11">
        <v>30</v>
      </c>
      <c r="CA5" s="18">
        <v>992.27793209396884</v>
      </c>
      <c r="CB5">
        <v>17</v>
      </c>
      <c r="CC5" s="11">
        <v>1964</v>
      </c>
      <c r="CD5" s="11">
        <v>30</v>
      </c>
      <c r="CE5" s="18">
        <v>998.3906716483923</v>
      </c>
      <c r="CF5">
        <v>17</v>
      </c>
      <c r="CG5" s="11">
        <v>1964</v>
      </c>
      <c r="CH5" s="11">
        <v>30</v>
      </c>
      <c r="CI5" s="18">
        <v>947.52323044014793</v>
      </c>
      <c r="CJ5">
        <v>17</v>
      </c>
    </row>
    <row r="6" spans="2:88" ht="15.75" thickTop="1" x14ac:dyDescent="0.25">
      <c r="B6">
        <v>0.43031644665452695</v>
      </c>
      <c r="C6" s="21">
        <v>0.98275065718120536</v>
      </c>
      <c r="D6">
        <v>968.5447931313123</v>
      </c>
      <c r="E6" s="11">
        <v>1965</v>
      </c>
      <c r="F6" s="11">
        <v>50</v>
      </c>
      <c r="G6">
        <v>964.15707059035219</v>
      </c>
      <c r="H6">
        <v>15.792431313484283</v>
      </c>
      <c r="I6" s="12">
        <v>1970</v>
      </c>
      <c r="J6" s="13">
        <v>3000</v>
      </c>
      <c r="K6">
        <v>808.12408633778534</v>
      </c>
      <c r="L6">
        <v>12.292237862445798</v>
      </c>
      <c r="M6" s="12">
        <v>1970</v>
      </c>
      <c r="N6" s="13">
        <v>3000</v>
      </c>
      <c r="O6">
        <v>852.37183862277845</v>
      </c>
      <c r="P6">
        <v>14.491821544809008</v>
      </c>
      <c r="Q6" s="12">
        <v>1970</v>
      </c>
      <c r="R6" s="13">
        <v>3000</v>
      </c>
      <c r="S6">
        <v>863.56748293414319</v>
      </c>
      <c r="T6">
        <v>14.751748929392029</v>
      </c>
      <c r="U6" s="12">
        <v>1970</v>
      </c>
      <c r="V6" s="13">
        <v>3000</v>
      </c>
      <c r="W6">
        <v>880.84563461933556</v>
      </c>
      <c r="X6">
        <v>15.54434994377883</v>
      </c>
      <c r="Y6" s="12">
        <v>1970</v>
      </c>
      <c r="Z6" s="13">
        <v>3000</v>
      </c>
      <c r="AA6">
        <v>890.07424862648168</v>
      </c>
      <c r="AB6">
        <v>15.622676755848028</v>
      </c>
      <c r="AC6" s="11">
        <v>1965</v>
      </c>
      <c r="AD6" s="11">
        <v>50</v>
      </c>
      <c r="AE6">
        <v>947.27269091217488</v>
      </c>
      <c r="AF6">
        <v>13.173241441519217</v>
      </c>
      <c r="AG6" s="11">
        <v>1965</v>
      </c>
      <c r="AH6" s="11">
        <v>50</v>
      </c>
      <c r="AI6">
        <v>955.16286633047753</v>
      </c>
      <c r="AJ6">
        <v>14.667654746637753</v>
      </c>
      <c r="AK6" s="11">
        <v>1965</v>
      </c>
      <c r="AL6" s="11">
        <v>50</v>
      </c>
      <c r="AM6">
        <v>958.07896818987547</v>
      </c>
      <c r="AN6">
        <v>14.586898902929054</v>
      </c>
      <c r="AO6" s="11">
        <v>1965</v>
      </c>
      <c r="AP6" s="11">
        <v>50</v>
      </c>
      <c r="AQ6">
        <v>963.60865766143638</v>
      </c>
      <c r="AR6">
        <v>14.537925423861523</v>
      </c>
      <c r="AS6" s="11">
        <v>1965</v>
      </c>
      <c r="AT6" s="11">
        <v>50</v>
      </c>
      <c r="AU6">
        <v>964.55011058810021</v>
      </c>
      <c r="AV6">
        <v>15.396094208880402</v>
      </c>
      <c r="AW6" s="11">
        <v>1965</v>
      </c>
      <c r="AX6" s="11">
        <v>50</v>
      </c>
      <c r="AY6">
        <v>962.58646439596203</v>
      </c>
      <c r="AZ6">
        <v>14.979810566183801</v>
      </c>
      <c r="BA6" s="11">
        <v>1965</v>
      </c>
      <c r="BB6" s="11">
        <v>50</v>
      </c>
      <c r="BC6">
        <v>956.35196877542023</v>
      </c>
      <c r="BD6">
        <v>14.799912233083305</v>
      </c>
      <c r="BE6" s="11">
        <v>1965</v>
      </c>
      <c r="BF6" s="11">
        <v>50</v>
      </c>
      <c r="BG6">
        <v>946.7236463295485</v>
      </c>
      <c r="BH6">
        <v>15.792283897207806</v>
      </c>
      <c r="BI6" s="11">
        <v>1965</v>
      </c>
      <c r="BJ6" s="11">
        <v>50</v>
      </c>
      <c r="BK6">
        <v>931.6204506378815</v>
      </c>
      <c r="BL6">
        <v>15.330009384553989</v>
      </c>
      <c r="BM6" s="11">
        <v>1965</v>
      </c>
      <c r="BN6" s="11">
        <v>50</v>
      </c>
      <c r="BO6">
        <v>924.88088742453067</v>
      </c>
      <c r="BP6">
        <v>15.773578387038542</v>
      </c>
      <c r="BQ6" s="11">
        <v>1965</v>
      </c>
      <c r="BR6" s="11">
        <v>50</v>
      </c>
      <c r="BS6">
        <v>915.54177391939982</v>
      </c>
      <c r="BT6">
        <v>15.691107076490765</v>
      </c>
      <c r="BU6" s="11">
        <v>1965</v>
      </c>
      <c r="BV6" s="11">
        <v>50</v>
      </c>
      <c r="BW6">
        <v>905.93963521396654</v>
      </c>
      <c r="BX6">
        <v>14.860180936943783</v>
      </c>
      <c r="BY6" s="11">
        <v>1965</v>
      </c>
      <c r="BZ6" s="11">
        <v>50</v>
      </c>
      <c r="CA6">
        <v>894.03834110296543</v>
      </c>
      <c r="CB6">
        <v>15.316930173663378</v>
      </c>
      <c r="CC6" s="11">
        <v>1965</v>
      </c>
      <c r="CD6" s="11">
        <v>50</v>
      </c>
      <c r="CE6">
        <v>881.88306825158475</v>
      </c>
      <c r="CF6">
        <v>15.0161781214606</v>
      </c>
      <c r="CG6" s="11">
        <v>1965</v>
      </c>
      <c r="CH6" s="11">
        <v>50</v>
      </c>
      <c r="CI6">
        <v>866.07803518718163</v>
      </c>
      <c r="CJ6">
        <v>15.538750001245605</v>
      </c>
    </row>
    <row r="7" spans="2:88" x14ac:dyDescent="0.25">
      <c r="B7">
        <v>0.43632601122289183</v>
      </c>
      <c r="C7" s="21">
        <v>0.98628424464328102</v>
      </c>
      <c r="D7">
        <v>1222.4505120472313</v>
      </c>
      <c r="E7" s="12">
        <v>1970</v>
      </c>
      <c r="F7" s="13">
        <v>3000</v>
      </c>
      <c r="G7" t="s">
        <v>18</v>
      </c>
      <c r="H7">
        <f>TINV(0.0455,H5)</f>
        <v>2.1488523236373958</v>
      </c>
      <c r="I7" s="12">
        <v>1974</v>
      </c>
      <c r="J7" s="13">
        <v>10000</v>
      </c>
      <c r="K7" t="s">
        <v>18</v>
      </c>
      <c r="L7">
        <f>TINV(0.0455,L5)</f>
        <v>2.1582634005973014</v>
      </c>
      <c r="M7" s="12">
        <v>1974</v>
      </c>
      <c r="N7" s="13">
        <v>10000</v>
      </c>
      <c r="O7" t="s">
        <v>18</v>
      </c>
      <c r="P7">
        <f>TINV(0.0455,P5)</f>
        <v>2.1582634005973014</v>
      </c>
      <c r="Q7" s="12">
        <v>1974</v>
      </c>
      <c r="R7" s="13">
        <v>10000</v>
      </c>
      <c r="S7" t="s">
        <v>18</v>
      </c>
      <c r="T7">
        <f>TINV(0.0455,T5)</f>
        <v>2.1582634005973014</v>
      </c>
      <c r="U7" s="12">
        <v>1974</v>
      </c>
      <c r="V7" s="13">
        <v>10000</v>
      </c>
      <c r="W7" t="s">
        <v>18</v>
      </c>
      <c r="X7">
        <f>TINV(0.0455,X5)</f>
        <v>2.1582634005973014</v>
      </c>
      <c r="Y7" s="12">
        <v>1974</v>
      </c>
      <c r="Z7" s="13">
        <v>10000</v>
      </c>
      <c r="AA7" t="s">
        <v>18</v>
      </c>
      <c r="AB7">
        <f>TINV(0.0455,AB5)</f>
        <v>2.1582634005973014</v>
      </c>
      <c r="AC7" s="12">
        <v>1974</v>
      </c>
      <c r="AD7" s="13">
        <v>10000</v>
      </c>
      <c r="AE7" t="s">
        <v>18</v>
      </c>
      <c r="AF7">
        <f>TINV(0.0455,AF5)</f>
        <v>2.1582634005973014</v>
      </c>
      <c r="AG7" s="12">
        <v>1970</v>
      </c>
      <c r="AH7" s="13">
        <v>3000</v>
      </c>
      <c r="AI7" t="s">
        <v>18</v>
      </c>
      <c r="AJ7">
        <f>TINV(0.0455,AJ5)</f>
        <v>2.1582634005973014</v>
      </c>
      <c r="AK7" s="12">
        <v>1970</v>
      </c>
      <c r="AL7" s="13">
        <v>3000</v>
      </c>
      <c r="AM7" t="s">
        <v>18</v>
      </c>
      <c r="AN7">
        <f>TINV(0.0455,AN5)</f>
        <v>2.1582634005973014</v>
      </c>
      <c r="AO7" s="12">
        <v>1970</v>
      </c>
      <c r="AP7" s="13">
        <v>3000</v>
      </c>
      <c r="AQ7" t="s">
        <v>18</v>
      </c>
      <c r="AR7">
        <f>TINV(0.0455,AR5)</f>
        <v>2.1582634005973014</v>
      </c>
      <c r="AS7" s="12">
        <v>1970</v>
      </c>
      <c r="AT7" s="13">
        <v>3000</v>
      </c>
      <c r="AU7" t="s">
        <v>18</v>
      </c>
      <c r="AV7">
        <f>TINV(0.0455,AV5)</f>
        <v>2.1582634005973014</v>
      </c>
      <c r="AW7" s="12">
        <v>1970</v>
      </c>
      <c r="AX7" s="13">
        <v>3000</v>
      </c>
      <c r="AY7" t="s">
        <v>18</v>
      </c>
      <c r="AZ7">
        <f>TINV(0.0455,AZ5)</f>
        <v>2.1582634005973014</v>
      </c>
      <c r="BA7" s="12">
        <v>1970</v>
      </c>
      <c r="BB7" s="13">
        <v>3000</v>
      </c>
      <c r="BC7" t="s">
        <v>18</v>
      </c>
      <c r="BD7">
        <f>TINV(0.0455,BD5)</f>
        <v>2.1582634005973014</v>
      </c>
      <c r="BE7" s="12">
        <v>1970</v>
      </c>
      <c r="BF7" s="13">
        <v>3000</v>
      </c>
      <c r="BG7" t="s">
        <v>18</v>
      </c>
      <c r="BH7">
        <f>TINV(0.0455,BH5)</f>
        <v>2.1582634005973014</v>
      </c>
      <c r="BI7" s="12">
        <v>1970</v>
      </c>
      <c r="BJ7" s="13">
        <v>3000</v>
      </c>
      <c r="BK7" t="s">
        <v>18</v>
      </c>
      <c r="BL7">
        <f>TINV(0.0455,BL5)</f>
        <v>2.1582634005973014</v>
      </c>
      <c r="BM7" s="12">
        <v>1970</v>
      </c>
      <c r="BN7" s="13">
        <v>3000</v>
      </c>
      <c r="BO7" t="s">
        <v>18</v>
      </c>
      <c r="BP7">
        <f>TINV(0.0455,BP5)</f>
        <v>2.1582634005973014</v>
      </c>
      <c r="BQ7" s="12">
        <v>1970</v>
      </c>
      <c r="BR7" s="13">
        <v>3000</v>
      </c>
      <c r="BS7" t="s">
        <v>18</v>
      </c>
      <c r="BT7">
        <f>TINV(0.0455,BT5)</f>
        <v>2.1582634005973014</v>
      </c>
      <c r="BU7" s="12">
        <v>1970</v>
      </c>
      <c r="BV7" s="13">
        <v>3000</v>
      </c>
      <c r="BW7" t="s">
        <v>18</v>
      </c>
      <c r="BX7">
        <f>TINV(0.0455,BX5)</f>
        <v>2.1582634005973014</v>
      </c>
      <c r="BY7" s="12">
        <v>1970</v>
      </c>
      <c r="BZ7" s="13">
        <v>3000</v>
      </c>
      <c r="CA7" t="s">
        <v>18</v>
      </c>
      <c r="CB7">
        <f>TINV(0.0455,CB5)</f>
        <v>2.1582634005973014</v>
      </c>
      <c r="CC7" s="12">
        <v>1970</v>
      </c>
      <c r="CD7" s="13">
        <v>3000</v>
      </c>
      <c r="CE7" t="s">
        <v>18</v>
      </c>
      <c r="CF7">
        <f>TINV(0.0455,CF5)</f>
        <v>2.1582634005973014</v>
      </c>
      <c r="CG7" s="12">
        <v>1970</v>
      </c>
      <c r="CH7" s="13">
        <v>3000</v>
      </c>
    </row>
    <row r="8" spans="2:88" x14ac:dyDescent="0.25">
      <c r="B8">
        <v>0.433918869915637</v>
      </c>
      <c r="C8" s="21">
        <v>0.984876063984512</v>
      </c>
      <c r="D8">
        <v>1107.0460143834705</v>
      </c>
      <c r="E8" s="12">
        <v>1974</v>
      </c>
      <c r="F8" s="13">
        <v>10000</v>
      </c>
      <c r="G8" t="s">
        <v>19</v>
      </c>
      <c r="H8">
        <f>H7*G3</f>
        <v>2.799584952326821E-2</v>
      </c>
      <c r="I8" s="12">
        <v>1975</v>
      </c>
      <c r="J8" s="13">
        <v>16000</v>
      </c>
      <c r="K8" t="s">
        <v>19</v>
      </c>
      <c r="L8">
        <f>L7*K3</f>
        <v>2.7253952826760568E-2</v>
      </c>
      <c r="M8" s="12">
        <v>1975</v>
      </c>
      <c r="N8" s="13">
        <v>16000</v>
      </c>
      <c r="O8" t="s">
        <v>19</v>
      </c>
      <c r="P8">
        <f>P7*O3</f>
        <v>2.9128201049921094E-2</v>
      </c>
      <c r="Q8" s="12">
        <v>1975</v>
      </c>
      <c r="R8" s="13">
        <v>16000</v>
      </c>
      <c r="S8" t="s">
        <v>19</v>
      </c>
      <c r="T8">
        <f>T7*S3</f>
        <v>2.9250105946120954E-2</v>
      </c>
      <c r="U8" s="12">
        <v>1975</v>
      </c>
      <c r="V8" s="13">
        <v>16000</v>
      </c>
      <c r="W8" t="s">
        <v>19</v>
      </c>
      <c r="X8">
        <f>X7*W3</f>
        <v>2.9892378651244795E-2</v>
      </c>
      <c r="Y8" s="12">
        <v>1975</v>
      </c>
      <c r="Z8" s="13">
        <v>16000</v>
      </c>
      <c r="AA8" t="s">
        <v>19</v>
      </c>
      <c r="AB8">
        <f>AB7*AA3</f>
        <v>2.9842316759485194E-2</v>
      </c>
      <c r="AC8" s="12">
        <v>1975</v>
      </c>
      <c r="AD8" s="13">
        <v>16000</v>
      </c>
      <c r="AE8" t="s">
        <v>19</v>
      </c>
      <c r="AF8">
        <f>AF7*AE3</f>
        <v>2.6933941133192463E-2</v>
      </c>
      <c r="AG8" s="12">
        <v>1975</v>
      </c>
      <c r="AH8" s="13">
        <v>16000</v>
      </c>
      <c r="AI8" t="s">
        <v>19</v>
      </c>
      <c r="AJ8">
        <f>AJ7*AI3</f>
        <v>2.8146872545283273E-2</v>
      </c>
      <c r="AK8" s="12">
        <v>1974</v>
      </c>
      <c r="AL8" s="13">
        <v>10000</v>
      </c>
      <c r="AM8" t="s">
        <v>19</v>
      </c>
      <c r="AN8">
        <f>AN7*AM3</f>
        <v>2.8016719009687521E-2</v>
      </c>
      <c r="AO8" s="12">
        <v>1974</v>
      </c>
      <c r="AP8" s="13">
        <v>10000</v>
      </c>
      <c r="AQ8" t="s">
        <v>19</v>
      </c>
      <c r="AR8">
        <f>AR7*AQ3</f>
        <v>2.7848156123498453E-2</v>
      </c>
      <c r="AS8" s="12">
        <v>1974</v>
      </c>
      <c r="AT8" s="13">
        <v>10000</v>
      </c>
      <c r="AU8" t="s">
        <v>19</v>
      </c>
      <c r="AV8">
        <f>AV7*AU3</f>
        <v>2.8575271582935529E-2</v>
      </c>
      <c r="AW8" s="12">
        <v>1974</v>
      </c>
      <c r="AX8" s="13">
        <v>10000</v>
      </c>
      <c r="AY8" t="s">
        <v>19</v>
      </c>
      <c r="AZ8">
        <f>AZ7*AY3</f>
        <v>2.8185450129710556E-2</v>
      </c>
      <c r="BA8" s="12">
        <v>1974</v>
      </c>
      <c r="BB8" s="13">
        <v>10000</v>
      </c>
      <c r="BC8" t="s">
        <v>19</v>
      </c>
      <c r="BD8">
        <f>BD7*BC3</f>
        <v>2.8066344149640824E-2</v>
      </c>
      <c r="BE8" s="12">
        <v>1974</v>
      </c>
      <c r="BF8" s="13">
        <v>10000</v>
      </c>
      <c r="BG8" t="s">
        <v>19</v>
      </c>
      <c r="BH8">
        <f>BH7*BG3</f>
        <v>2.9200257783370636E-2</v>
      </c>
      <c r="BI8" s="12">
        <v>1974</v>
      </c>
      <c r="BJ8" s="13">
        <v>10000</v>
      </c>
      <c r="BK8" t="s">
        <v>19</v>
      </c>
      <c r="BL8">
        <f>BL7*BK3</f>
        <v>2.8895240186196818E-2</v>
      </c>
      <c r="BM8" s="12">
        <v>1974</v>
      </c>
      <c r="BN8" s="13">
        <v>10000</v>
      </c>
      <c r="BO8" t="s">
        <v>19</v>
      </c>
      <c r="BP8">
        <f>BP7*BO3</f>
        <v>2.9551494202636169E-2</v>
      </c>
      <c r="BQ8" s="12">
        <v>1974</v>
      </c>
      <c r="BR8" s="13">
        <v>10000</v>
      </c>
      <c r="BS8" t="s">
        <v>19</v>
      </c>
      <c r="BT8">
        <f>BT7*BS3</f>
        <v>2.9669776222658858E-2</v>
      </c>
      <c r="BU8" s="12">
        <v>1974</v>
      </c>
      <c r="BV8" s="13">
        <v>10000</v>
      </c>
      <c r="BW8" t="s">
        <v>19</v>
      </c>
      <c r="BX8">
        <f>BX7*BW3</f>
        <v>2.9214556888919715E-2</v>
      </c>
      <c r="BY8" s="12">
        <v>1974</v>
      </c>
      <c r="BZ8" s="13">
        <v>10000</v>
      </c>
      <c r="CA8" t="s">
        <v>19</v>
      </c>
      <c r="CB8">
        <f>CB7*CA3</f>
        <v>2.9791562306314662E-2</v>
      </c>
      <c r="CC8" s="12">
        <v>1974</v>
      </c>
      <c r="CD8" s="13">
        <v>10000</v>
      </c>
      <c r="CE8" t="s">
        <v>19</v>
      </c>
      <c r="CF8">
        <f>CF7*CE3</f>
        <v>2.9783422782957574E-2</v>
      </c>
      <c r="CG8" s="12">
        <v>1974</v>
      </c>
      <c r="CH8" s="13">
        <v>10000</v>
      </c>
    </row>
    <row r="9" spans="2:88" x14ac:dyDescent="0.25">
      <c r="B9">
        <v>0.43376694707354391</v>
      </c>
      <c r="C9" s="21">
        <v>0.98500317591432729</v>
      </c>
      <c r="D9">
        <v>1116.5733421212221</v>
      </c>
      <c r="E9" s="12">
        <v>1975</v>
      </c>
      <c r="F9" s="13">
        <v>16000</v>
      </c>
      <c r="G9" t="s">
        <v>20</v>
      </c>
      <c r="H9">
        <f>G2+H8</f>
        <v>1.5681608956122786</v>
      </c>
      <c r="I9" s="12">
        <v>1978</v>
      </c>
      <c r="J9" s="13">
        <v>60000</v>
      </c>
      <c r="K9" t="s">
        <v>20</v>
      </c>
      <c r="L9">
        <f>K2+L8</f>
        <v>1.5525005398968483</v>
      </c>
      <c r="M9" s="12">
        <v>1978</v>
      </c>
      <c r="N9" s="13">
        <v>60000</v>
      </c>
      <c r="O9" t="s">
        <v>20</v>
      </c>
      <c r="P9">
        <f>O2+P8</f>
        <v>1.5614176315226995</v>
      </c>
      <c r="Q9" s="12">
        <v>1978</v>
      </c>
      <c r="R9" s="13">
        <v>60000</v>
      </c>
      <c r="S9" t="s">
        <v>20</v>
      </c>
      <c r="T9">
        <f>S2+T8</f>
        <v>1.5627262298297264</v>
      </c>
      <c r="U9" s="12">
        <v>1978</v>
      </c>
      <c r="V9" s="13">
        <v>60000</v>
      </c>
      <c r="W9" t="s">
        <v>20</v>
      </c>
      <c r="X9">
        <f>W2+X8</f>
        <v>1.5669606803180394</v>
      </c>
      <c r="Y9" s="12">
        <v>1978</v>
      </c>
      <c r="Z9" s="13">
        <v>60000</v>
      </c>
      <c r="AA9" t="s">
        <v>20</v>
      </c>
      <c r="AB9">
        <f>AA2+AB8</f>
        <v>1.5675863772856793</v>
      </c>
      <c r="AC9" s="12">
        <v>1978</v>
      </c>
      <c r="AD9" s="13">
        <v>60000</v>
      </c>
      <c r="AE9" t="s">
        <v>20</v>
      </c>
      <c r="AF9">
        <f>AE2+AF8</f>
        <v>1.5739469972989333</v>
      </c>
      <c r="AG9" s="12">
        <v>1978</v>
      </c>
      <c r="AH9" s="13">
        <v>60000</v>
      </c>
      <c r="AI9" t="s">
        <v>20</v>
      </c>
      <c r="AJ9">
        <f>AI2+AJ8</f>
        <v>1.5714405280381167</v>
      </c>
      <c r="AK9" s="12">
        <v>1978</v>
      </c>
      <c r="AL9" s="13">
        <v>60000</v>
      </c>
      <c r="AM9" t="s">
        <v>20</v>
      </c>
      <c r="AN9">
        <f>AM2+AN8</f>
        <v>1.5710759307533255</v>
      </c>
      <c r="AO9" s="12">
        <v>1975</v>
      </c>
      <c r="AP9" s="13">
        <v>16000</v>
      </c>
      <c r="AQ9" t="s">
        <v>20</v>
      </c>
      <c r="AR9">
        <f>AQ2+AR8</f>
        <v>1.5699207159407549</v>
      </c>
      <c r="AS9" s="12">
        <v>1975</v>
      </c>
      <c r="AT9" s="13">
        <v>16000</v>
      </c>
      <c r="AU9" t="s">
        <v>20</v>
      </c>
      <c r="AV9">
        <f>AU2+AV8</f>
        <v>1.5690387291541703</v>
      </c>
      <c r="AW9" s="12">
        <v>1975</v>
      </c>
      <c r="AX9" s="13">
        <v>16000</v>
      </c>
      <c r="AY9" t="s">
        <v>20</v>
      </c>
      <c r="AZ9">
        <f>AY2+AZ8</f>
        <v>1.5679508720646145</v>
      </c>
      <c r="BA9" s="12">
        <v>1975</v>
      </c>
      <c r="BB9" s="13">
        <v>16000</v>
      </c>
      <c r="BC9" t="s">
        <v>20</v>
      </c>
      <c r="BD9">
        <f>BC2+BD8</f>
        <v>1.5668739567027667</v>
      </c>
      <c r="BE9" s="12">
        <v>1975</v>
      </c>
      <c r="BF9" s="13">
        <v>16000</v>
      </c>
      <c r="BG9" t="s">
        <v>20</v>
      </c>
      <c r="BH9">
        <f>BG2+BH8</f>
        <v>1.5694007034468496</v>
      </c>
      <c r="BI9" s="12">
        <v>1975</v>
      </c>
      <c r="BJ9" s="13">
        <v>16000</v>
      </c>
      <c r="BK9" t="s">
        <v>20</v>
      </c>
      <c r="BL9">
        <f>BK2+BL8</f>
        <v>1.5666494707307719</v>
      </c>
      <c r="BM9" s="12">
        <v>1975</v>
      </c>
      <c r="BN9" s="13">
        <v>16000</v>
      </c>
      <c r="BO9" t="s">
        <v>20</v>
      </c>
      <c r="BP9">
        <f>BO2+BP8</f>
        <v>1.5703365282731576</v>
      </c>
      <c r="BQ9" s="12">
        <v>1975</v>
      </c>
      <c r="BR9" s="13">
        <v>16000</v>
      </c>
      <c r="BS9" t="s">
        <v>20</v>
      </c>
      <c r="BT9">
        <f>BS2+BT8</f>
        <v>1.5714824783683774</v>
      </c>
      <c r="BU9" s="12">
        <v>1975</v>
      </c>
      <c r="BV9" s="13">
        <v>16000</v>
      </c>
      <c r="BW9" t="s">
        <v>20</v>
      </c>
      <c r="BX9">
        <f>BW2+BX8</f>
        <v>1.5753670302914626</v>
      </c>
      <c r="BY9" s="12">
        <v>1975</v>
      </c>
      <c r="BZ9" s="13">
        <v>16000</v>
      </c>
      <c r="CA9" t="s">
        <v>20</v>
      </c>
      <c r="CB9">
        <f>CA2+CB8</f>
        <v>1.5744703472562434</v>
      </c>
      <c r="CC9" s="12">
        <v>1975</v>
      </c>
      <c r="CD9" s="13">
        <v>16000</v>
      </c>
      <c r="CE9" t="s">
        <v>20</v>
      </c>
      <c r="CF9">
        <f>CE2+CF8</f>
        <v>1.576344897053461</v>
      </c>
      <c r="CG9" s="12">
        <v>1975</v>
      </c>
      <c r="CH9" s="13">
        <v>16000</v>
      </c>
    </row>
    <row r="10" spans="2:88" x14ac:dyDescent="0.25">
      <c r="B10">
        <v>0.43312732968726952</v>
      </c>
      <c r="C10" s="21">
        <v>0.98513727321113198</v>
      </c>
      <c r="D10">
        <v>1126.800881325009</v>
      </c>
      <c r="E10" s="12">
        <v>1978</v>
      </c>
      <c r="F10" s="13">
        <v>60000</v>
      </c>
      <c r="G10" t="s">
        <v>21</v>
      </c>
      <c r="H10">
        <f>G2-H8</f>
        <v>1.5121691965657422</v>
      </c>
      <c r="I10" s="12">
        <v>1982</v>
      </c>
      <c r="J10" s="13">
        <v>210000</v>
      </c>
      <c r="K10" t="s">
        <v>21</v>
      </c>
      <c r="L10">
        <f>K2-L8</f>
        <v>1.4979926342433272</v>
      </c>
      <c r="M10" s="12">
        <v>1982</v>
      </c>
      <c r="N10" s="13">
        <v>210000</v>
      </c>
      <c r="O10" t="s">
        <v>21</v>
      </c>
      <c r="P10">
        <f>O2-P8</f>
        <v>1.5031612294228571</v>
      </c>
      <c r="Q10" s="12">
        <v>1982</v>
      </c>
      <c r="R10" s="13">
        <v>210000</v>
      </c>
      <c r="S10" t="s">
        <v>21</v>
      </c>
      <c r="T10">
        <f>S2-T8</f>
        <v>1.5042260179374844</v>
      </c>
      <c r="U10" s="12">
        <v>1982</v>
      </c>
      <c r="V10" s="13">
        <v>210000</v>
      </c>
      <c r="W10" t="s">
        <v>21</v>
      </c>
      <c r="X10">
        <f>W2-X8</f>
        <v>1.5071759230155497</v>
      </c>
      <c r="Y10" s="12">
        <v>1982</v>
      </c>
      <c r="Z10" s="13">
        <v>210000</v>
      </c>
      <c r="AA10" t="s">
        <v>21</v>
      </c>
      <c r="AB10">
        <f>AA2-AB8</f>
        <v>1.5079017437667088</v>
      </c>
      <c r="AC10" s="12">
        <v>1982</v>
      </c>
      <c r="AD10" s="13">
        <v>210000</v>
      </c>
      <c r="AE10" t="s">
        <v>21</v>
      </c>
      <c r="AF10">
        <f>AE2-AF8</f>
        <v>1.5200791150325486</v>
      </c>
      <c r="AG10" s="12">
        <v>1982</v>
      </c>
      <c r="AH10" s="13">
        <v>210000</v>
      </c>
      <c r="AI10" t="s">
        <v>21</v>
      </c>
      <c r="AJ10">
        <f>AI2-AJ8</f>
        <v>1.51514678294755</v>
      </c>
      <c r="AK10" s="12">
        <v>1982</v>
      </c>
      <c r="AL10" s="13">
        <v>210000</v>
      </c>
      <c r="AM10" t="s">
        <v>21</v>
      </c>
      <c r="AN10">
        <f>AM2-AN8</f>
        <v>1.5150424927339503</v>
      </c>
      <c r="AO10" s="12">
        <v>1982</v>
      </c>
      <c r="AP10" s="13">
        <v>210000</v>
      </c>
      <c r="AQ10" t="s">
        <v>21</v>
      </c>
      <c r="AR10">
        <f>AQ2-AR8</f>
        <v>1.514224403693758</v>
      </c>
      <c r="AS10" s="12">
        <v>1978</v>
      </c>
      <c r="AT10" s="13">
        <v>60000</v>
      </c>
      <c r="AU10" t="s">
        <v>21</v>
      </c>
      <c r="AV10">
        <f>AU2-AV8</f>
        <v>1.5118881859882993</v>
      </c>
      <c r="AW10" s="12">
        <v>1978</v>
      </c>
      <c r="AX10" s="13">
        <v>60000</v>
      </c>
      <c r="AY10" t="s">
        <v>21</v>
      </c>
      <c r="AZ10">
        <f>AY2-AZ8</f>
        <v>1.5115799718051934</v>
      </c>
      <c r="BA10" s="12">
        <v>1978</v>
      </c>
      <c r="BB10" s="13">
        <v>60000</v>
      </c>
      <c r="BC10" t="s">
        <v>21</v>
      </c>
      <c r="BD10">
        <f>BC2-BD8</f>
        <v>1.5107412684034849</v>
      </c>
      <c r="BE10" s="12">
        <v>1978</v>
      </c>
      <c r="BF10" s="13">
        <v>60000</v>
      </c>
      <c r="BG10" t="s">
        <v>21</v>
      </c>
      <c r="BH10">
        <f>BG2-BH8</f>
        <v>1.5110001878801085</v>
      </c>
      <c r="BI10" s="12">
        <v>1978</v>
      </c>
      <c r="BJ10" s="13">
        <v>60000</v>
      </c>
      <c r="BK10" t="s">
        <v>21</v>
      </c>
      <c r="BL10">
        <f>BK2-BL8</f>
        <v>1.5088589903583782</v>
      </c>
      <c r="BM10" s="12">
        <v>1978</v>
      </c>
      <c r="BN10" s="13">
        <v>60000</v>
      </c>
      <c r="BO10" t="s">
        <v>21</v>
      </c>
      <c r="BP10">
        <f>BO2-BP8</f>
        <v>1.5112335398678851</v>
      </c>
      <c r="BQ10" s="12">
        <v>1978</v>
      </c>
      <c r="BR10" s="13">
        <v>60000</v>
      </c>
      <c r="BS10" t="s">
        <v>21</v>
      </c>
      <c r="BT10">
        <f>BS2-BT8</f>
        <v>1.5121429259230599</v>
      </c>
      <c r="BU10" s="12">
        <v>1978</v>
      </c>
      <c r="BV10" s="13">
        <v>60000</v>
      </c>
      <c r="BW10" t="s">
        <v>21</v>
      </c>
      <c r="BX10">
        <f>BW2-BX8</f>
        <v>1.5169379165136232</v>
      </c>
      <c r="BY10" s="12">
        <v>1978</v>
      </c>
      <c r="BZ10" s="13">
        <v>60000</v>
      </c>
      <c r="CA10" t="s">
        <v>21</v>
      </c>
      <c r="CB10">
        <f>CA2-CB8</f>
        <v>1.5148872226436139</v>
      </c>
      <c r="CC10" s="12">
        <v>1978</v>
      </c>
      <c r="CD10" s="13">
        <v>60000</v>
      </c>
      <c r="CE10" t="s">
        <v>21</v>
      </c>
      <c r="CF10">
        <f>CE2-CF8</f>
        <v>1.5167780514875457</v>
      </c>
      <c r="CG10" s="12">
        <v>1978</v>
      </c>
      <c r="CH10" s="13">
        <v>60000</v>
      </c>
    </row>
    <row r="11" spans="2:88" x14ac:dyDescent="0.25">
      <c r="B11">
        <v>0.43208331762505864</v>
      </c>
      <c r="C11" s="21">
        <v>0.98428883735299522</v>
      </c>
      <c r="D11">
        <v>1065.0332257995524</v>
      </c>
      <c r="E11" s="12">
        <v>1982</v>
      </c>
      <c r="F11" s="13">
        <v>210000</v>
      </c>
      <c r="G11" t="s">
        <v>22</v>
      </c>
      <c r="H11" s="22">
        <f>LN(G2)</f>
        <v>0.43188958346801681</v>
      </c>
      <c r="I11" s="12">
        <v>1985</v>
      </c>
      <c r="J11" s="13">
        <v>1000000</v>
      </c>
      <c r="K11" t="s">
        <v>22</v>
      </c>
      <c r="L11" s="22">
        <f>LN(K2)</f>
        <v>0.42215609342731653</v>
      </c>
      <c r="M11" s="12">
        <v>1985</v>
      </c>
      <c r="N11" s="13">
        <v>1000000</v>
      </c>
      <c r="O11" t="s">
        <v>22</v>
      </c>
      <c r="P11" s="22">
        <f>LN(O2)</f>
        <v>0.42676297675974645</v>
      </c>
      <c r="Q11" s="12">
        <v>1985</v>
      </c>
      <c r="R11" s="13">
        <v>1000000</v>
      </c>
      <c r="S11" t="s">
        <v>22</v>
      </c>
      <c r="T11" s="22">
        <f>LN(S2)</f>
        <v>0.42753713476306038</v>
      </c>
      <c r="U11" s="12">
        <v>1985</v>
      </c>
      <c r="V11" s="13">
        <v>1000000</v>
      </c>
      <c r="W11" t="s">
        <v>22</v>
      </c>
      <c r="X11" s="22">
        <f>LN(W2)</f>
        <v>0.42987690186890809</v>
      </c>
      <c r="Y11" s="12">
        <v>1985</v>
      </c>
      <c r="Z11" s="13">
        <v>1000000</v>
      </c>
      <c r="AA11" t="s">
        <v>22</v>
      </c>
      <c r="AB11" s="22">
        <f>LN(AA2)</f>
        <v>0.43031644665452695</v>
      </c>
      <c r="AC11" s="12">
        <v>1985</v>
      </c>
      <c r="AD11" s="13">
        <v>1000000</v>
      </c>
      <c r="AE11" t="s">
        <v>22</v>
      </c>
      <c r="AF11" s="22">
        <f>LN(AE2)</f>
        <v>0.43632601122289183</v>
      </c>
      <c r="AG11" s="12">
        <v>1985</v>
      </c>
      <c r="AH11" s="13">
        <v>1000000</v>
      </c>
      <c r="AI11" t="s">
        <v>22</v>
      </c>
      <c r="AJ11" s="22">
        <f>LN(AI2)</f>
        <v>0.433918869915637</v>
      </c>
      <c r="AK11" s="12">
        <v>1985</v>
      </c>
      <c r="AL11" s="13">
        <v>1000000</v>
      </c>
      <c r="AM11" t="s">
        <v>22</v>
      </c>
      <c r="AN11" s="22">
        <f>LN(AM2)</f>
        <v>0.43376694707354391</v>
      </c>
      <c r="AO11" s="12">
        <v>1985</v>
      </c>
      <c r="AP11" s="13">
        <v>1000000</v>
      </c>
      <c r="AQ11" t="s">
        <v>22</v>
      </c>
      <c r="AR11" s="22">
        <f>LN(AQ2)</f>
        <v>0.43312732968726952</v>
      </c>
      <c r="AS11" s="12">
        <v>1985</v>
      </c>
      <c r="AT11" s="13">
        <v>1000000</v>
      </c>
      <c r="AU11" t="s">
        <v>22</v>
      </c>
      <c r="AV11" s="22">
        <f>LN(AU2)</f>
        <v>0.43208331762505864</v>
      </c>
      <c r="AW11" s="12">
        <v>1982</v>
      </c>
      <c r="AX11" s="13">
        <v>210000</v>
      </c>
      <c r="AY11" t="s">
        <v>22</v>
      </c>
      <c r="AZ11" s="22">
        <f>LN(AY2)</f>
        <v>0.43163008140425407</v>
      </c>
      <c r="BA11" s="12">
        <v>1982</v>
      </c>
      <c r="BB11" s="13">
        <v>210000</v>
      </c>
      <c r="BC11" t="s">
        <v>22</v>
      </c>
      <c r="BD11" s="22">
        <f>LN(BC2)</f>
        <v>0.43100783895494243</v>
      </c>
      <c r="BE11" s="12">
        <v>1982</v>
      </c>
      <c r="BF11" s="13">
        <v>210000</v>
      </c>
      <c r="BG11" t="s">
        <v>22</v>
      </c>
      <c r="BH11" s="22">
        <f>LN(BG2)</f>
        <v>0.43191256747726181</v>
      </c>
      <c r="BI11" s="12">
        <v>1982</v>
      </c>
      <c r="BJ11" s="13">
        <v>210000</v>
      </c>
      <c r="BK11" t="s">
        <v>22</v>
      </c>
      <c r="BL11" s="22">
        <f>LN(BK2)</f>
        <v>0.43032306022892597</v>
      </c>
      <c r="BM11" s="12">
        <v>1982</v>
      </c>
      <c r="BN11" s="13">
        <v>210000</v>
      </c>
      <c r="BO11" t="s">
        <v>22</v>
      </c>
      <c r="BP11" s="22">
        <f>LN(BO2)</f>
        <v>0.4322920489242878</v>
      </c>
      <c r="BQ11" s="12">
        <v>1982</v>
      </c>
      <c r="BR11" s="13">
        <v>210000</v>
      </c>
      <c r="BS11" t="s">
        <v>22</v>
      </c>
      <c r="BT11" s="22">
        <f>LN(BS2)</f>
        <v>0.43295880352622329</v>
      </c>
      <c r="BU11" s="12">
        <v>1982</v>
      </c>
      <c r="BV11" s="13">
        <v>210000</v>
      </c>
      <c r="BW11" t="s">
        <v>22</v>
      </c>
      <c r="BX11" s="22">
        <f>LN(BW2)</f>
        <v>0.43576956975399761</v>
      </c>
      <c r="BY11" s="12">
        <v>1982</v>
      </c>
      <c r="BZ11" s="13">
        <v>210000</v>
      </c>
      <c r="CA11" t="s">
        <v>22</v>
      </c>
      <c r="CB11" s="22">
        <f>LN(CA2)</f>
        <v>0.43481598255294662</v>
      </c>
      <c r="CC11" s="12">
        <v>1982</v>
      </c>
      <c r="CD11" s="13">
        <v>210000</v>
      </c>
      <c r="CE11" t="s">
        <v>22</v>
      </c>
      <c r="CF11" s="22">
        <f>LN(CE2)</f>
        <v>0.43603406293200558</v>
      </c>
      <c r="CG11" s="12">
        <v>1982</v>
      </c>
      <c r="CH11" s="13">
        <v>210000</v>
      </c>
    </row>
    <row r="12" spans="2:88" x14ac:dyDescent="0.25">
      <c r="B12">
        <v>0.43163008140425407</v>
      </c>
      <c r="C12" s="21">
        <v>0.98467642455570203</v>
      </c>
      <c r="D12">
        <v>1092.4016577133643</v>
      </c>
      <c r="E12" s="12">
        <v>1985</v>
      </c>
      <c r="F12" s="13">
        <v>1000000</v>
      </c>
      <c r="G12" t="s">
        <v>23</v>
      </c>
      <c r="H12" s="22">
        <f>LN(H9)</f>
        <v>0.44990352866159183</v>
      </c>
      <c r="I12" s="12">
        <v>1988</v>
      </c>
      <c r="J12" s="13">
        <v>4000000</v>
      </c>
      <c r="K12" t="s">
        <v>23</v>
      </c>
      <c r="L12" s="22">
        <f>LN(L9)</f>
        <v>0.43986688258508094</v>
      </c>
      <c r="M12" s="12">
        <v>1988</v>
      </c>
      <c r="N12" s="13">
        <v>4000000</v>
      </c>
      <c r="O12" t="s">
        <v>23</v>
      </c>
      <c r="P12" s="22">
        <f>LN(P9)</f>
        <v>0.44559414676448106</v>
      </c>
      <c r="Q12" s="12">
        <v>1988</v>
      </c>
      <c r="R12" s="13">
        <v>4000000</v>
      </c>
      <c r="S12" t="s">
        <v>23</v>
      </c>
      <c r="T12" s="22">
        <f>LN(T9)</f>
        <v>0.44643187923880517</v>
      </c>
      <c r="U12" s="12">
        <v>1988</v>
      </c>
      <c r="V12" s="13">
        <v>4000000</v>
      </c>
      <c r="W12" t="s">
        <v>23</v>
      </c>
      <c r="X12" s="22">
        <f>LN(X9)</f>
        <v>0.44913787072852313</v>
      </c>
      <c r="Y12" s="12">
        <v>1988</v>
      </c>
      <c r="Z12" s="13">
        <v>4000000</v>
      </c>
      <c r="AA12" t="s">
        <v>23</v>
      </c>
      <c r="AB12" s="22">
        <f>LN(AB9)</f>
        <v>0.44953709713313716</v>
      </c>
      <c r="AC12" s="12">
        <v>1988</v>
      </c>
      <c r="AD12" s="13">
        <v>4000000</v>
      </c>
      <c r="AE12" t="s">
        <v>23</v>
      </c>
      <c r="AF12" s="22">
        <f>LN(AF9)</f>
        <v>0.4535864755393727</v>
      </c>
      <c r="AG12" s="12">
        <v>1988</v>
      </c>
      <c r="AH12" s="13">
        <v>4000000</v>
      </c>
      <c r="AI12" t="s">
        <v>23</v>
      </c>
      <c r="AJ12" s="22">
        <f>LN(AJ9)</f>
        <v>0.45199273246563965</v>
      </c>
      <c r="AK12" s="12">
        <v>1988</v>
      </c>
      <c r="AL12" s="13">
        <v>4000000</v>
      </c>
      <c r="AM12" t="s">
        <v>23</v>
      </c>
      <c r="AN12" s="22">
        <f>LN(AN9)</f>
        <v>0.45176069085745196</v>
      </c>
      <c r="AO12" s="12">
        <v>1988</v>
      </c>
      <c r="AP12" s="13">
        <v>4000000</v>
      </c>
      <c r="AQ12" t="s">
        <v>23</v>
      </c>
      <c r="AR12" s="22">
        <f>LN(AR9)</f>
        <v>0.45102511868428596</v>
      </c>
      <c r="AS12" s="12">
        <v>1988</v>
      </c>
      <c r="AT12" s="13">
        <v>4000000</v>
      </c>
      <c r="AU12" t="s">
        <v>23</v>
      </c>
      <c r="AV12" s="22">
        <f>LN(AV9)</f>
        <v>0.4504631574195912</v>
      </c>
      <c r="AW12" s="12">
        <v>1988</v>
      </c>
      <c r="AX12" s="13">
        <v>4000000</v>
      </c>
      <c r="AY12" t="s">
        <v>23</v>
      </c>
      <c r="AZ12" s="22">
        <f>LN(AZ9)</f>
        <v>0.44976958984592669</v>
      </c>
      <c r="BA12" s="12">
        <v>1985</v>
      </c>
      <c r="BB12" s="13">
        <v>1000000</v>
      </c>
      <c r="BC12" t="s">
        <v>23</v>
      </c>
      <c r="BD12" s="22">
        <f>LN(BD9)</f>
        <v>0.44908252408433824</v>
      </c>
      <c r="BE12" s="12">
        <v>1985</v>
      </c>
      <c r="BF12" s="13">
        <v>1000000</v>
      </c>
      <c r="BG12" t="s">
        <v>23</v>
      </c>
      <c r="BH12" s="22">
        <f>LN(BH9)</f>
        <v>0.45069382893775034</v>
      </c>
      <c r="BI12" s="12">
        <v>1985</v>
      </c>
      <c r="BJ12" s="13">
        <v>1000000</v>
      </c>
      <c r="BK12" t="s">
        <v>23</v>
      </c>
      <c r="BL12" s="22">
        <f>LN(BL9)</f>
        <v>0.44893924385837053</v>
      </c>
      <c r="BM12" s="12">
        <v>1985</v>
      </c>
      <c r="BN12" s="13">
        <v>1000000</v>
      </c>
      <c r="BO12" t="s">
        <v>23</v>
      </c>
      <c r="BP12" s="22">
        <f>LN(BP9)</f>
        <v>0.45128994560927693</v>
      </c>
      <c r="BQ12" s="12">
        <v>1985</v>
      </c>
      <c r="BR12" s="13">
        <v>1000000</v>
      </c>
      <c r="BS12" t="s">
        <v>23</v>
      </c>
      <c r="BT12" s="22">
        <f>LN(BT9)</f>
        <v>0.45201942757091434</v>
      </c>
      <c r="BU12" s="12">
        <v>1985</v>
      </c>
      <c r="BV12" s="13">
        <v>1000000</v>
      </c>
      <c r="BW12" t="s">
        <v>23</v>
      </c>
      <c r="BX12" s="22">
        <f>LN(BX9)</f>
        <v>0.45448828023482429</v>
      </c>
      <c r="BY12" s="12">
        <v>1985</v>
      </c>
      <c r="BZ12" s="13">
        <v>1000000</v>
      </c>
      <c r="CA12" t="s">
        <v>23</v>
      </c>
      <c r="CB12" s="22">
        <f>LN(CB9)</f>
        <v>0.45391892826393626</v>
      </c>
      <c r="CC12" s="12">
        <v>1985</v>
      </c>
      <c r="CD12" s="13">
        <v>1000000</v>
      </c>
      <c r="CE12" t="s">
        <v>23</v>
      </c>
      <c r="CF12" s="22">
        <f>LN(CF9)</f>
        <v>0.45510881080101739</v>
      </c>
      <c r="CG12" s="12">
        <v>1985</v>
      </c>
      <c r="CH12" s="13">
        <v>1000000</v>
      </c>
    </row>
    <row r="13" spans="2:88" x14ac:dyDescent="0.25">
      <c r="B13">
        <v>0.43100783895494243</v>
      </c>
      <c r="C13" s="21">
        <v>0.9847604555759969</v>
      </c>
      <c r="D13">
        <v>1098.5189109999928</v>
      </c>
      <c r="E13" s="12">
        <v>1988</v>
      </c>
      <c r="F13" s="13">
        <v>4000000</v>
      </c>
      <c r="G13" t="s">
        <v>24</v>
      </c>
      <c r="H13" s="22">
        <f>LN(H10)</f>
        <v>0.41354517398729485</v>
      </c>
      <c r="I13" s="12">
        <v>1993</v>
      </c>
      <c r="J13" s="13">
        <v>13000000</v>
      </c>
      <c r="K13" t="s">
        <v>24</v>
      </c>
      <c r="L13" s="22">
        <f>LN(L10)</f>
        <v>0.40412596802240969</v>
      </c>
      <c r="M13" s="12">
        <v>1993</v>
      </c>
      <c r="N13" s="13">
        <v>13000000</v>
      </c>
      <c r="O13" t="s">
        <v>24</v>
      </c>
      <c r="P13" s="22">
        <f>LN(P10)</f>
        <v>0.40757037675606383</v>
      </c>
      <c r="Q13" s="12">
        <v>1993</v>
      </c>
      <c r="R13" s="13">
        <v>13000000</v>
      </c>
      <c r="S13" t="s">
        <v>24</v>
      </c>
      <c r="T13" s="22">
        <f>LN(T10)</f>
        <v>0.40827849212102374</v>
      </c>
      <c r="U13" s="12">
        <v>1993</v>
      </c>
      <c r="V13" s="13">
        <v>13000000</v>
      </c>
      <c r="W13" t="s">
        <v>24</v>
      </c>
      <c r="X13" s="22">
        <f>LN(X10)</f>
        <v>0.41023765006769314</v>
      </c>
      <c r="Y13" s="12">
        <v>1993</v>
      </c>
      <c r="Z13" s="13">
        <v>13000000</v>
      </c>
      <c r="AA13" t="s">
        <v>24</v>
      </c>
      <c r="AB13" s="22">
        <f>LN(AB10)</f>
        <v>0.41071911080960127</v>
      </c>
      <c r="AC13" s="12">
        <v>1993</v>
      </c>
      <c r="AD13" s="13">
        <v>13000000</v>
      </c>
      <c r="AE13" t="s">
        <v>24</v>
      </c>
      <c r="AF13" s="22">
        <f>LN(AF10)</f>
        <v>0.4187623828671827</v>
      </c>
      <c r="AG13" s="12">
        <v>1993</v>
      </c>
      <c r="AH13" s="13">
        <v>13000000</v>
      </c>
      <c r="AI13" t="s">
        <v>24</v>
      </c>
      <c r="AJ13" s="22">
        <f>LN(AJ10)</f>
        <v>0.41551232070217148</v>
      </c>
      <c r="AK13" s="12">
        <v>1993</v>
      </c>
      <c r="AL13" s="13">
        <v>13000000</v>
      </c>
      <c r="AM13" t="s">
        <v>24</v>
      </c>
      <c r="AN13" s="22">
        <f>LN(AN10)</f>
        <v>0.41544348657720254</v>
      </c>
      <c r="AO13" s="12">
        <v>1993</v>
      </c>
      <c r="AP13" s="13">
        <v>13000000</v>
      </c>
      <c r="AQ13" t="s">
        <v>24</v>
      </c>
      <c r="AR13" s="22">
        <f>LN(AR10)</f>
        <v>0.41490336311627823</v>
      </c>
      <c r="AS13" s="12">
        <v>1993</v>
      </c>
      <c r="AT13" s="13">
        <v>13000000</v>
      </c>
      <c r="AU13" t="s">
        <v>24</v>
      </c>
      <c r="AV13" s="22">
        <f>LN(AV10)</f>
        <v>0.41335932395688679</v>
      </c>
      <c r="AW13" s="12">
        <v>1993</v>
      </c>
      <c r="AX13" s="13">
        <v>13000000</v>
      </c>
      <c r="AY13" t="s">
        <v>24</v>
      </c>
      <c r="AZ13" s="22">
        <f>LN(AZ10)</f>
        <v>0.41315544273963029</v>
      </c>
      <c r="BA13" s="12">
        <v>1993</v>
      </c>
      <c r="BB13" s="13">
        <v>13000000</v>
      </c>
      <c r="BC13" t="s">
        <v>24</v>
      </c>
      <c r="BD13" s="22">
        <f>LN(BD10)</f>
        <v>0.4126004365992641</v>
      </c>
      <c r="BE13" s="12">
        <v>1988</v>
      </c>
      <c r="BF13" s="13">
        <v>4000000</v>
      </c>
      <c r="BG13" t="s">
        <v>24</v>
      </c>
      <c r="BH13" s="22">
        <f>LN(BH10)</f>
        <v>0.41277180763216226</v>
      </c>
      <c r="BI13" s="12">
        <v>1988</v>
      </c>
      <c r="BJ13" s="13">
        <v>4000000</v>
      </c>
      <c r="BK13" t="s">
        <v>24</v>
      </c>
      <c r="BL13" s="22">
        <f>LN(BL10)</f>
        <v>0.41135372966615696</v>
      </c>
      <c r="BM13" s="12">
        <v>1988</v>
      </c>
      <c r="BN13" s="13">
        <v>4000000</v>
      </c>
      <c r="BO13" t="s">
        <v>24</v>
      </c>
      <c r="BP13" s="22">
        <f>LN(BP10)</f>
        <v>0.41292623115414068</v>
      </c>
      <c r="BQ13" s="12">
        <v>1988</v>
      </c>
      <c r="BR13" s="13">
        <v>4000000</v>
      </c>
      <c r="BS13" t="s">
        <v>24</v>
      </c>
      <c r="BT13" s="22">
        <f>LN(BT10)</f>
        <v>0.41352780101676867</v>
      </c>
      <c r="BU13" s="12">
        <v>1988</v>
      </c>
      <c r="BV13" s="13">
        <v>4000000</v>
      </c>
      <c r="BW13" t="s">
        <v>24</v>
      </c>
      <c r="BX13" s="22">
        <f>LN(BX10)</f>
        <v>0.41669377435663901</v>
      </c>
      <c r="BY13" s="12">
        <v>1988</v>
      </c>
      <c r="BZ13" s="13">
        <v>4000000</v>
      </c>
      <c r="CA13" t="s">
        <v>24</v>
      </c>
      <c r="CB13" s="22">
        <f>LN(CB10)</f>
        <v>0.41534099569123623</v>
      </c>
      <c r="CC13" s="12">
        <v>1988</v>
      </c>
      <c r="CD13" s="13">
        <v>4000000</v>
      </c>
      <c r="CE13" t="s">
        <v>24</v>
      </c>
      <c r="CF13" s="22">
        <f>LN(CF10)</f>
        <v>0.41658838213936378</v>
      </c>
      <c r="CG13" s="12">
        <v>1988</v>
      </c>
      <c r="CH13" s="13">
        <v>4000000</v>
      </c>
    </row>
    <row r="14" spans="2:88" x14ac:dyDescent="0.25">
      <c r="B14">
        <v>0.43191256747726181</v>
      </c>
      <c r="C14" s="21">
        <v>0.98359270386985975</v>
      </c>
      <c r="D14">
        <v>1019.1244086264127</v>
      </c>
      <c r="E14" s="12">
        <v>1993</v>
      </c>
      <c r="F14" s="13">
        <v>13000000</v>
      </c>
      <c r="G14" t="s">
        <v>25</v>
      </c>
      <c r="H14" s="22">
        <f>H12-H11</f>
        <v>1.8013945193575021E-2</v>
      </c>
      <c r="I14" s="12">
        <v>1995</v>
      </c>
      <c r="J14" s="13">
        <v>60000000</v>
      </c>
      <c r="K14" t="s">
        <v>25</v>
      </c>
      <c r="L14" s="22">
        <f>L12-L11</f>
        <v>1.7710789157764417E-2</v>
      </c>
      <c r="M14" s="12">
        <v>1995</v>
      </c>
      <c r="N14" s="13">
        <v>60000000</v>
      </c>
      <c r="O14" t="s">
        <v>25</v>
      </c>
      <c r="P14" s="22">
        <f>P12-P11</f>
        <v>1.883117000473461E-2</v>
      </c>
      <c r="Q14" s="12">
        <v>1995</v>
      </c>
      <c r="R14" s="13">
        <v>60000000</v>
      </c>
      <c r="S14" t="s">
        <v>25</v>
      </c>
      <c r="T14" s="22">
        <f>T12-T11</f>
        <v>1.8894744475744796E-2</v>
      </c>
      <c r="U14" s="12">
        <v>1995</v>
      </c>
      <c r="V14" s="13">
        <v>60000000</v>
      </c>
      <c r="W14" t="s">
        <v>25</v>
      </c>
      <c r="X14" s="22">
        <f>X12-X11</f>
        <v>1.9260968859615035E-2</v>
      </c>
      <c r="Y14" s="12">
        <v>1995</v>
      </c>
      <c r="Z14" s="13">
        <v>60000000</v>
      </c>
      <c r="AA14" t="s">
        <v>25</v>
      </c>
      <c r="AB14" s="22">
        <f>AB12-AB11</f>
        <v>1.9220650478610213E-2</v>
      </c>
      <c r="AC14" s="12">
        <v>1995</v>
      </c>
      <c r="AD14" s="13">
        <v>60000000</v>
      </c>
      <c r="AE14" t="s">
        <v>25</v>
      </c>
      <c r="AF14" s="22">
        <f>AF12-AF11</f>
        <v>1.7260464316480872E-2</v>
      </c>
      <c r="AG14" s="12">
        <v>1995</v>
      </c>
      <c r="AH14" s="13">
        <v>60000000</v>
      </c>
      <c r="AI14" t="s">
        <v>25</v>
      </c>
      <c r="AJ14" s="22">
        <f>AJ12-AJ11</f>
        <v>1.8073862550002651E-2</v>
      </c>
      <c r="AK14" s="12">
        <v>1995</v>
      </c>
      <c r="AL14" s="13">
        <v>60000000</v>
      </c>
      <c r="AM14" t="s">
        <v>25</v>
      </c>
      <c r="AN14" s="22">
        <f>AN12-AN11</f>
        <v>1.7993743783908056E-2</v>
      </c>
      <c r="AO14" s="12">
        <v>1995</v>
      </c>
      <c r="AP14" s="13">
        <v>60000000</v>
      </c>
      <c r="AQ14" t="s">
        <v>25</v>
      </c>
      <c r="AR14" s="22">
        <f>AR12-AR11</f>
        <v>1.7897788997016439E-2</v>
      </c>
      <c r="AS14" s="12">
        <v>1995</v>
      </c>
      <c r="AT14" s="13">
        <v>60000000</v>
      </c>
      <c r="AU14" t="s">
        <v>25</v>
      </c>
      <c r="AV14" s="22">
        <f>AV12-AV11</f>
        <v>1.837983979453256E-2</v>
      </c>
      <c r="AW14" s="12">
        <v>1995</v>
      </c>
      <c r="AX14" s="13">
        <v>60000000</v>
      </c>
      <c r="AY14" t="s">
        <v>25</v>
      </c>
      <c r="AZ14" s="22">
        <f>AZ12-AZ11</f>
        <v>1.8139508441672614E-2</v>
      </c>
      <c r="BA14" s="12">
        <v>1995</v>
      </c>
      <c r="BB14" s="13">
        <v>60000000</v>
      </c>
      <c r="BC14" t="s">
        <v>25</v>
      </c>
      <c r="BD14" s="22">
        <f>BD12-BD11</f>
        <v>1.8074685129395807E-2</v>
      </c>
      <c r="BE14" s="12">
        <v>1995</v>
      </c>
      <c r="BF14" s="13">
        <v>60000000</v>
      </c>
      <c r="BG14" t="s">
        <v>25</v>
      </c>
      <c r="BH14" s="22">
        <f>BH12-BH11</f>
        <v>1.878126146048853E-2</v>
      </c>
      <c r="BI14" s="12">
        <v>1993</v>
      </c>
      <c r="BJ14" s="13">
        <v>13000000</v>
      </c>
      <c r="BK14" t="s">
        <v>25</v>
      </c>
      <c r="BL14" s="22">
        <f>BL12-BL11</f>
        <v>1.861618362944456E-2</v>
      </c>
      <c r="BM14" s="12">
        <v>1993</v>
      </c>
      <c r="BN14" s="13">
        <v>13000000</v>
      </c>
      <c r="BO14" t="s">
        <v>25</v>
      </c>
      <c r="BP14" s="22">
        <f>BP12-BP11</f>
        <v>1.8997896684989135E-2</v>
      </c>
      <c r="BQ14" s="12">
        <v>1993</v>
      </c>
      <c r="BR14" s="13">
        <v>13000000</v>
      </c>
      <c r="BS14" t="s">
        <v>25</v>
      </c>
      <c r="BT14" s="22">
        <f>BT12-BT11</f>
        <v>1.9060624044691055E-2</v>
      </c>
      <c r="BU14" s="12">
        <v>1993</v>
      </c>
      <c r="BV14" s="13">
        <v>13000000</v>
      </c>
      <c r="BW14" t="s">
        <v>25</v>
      </c>
      <c r="BX14" s="22">
        <f>BX12-BX11</f>
        <v>1.8718710480826684E-2</v>
      </c>
      <c r="BY14" s="12">
        <v>1993</v>
      </c>
      <c r="BZ14" s="13">
        <v>13000000</v>
      </c>
      <c r="CA14" t="s">
        <v>25</v>
      </c>
      <c r="CB14" s="22">
        <f>CB12-CB11</f>
        <v>1.9102945710989638E-2</v>
      </c>
      <c r="CC14" s="12">
        <v>1993</v>
      </c>
      <c r="CD14" s="13">
        <v>13000000</v>
      </c>
      <c r="CE14" t="s">
        <v>25</v>
      </c>
      <c r="CF14" s="22">
        <f>CF12-CF11</f>
        <v>1.907474786901181E-2</v>
      </c>
      <c r="CG14" s="12">
        <v>1993</v>
      </c>
      <c r="CH14" s="13">
        <v>13000000</v>
      </c>
    </row>
    <row r="15" spans="2:88" x14ac:dyDescent="0.25">
      <c r="B15">
        <v>0.43032306022892597</v>
      </c>
      <c r="C15" s="21">
        <v>0.9838111812267446</v>
      </c>
      <c r="D15">
        <v>1033.1074993862283</v>
      </c>
      <c r="E15" s="12">
        <v>1995</v>
      </c>
      <c r="F15" s="13">
        <v>60000000</v>
      </c>
      <c r="G15" t="s">
        <v>26</v>
      </c>
      <c r="H15" s="22">
        <f>H11-H13</f>
        <v>1.8344409480721968E-2</v>
      </c>
      <c r="I15" s="12">
        <v>1998</v>
      </c>
      <c r="J15" s="13">
        <v>100000000</v>
      </c>
      <c r="K15" t="s">
        <v>26</v>
      </c>
      <c r="L15" s="22">
        <f>L11-L13</f>
        <v>1.8030125404906838E-2</v>
      </c>
      <c r="M15" s="12">
        <v>1998</v>
      </c>
      <c r="N15" s="13">
        <v>100000000</v>
      </c>
      <c r="O15" t="s">
        <v>26</v>
      </c>
      <c r="P15" s="22">
        <f>P11-P13</f>
        <v>1.9192600003682614E-2</v>
      </c>
      <c r="Q15" s="12">
        <v>1998</v>
      </c>
      <c r="R15" s="13">
        <v>100000000</v>
      </c>
      <c r="S15" t="s">
        <v>26</v>
      </c>
      <c r="T15" s="22">
        <f>T11-T13</f>
        <v>1.9258642642036639E-2</v>
      </c>
      <c r="U15" s="12">
        <v>1998</v>
      </c>
      <c r="V15" s="13">
        <v>100000000</v>
      </c>
      <c r="W15" t="s">
        <v>26</v>
      </c>
      <c r="X15" s="22">
        <f>X11-X13</f>
        <v>1.9639251801214952E-2</v>
      </c>
      <c r="Y15" s="12">
        <v>1998</v>
      </c>
      <c r="Z15" s="13">
        <v>100000000</v>
      </c>
      <c r="AA15" t="s">
        <v>26</v>
      </c>
      <c r="AB15" s="22">
        <f>AB11-AB13</f>
        <v>1.9597335844925678E-2</v>
      </c>
      <c r="AC15" s="12">
        <v>1998</v>
      </c>
      <c r="AD15" s="13">
        <v>100000000</v>
      </c>
      <c r="AE15" t="s">
        <v>26</v>
      </c>
      <c r="AF15" s="22">
        <f>AF11-AF13</f>
        <v>1.7563628355709127E-2</v>
      </c>
      <c r="AG15" s="12">
        <v>1998</v>
      </c>
      <c r="AH15" s="13">
        <v>100000000</v>
      </c>
      <c r="AI15" t="s">
        <v>26</v>
      </c>
      <c r="AJ15" s="22">
        <f>AJ11-AJ13</f>
        <v>1.8406549213465517E-2</v>
      </c>
      <c r="AK15" s="12">
        <v>1998</v>
      </c>
      <c r="AL15" s="13">
        <v>100000000</v>
      </c>
      <c r="AM15" t="s">
        <v>26</v>
      </c>
      <c r="AN15" s="22">
        <f>AN11-AN13</f>
        <v>1.8323460496341371E-2</v>
      </c>
      <c r="AO15" s="12">
        <v>1998</v>
      </c>
      <c r="AP15" s="13">
        <v>100000000</v>
      </c>
      <c r="AQ15" t="s">
        <v>26</v>
      </c>
      <c r="AR15" s="22">
        <f>AR11-AR13</f>
        <v>1.822396657099129E-2</v>
      </c>
      <c r="AS15" s="12">
        <v>1998</v>
      </c>
      <c r="AT15" s="13">
        <v>100000000</v>
      </c>
      <c r="AU15" t="s">
        <v>26</v>
      </c>
      <c r="AV15" s="22">
        <f>AV11-AV13</f>
        <v>1.8723993668171846E-2</v>
      </c>
      <c r="AW15" s="12">
        <v>1998</v>
      </c>
      <c r="AX15" s="13">
        <v>100000000</v>
      </c>
      <c r="AY15" t="s">
        <v>26</v>
      </c>
      <c r="AZ15" s="22">
        <f>AZ11-AZ13</f>
        <v>1.8474638664623788E-2</v>
      </c>
      <c r="BA15" s="12">
        <v>1998</v>
      </c>
      <c r="BB15" s="13">
        <v>100000000</v>
      </c>
      <c r="BC15" t="s">
        <v>26</v>
      </c>
      <c r="BD15" s="22">
        <f>BD11-BD13</f>
        <v>1.8407402355678337E-2</v>
      </c>
      <c r="BE15" s="12">
        <v>1998</v>
      </c>
      <c r="BF15" s="13">
        <v>100000000</v>
      </c>
      <c r="BG15" t="s">
        <v>26</v>
      </c>
      <c r="BH15" s="22">
        <f>BH11-BH13</f>
        <v>1.9140759845099553E-2</v>
      </c>
      <c r="BI15" s="12">
        <v>1998</v>
      </c>
      <c r="BJ15" s="13">
        <v>100000000</v>
      </c>
      <c r="BK15" t="s">
        <v>26</v>
      </c>
      <c r="BL15" s="22">
        <f>BL11-BL13</f>
        <v>1.8969330562769005E-2</v>
      </c>
      <c r="BM15" s="12">
        <v>1995</v>
      </c>
      <c r="BN15" s="13">
        <v>60000000</v>
      </c>
      <c r="BO15" t="s">
        <v>26</v>
      </c>
      <c r="BP15" s="22">
        <f>BP11-BP13</f>
        <v>1.936581777014712E-2</v>
      </c>
      <c r="BQ15" s="12">
        <v>1995</v>
      </c>
      <c r="BR15" s="13">
        <v>60000000</v>
      </c>
      <c r="BS15" t="s">
        <v>26</v>
      </c>
      <c r="BT15" s="22">
        <f>BT11-BT13</f>
        <v>1.943100250945462E-2</v>
      </c>
      <c r="BU15" s="12">
        <v>1995</v>
      </c>
      <c r="BV15" s="13">
        <v>60000000</v>
      </c>
      <c r="BW15" t="s">
        <v>26</v>
      </c>
      <c r="BX15" s="22">
        <f>BX11-BX13</f>
        <v>1.9075795397358597E-2</v>
      </c>
      <c r="BY15" s="12">
        <v>1995</v>
      </c>
      <c r="BZ15" s="13">
        <v>60000000</v>
      </c>
      <c r="CA15" t="s">
        <v>26</v>
      </c>
      <c r="CB15" s="22">
        <f>CB11-CB13</f>
        <v>1.9474986861710397E-2</v>
      </c>
      <c r="CC15" s="12">
        <v>1995</v>
      </c>
      <c r="CD15" s="13">
        <v>60000000</v>
      </c>
      <c r="CE15" t="s">
        <v>26</v>
      </c>
      <c r="CF15" s="22">
        <f>CF11-CF13</f>
        <v>1.9445680792641806E-2</v>
      </c>
      <c r="CG15" s="12">
        <v>1995</v>
      </c>
      <c r="CH15" s="13">
        <v>60000000</v>
      </c>
    </row>
    <row r="16" spans="2:88" x14ac:dyDescent="0.25">
      <c r="B16">
        <v>0.4322920489242878</v>
      </c>
      <c r="C16" s="21">
        <v>0.98323127252318987</v>
      </c>
      <c r="D16">
        <v>996.79189467476181</v>
      </c>
      <c r="E16" s="12">
        <v>1998</v>
      </c>
      <c r="F16" s="13">
        <v>100000000</v>
      </c>
      <c r="G16" t="s">
        <v>27</v>
      </c>
      <c r="H16" s="23">
        <f>AVERAGE(H14:H15)</f>
        <v>1.8179177337148494E-2</v>
      </c>
      <c r="I16" s="12">
        <v>2000</v>
      </c>
      <c r="J16" s="13">
        <v>200000000</v>
      </c>
      <c r="K16" t="s">
        <v>27</v>
      </c>
      <c r="L16" s="23">
        <f>AVERAGE(L14:L15)</f>
        <v>1.7870457281335628E-2</v>
      </c>
      <c r="M16" s="12">
        <v>2000</v>
      </c>
      <c r="N16" s="13">
        <v>200000000</v>
      </c>
      <c r="O16" t="s">
        <v>27</v>
      </c>
      <c r="P16" s="23">
        <f>AVERAGE(P14:P15)</f>
        <v>1.9011885004208612E-2</v>
      </c>
      <c r="Q16" s="12">
        <v>2000</v>
      </c>
      <c r="R16" s="13">
        <v>200000000</v>
      </c>
      <c r="S16" t="s">
        <v>27</v>
      </c>
      <c r="T16" s="23">
        <f>AVERAGE(T14:T15)</f>
        <v>1.9076693558890717E-2</v>
      </c>
      <c r="U16" s="12">
        <v>2000</v>
      </c>
      <c r="V16" s="13">
        <v>200000000</v>
      </c>
      <c r="W16" t="s">
        <v>27</v>
      </c>
      <c r="X16" s="23">
        <f>AVERAGE(X14:X15)</f>
        <v>1.9450110330414994E-2</v>
      </c>
      <c r="Y16" s="12">
        <v>2000</v>
      </c>
      <c r="Z16" s="13">
        <v>200000000</v>
      </c>
      <c r="AA16" t="s">
        <v>27</v>
      </c>
      <c r="AB16" s="23">
        <f>AVERAGE(AB14:AB15)</f>
        <v>1.9408993161767946E-2</v>
      </c>
      <c r="AC16" s="12">
        <v>2000</v>
      </c>
      <c r="AD16" s="13">
        <v>200000000</v>
      </c>
      <c r="AE16" t="s">
        <v>27</v>
      </c>
      <c r="AF16" s="23">
        <f>AVERAGE(AF14:AF15)</f>
        <v>1.7412046336095E-2</v>
      </c>
      <c r="AG16" s="12">
        <v>2000</v>
      </c>
      <c r="AH16" s="13">
        <v>200000000</v>
      </c>
      <c r="AI16" t="s">
        <v>27</v>
      </c>
      <c r="AJ16" s="23">
        <f>AVERAGE(AJ14:AJ15)</f>
        <v>1.8240205881734084E-2</v>
      </c>
      <c r="AK16" s="12">
        <v>2000</v>
      </c>
      <c r="AL16" s="13">
        <v>200000000</v>
      </c>
      <c r="AM16" t="s">
        <v>27</v>
      </c>
      <c r="AN16" s="23">
        <f>AVERAGE(AN14:AN15)</f>
        <v>1.8158602140124713E-2</v>
      </c>
      <c r="AO16" s="12">
        <v>2000</v>
      </c>
      <c r="AP16" s="13">
        <v>200000000</v>
      </c>
      <c r="AQ16" t="s">
        <v>27</v>
      </c>
      <c r="AR16" s="23">
        <f>AVERAGE(AR14:AR15)</f>
        <v>1.8060877784003865E-2</v>
      </c>
      <c r="AS16" s="12">
        <v>2000</v>
      </c>
      <c r="AT16" s="13">
        <v>200000000</v>
      </c>
      <c r="AU16" t="s">
        <v>27</v>
      </c>
      <c r="AV16" s="23">
        <f>AVERAGE(AV14:AV15)</f>
        <v>1.8551916731352203E-2</v>
      </c>
      <c r="AW16" s="12">
        <v>2000</v>
      </c>
      <c r="AX16" s="13">
        <v>200000000</v>
      </c>
      <c r="AY16" t="s">
        <v>27</v>
      </c>
      <c r="AZ16" s="23">
        <f>AVERAGE(AZ14:AZ15)</f>
        <v>1.8307073553148201E-2</v>
      </c>
      <c r="BA16" s="12">
        <v>2000</v>
      </c>
      <c r="BB16" s="13">
        <v>200000000</v>
      </c>
      <c r="BC16" t="s">
        <v>27</v>
      </c>
      <c r="BD16" s="23">
        <f>AVERAGE(BD14:BD15)</f>
        <v>1.8241043742537072E-2</v>
      </c>
      <c r="BE16" s="12">
        <v>2000</v>
      </c>
      <c r="BF16" s="13">
        <v>200000000</v>
      </c>
      <c r="BG16" t="s">
        <v>27</v>
      </c>
      <c r="BH16" s="23">
        <f>AVERAGE(BH14:BH15)</f>
        <v>1.8961010652794041E-2</v>
      </c>
      <c r="BI16" s="12">
        <v>2000</v>
      </c>
      <c r="BJ16" s="13">
        <v>200000000</v>
      </c>
      <c r="BK16" t="s">
        <v>27</v>
      </c>
      <c r="BL16" s="23">
        <f>AVERAGE(BL14:BL15)</f>
        <v>1.8792757096106782E-2</v>
      </c>
      <c r="BM16" s="12">
        <v>2000</v>
      </c>
      <c r="BN16" s="13">
        <v>200000000</v>
      </c>
      <c r="BO16" t="s">
        <v>27</v>
      </c>
      <c r="BP16" s="23">
        <f>AVERAGE(BP14:BP15)</f>
        <v>1.9181857227568128E-2</v>
      </c>
      <c r="BQ16" s="12">
        <v>1998</v>
      </c>
      <c r="BR16" s="13">
        <v>100000000</v>
      </c>
      <c r="BS16" t="s">
        <v>27</v>
      </c>
      <c r="BT16" s="23">
        <f>AVERAGE(BT14:BT15)</f>
        <v>1.9245813277072837E-2</v>
      </c>
      <c r="BU16" s="12">
        <v>1998</v>
      </c>
      <c r="BV16" s="13">
        <v>100000000</v>
      </c>
      <c r="BW16" t="s">
        <v>27</v>
      </c>
      <c r="BX16" s="23">
        <f>AVERAGE(BX14:BX15)</f>
        <v>1.889725293909264E-2</v>
      </c>
      <c r="BY16" s="12">
        <v>1998</v>
      </c>
      <c r="BZ16" s="13">
        <v>100000000</v>
      </c>
      <c r="CA16" t="s">
        <v>27</v>
      </c>
      <c r="CB16" s="23">
        <f>AVERAGE(CB14:CB15)</f>
        <v>1.9288966286350018E-2</v>
      </c>
      <c r="CC16" s="12">
        <v>1998</v>
      </c>
      <c r="CD16" s="13">
        <v>100000000</v>
      </c>
      <c r="CE16" t="s">
        <v>27</v>
      </c>
      <c r="CF16" s="23">
        <f>AVERAGE(CF14:CF15)</f>
        <v>1.9260214330826808E-2</v>
      </c>
      <c r="CG16" s="12">
        <v>1998</v>
      </c>
      <c r="CH16" s="13">
        <v>100000000</v>
      </c>
    </row>
    <row r="17" spans="1:86" x14ac:dyDescent="0.25">
      <c r="B17">
        <v>0.43295880352622329</v>
      </c>
      <c r="C17" s="21">
        <v>0.983150179298104</v>
      </c>
      <c r="D17">
        <v>991.91281282815976</v>
      </c>
      <c r="E17" s="12">
        <v>2000</v>
      </c>
      <c r="F17" s="13">
        <v>200000000</v>
      </c>
      <c r="G17" t="s">
        <v>28</v>
      </c>
      <c r="H17">
        <f>TINV(0.3173,H5)</f>
        <v>1.0285830442984703</v>
      </c>
      <c r="I17" s="12">
        <v>2003</v>
      </c>
      <c r="J17" s="13">
        <v>400000000</v>
      </c>
      <c r="K17" t="s">
        <v>28</v>
      </c>
      <c r="L17">
        <f>TINV(0.3173,L5)</f>
        <v>1.0303125548772687</v>
      </c>
      <c r="M17" s="12">
        <v>2003</v>
      </c>
      <c r="N17" s="13">
        <v>400000000</v>
      </c>
      <c r="O17" t="s">
        <v>28</v>
      </c>
      <c r="P17">
        <f>TINV(0.3173,P5)</f>
        <v>1.0303125548772687</v>
      </c>
      <c r="Q17" s="12">
        <v>2003</v>
      </c>
      <c r="R17" s="13">
        <v>400000000</v>
      </c>
      <c r="S17" t="s">
        <v>28</v>
      </c>
      <c r="T17">
        <f>TINV(0.3173,T5)</f>
        <v>1.0303125548772687</v>
      </c>
      <c r="U17" s="12">
        <v>2003</v>
      </c>
      <c r="V17" s="13">
        <v>400000000</v>
      </c>
      <c r="W17" t="s">
        <v>28</v>
      </c>
      <c r="X17">
        <f>TINV(0.3173,X5)</f>
        <v>1.0303125548772687</v>
      </c>
      <c r="Y17" s="12">
        <v>2003</v>
      </c>
      <c r="Z17" s="13">
        <v>400000000</v>
      </c>
      <c r="AA17" t="s">
        <v>28</v>
      </c>
      <c r="AB17">
        <f>TINV(0.3173,AB5)</f>
        <v>1.0303125548772687</v>
      </c>
      <c r="AC17" s="12">
        <v>2003</v>
      </c>
      <c r="AD17" s="13">
        <v>400000000</v>
      </c>
      <c r="AE17" t="s">
        <v>28</v>
      </c>
      <c r="AF17">
        <f>TINV(0.3173,AF5)</f>
        <v>1.0303125548772687</v>
      </c>
      <c r="AG17" s="12">
        <v>2003</v>
      </c>
      <c r="AH17" s="13">
        <v>400000000</v>
      </c>
      <c r="AI17" t="s">
        <v>28</v>
      </c>
      <c r="AJ17">
        <f>TINV(0.3173,AJ5)</f>
        <v>1.0303125548772687</v>
      </c>
      <c r="AK17" s="12">
        <v>2003</v>
      </c>
      <c r="AL17" s="13">
        <v>400000000</v>
      </c>
      <c r="AM17" t="s">
        <v>28</v>
      </c>
      <c r="AN17">
        <f>TINV(0.3173,AN5)</f>
        <v>1.0303125548772687</v>
      </c>
      <c r="AO17" s="12">
        <v>2003</v>
      </c>
      <c r="AP17" s="13">
        <v>400000000</v>
      </c>
      <c r="AQ17" t="s">
        <v>28</v>
      </c>
      <c r="AR17">
        <f>TINV(0.3173,AR5)</f>
        <v>1.0303125548772687</v>
      </c>
      <c r="AS17" s="12">
        <v>2003</v>
      </c>
      <c r="AT17" s="13">
        <v>400000000</v>
      </c>
      <c r="AU17" t="s">
        <v>28</v>
      </c>
      <c r="AV17">
        <f>TINV(0.3173,AV5)</f>
        <v>1.0303125548772687</v>
      </c>
      <c r="AW17" s="12">
        <v>2003</v>
      </c>
      <c r="AX17" s="13">
        <v>400000000</v>
      </c>
      <c r="AY17" t="s">
        <v>28</v>
      </c>
      <c r="AZ17">
        <f>TINV(0.3173,AZ5)</f>
        <v>1.0303125548772687</v>
      </c>
      <c r="BA17" s="12">
        <v>2003</v>
      </c>
      <c r="BB17" s="13">
        <v>400000000</v>
      </c>
      <c r="BC17" t="s">
        <v>28</v>
      </c>
      <c r="BD17">
        <f>TINV(0.3173,BD5)</f>
        <v>1.0303125548772687</v>
      </c>
      <c r="BE17" s="12">
        <v>2003</v>
      </c>
      <c r="BF17" s="13">
        <v>400000000</v>
      </c>
      <c r="BG17" t="s">
        <v>28</v>
      </c>
      <c r="BH17">
        <f>TINV(0.3173,BH5)</f>
        <v>1.0303125548772687</v>
      </c>
      <c r="BI17" s="12">
        <v>2003</v>
      </c>
      <c r="BJ17" s="13">
        <v>400000000</v>
      </c>
      <c r="BK17" t="s">
        <v>28</v>
      </c>
      <c r="BL17">
        <f>TINV(0.3173,BL5)</f>
        <v>1.0303125548772687</v>
      </c>
      <c r="BM17" s="12">
        <v>2003</v>
      </c>
      <c r="BN17" s="13">
        <v>400000000</v>
      </c>
      <c r="BO17" t="s">
        <v>28</v>
      </c>
      <c r="BP17">
        <f>TINV(0.3173,BP5)</f>
        <v>1.0303125548772687</v>
      </c>
      <c r="BQ17" s="12">
        <v>2003</v>
      </c>
      <c r="BR17" s="13">
        <v>400000000</v>
      </c>
      <c r="BS17" t="s">
        <v>28</v>
      </c>
      <c r="BT17">
        <f>TINV(0.3173,BT5)</f>
        <v>1.0303125548772687</v>
      </c>
      <c r="BU17" s="12">
        <v>2000</v>
      </c>
      <c r="BV17" s="13">
        <v>200000000</v>
      </c>
      <c r="BW17" t="s">
        <v>28</v>
      </c>
      <c r="BX17">
        <f>TINV(0.3173,BX5)</f>
        <v>1.0303125548772687</v>
      </c>
      <c r="BY17" s="12">
        <v>2000</v>
      </c>
      <c r="BZ17" s="13">
        <v>200000000</v>
      </c>
      <c r="CA17" t="s">
        <v>28</v>
      </c>
      <c r="CB17">
        <f>TINV(0.3173,CB5)</f>
        <v>1.0303125548772687</v>
      </c>
      <c r="CC17" s="12">
        <v>2000</v>
      </c>
      <c r="CD17" s="13">
        <v>200000000</v>
      </c>
      <c r="CE17" t="s">
        <v>28</v>
      </c>
      <c r="CF17">
        <f>TINV(0.3173,CF5)</f>
        <v>1.0303125548772687</v>
      </c>
      <c r="CG17" s="12">
        <v>2000</v>
      </c>
      <c r="CH17" s="13">
        <v>200000000</v>
      </c>
    </row>
    <row r="18" spans="1:86" x14ac:dyDescent="0.25">
      <c r="B18">
        <v>0.43576956975399761</v>
      </c>
      <c r="C18" s="21">
        <v>0.98386165953088289</v>
      </c>
      <c r="D18">
        <v>1036.3920778615277</v>
      </c>
      <c r="E18" s="12">
        <v>2003</v>
      </c>
      <c r="F18" s="13">
        <v>400000000</v>
      </c>
      <c r="G18" t="s">
        <v>29</v>
      </c>
      <c r="H18">
        <f>H17*G3</f>
        <v>1.3400667795366023E-2</v>
      </c>
      <c r="I18" s="12">
        <v>2004</v>
      </c>
      <c r="J18" s="13">
        <v>800000000</v>
      </c>
      <c r="K18" t="s">
        <v>29</v>
      </c>
      <c r="L18">
        <f>L17*K3</f>
        <v>1.3010501757882308E-2</v>
      </c>
      <c r="M18" s="12">
        <v>2004</v>
      </c>
      <c r="N18" s="13">
        <v>800000000</v>
      </c>
      <c r="O18" t="s">
        <v>29</v>
      </c>
      <c r="P18">
        <f>P17*O3</f>
        <v>1.3905231045671871E-2</v>
      </c>
      <c r="Q18" s="12">
        <v>2004</v>
      </c>
      <c r="R18" s="13">
        <v>800000000</v>
      </c>
      <c r="S18" t="s">
        <v>29</v>
      </c>
      <c r="T18">
        <f>T17*S3</f>
        <v>1.3963426048664077E-2</v>
      </c>
      <c r="U18" s="12">
        <v>2004</v>
      </c>
      <c r="V18" s="13">
        <v>800000000</v>
      </c>
      <c r="W18" t="s">
        <v>29</v>
      </c>
      <c r="X18">
        <f>X17*W3</f>
        <v>1.4270034422582173E-2</v>
      </c>
      <c r="Y18" s="12">
        <v>2004</v>
      </c>
      <c r="Z18" s="13">
        <v>800000000</v>
      </c>
      <c r="AA18" t="s">
        <v>29</v>
      </c>
      <c r="AB18">
        <f>AB17*AA3</f>
        <v>1.4246135858770846E-2</v>
      </c>
      <c r="AC18" s="12">
        <v>2004</v>
      </c>
      <c r="AD18" s="13">
        <v>800000000</v>
      </c>
      <c r="AE18" t="s">
        <v>29</v>
      </c>
      <c r="AF18">
        <f>AF17*AE3</f>
        <v>1.2857734461036378E-2</v>
      </c>
      <c r="AG18" s="12">
        <v>2004</v>
      </c>
      <c r="AH18" s="13">
        <v>800000000</v>
      </c>
      <c r="AI18" t="s">
        <v>29</v>
      </c>
      <c r="AJ18">
        <f>AJ17*AI3</f>
        <v>1.3436764092793244E-2</v>
      </c>
      <c r="AK18" s="12">
        <v>2004</v>
      </c>
      <c r="AL18" s="13">
        <v>800000000</v>
      </c>
      <c r="AM18" t="s">
        <v>29</v>
      </c>
      <c r="AN18">
        <f>AN17*AM3</f>
        <v>1.3374631351373055E-2</v>
      </c>
      <c r="AO18" s="12">
        <v>2004</v>
      </c>
      <c r="AP18" s="13">
        <v>800000000</v>
      </c>
      <c r="AQ18" t="s">
        <v>29</v>
      </c>
      <c r="AR18">
        <f>AR17*AQ3</f>
        <v>1.3294162740415337E-2</v>
      </c>
      <c r="AS18" s="12">
        <v>2004</v>
      </c>
      <c r="AT18" s="13">
        <v>800000000</v>
      </c>
      <c r="AU18" t="s">
        <v>29</v>
      </c>
      <c r="AV18">
        <f>AV17*AU3</f>
        <v>1.3641273378762838E-2</v>
      </c>
      <c r="AW18" s="12">
        <v>2004</v>
      </c>
      <c r="AX18" s="13">
        <v>800000000</v>
      </c>
      <c r="AY18" t="s">
        <v>29</v>
      </c>
      <c r="AZ18">
        <f>AZ17*AY3</f>
        <v>1.3455180273858664E-2</v>
      </c>
      <c r="BA18" s="12">
        <v>2004</v>
      </c>
      <c r="BB18" s="13">
        <v>800000000</v>
      </c>
      <c r="BC18" t="s">
        <v>29</v>
      </c>
      <c r="BD18">
        <f>BD17*BC3</f>
        <v>1.3398321418450725E-2</v>
      </c>
      <c r="BE18" s="12">
        <v>2004</v>
      </c>
      <c r="BF18" s="13">
        <v>800000000</v>
      </c>
      <c r="BG18" t="s">
        <v>29</v>
      </c>
      <c r="BH18">
        <f>BH17*BG3</f>
        <v>1.3939629514883721E-2</v>
      </c>
      <c r="BI18" s="12">
        <v>2004</v>
      </c>
      <c r="BJ18" s="13">
        <v>800000000</v>
      </c>
      <c r="BK18" t="s">
        <v>29</v>
      </c>
      <c r="BL18">
        <f>BL17*BK3</f>
        <v>1.3794020105142671E-2</v>
      </c>
      <c r="BM18" s="12">
        <v>2004</v>
      </c>
      <c r="BN18" s="13">
        <v>800000000</v>
      </c>
      <c r="BO18" t="s">
        <v>29</v>
      </c>
      <c r="BP18">
        <f>BP17*BO3</f>
        <v>1.4107302882462147E-2</v>
      </c>
      <c r="BQ18" s="12">
        <v>2004</v>
      </c>
      <c r="BR18" s="13">
        <v>800000000</v>
      </c>
      <c r="BS18" t="s">
        <v>29</v>
      </c>
      <c r="BT18">
        <f>BT17*BS3</f>
        <v>1.4163768395527835E-2</v>
      </c>
      <c r="BU18" s="12">
        <v>2004</v>
      </c>
      <c r="BV18" s="13">
        <v>800000000</v>
      </c>
      <c r="BW18" t="s">
        <v>29</v>
      </c>
      <c r="BX18">
        <f>BX17*BW3</f>
        <v>1.3946455627010098E-2</v>
      </c>
      <c r="BY18" s="12">
        <v>2003</v>
      </c>
      <c r="BZ18" s="13">
        <v>400000000</v>
      </c>
      <c r="CA18" t="s">
        <v>29</v>
      </c>
      <c r="CB18">
        <f>CB17*CA3</f>
        <v>1.4221906679745221E-2</v>
      </c>
      <c r="CC18" s="12">
        <v>2003</v>
      </c>
      <c r="CD18" s="13">
        <v>400000000</v>
      </c>
      <c r="CE18" t="s">
        <v>29</v>
      </c>
      <c r="CF18">
        <f>CF17*CE3</f>
        <v>1.4218021031170907E-2</v>
      </c>
      <c r="CG18" s="12">
        <v>2003</v>
      </c>
      <c r="CH18" s="13">
        <v>400000000</v>
      </c>
    </row>
    <row r="19" spans="1:86" x14ac:dyDescent="0.25">
      <c r="B19">
        <v>0.43481598255294662</v>
      </c>
      <c r="C19" s="21">
        <v>0.98315627493734081</v>
      </c>
      <c r="D19">
        <v>992.27793209396884</v>
      </c>
      <c r="E19" s="12">
        <v>2004</v>
      </c>
      <c r="F19" s="13">
        <v>800000000</v>
      </c>
      <c r="G19" t="s">
        <v>30</v>
      </c>
      <c r="H19">
        <f>G2+H18</f>
        <v>1.5535657138843764</v>
      </c>
      <c r="I19" s="14">
        <v>2006</v>
      </c>
      <c r="J19" s="15">
        <v>1600000000</v>
      </c>
      <c r="K19" t="s">
        <v>30</v>
      </c>
      <c r="L19">
        <f>K2+L18</f>
        <v>1.5382570888279701</v>
      </c>
      <c r="M19" s="14">
        <v>2006</v>
      </c>
      <c r="N19" s="15">
        <v>1600000000</v>
      </c>
      <c r="O19" t="s">
        <v>30</v>
      </c>
      <c r="P19">
        <f>O2+P18</f>
        <v>1.5461946615184501</v>
      </c>
      <c r="Q19" s="14">
        <v>2006</v>
      </c>
      <c r="R19" s="15">
        <v>1600000000</v>
      </c>
      <c r="S19" t="s">
        <v>30</v>
      </c>
      <c r="T19">
        <f>S2+T18</f>
        <v>1.5474395499322695</v>
      </c>
      <c r="U19" s="14">
        <v>2006</v>
      </c>
      <c r="V19" s="15">
        <v>1600000000</v>
      </c>
      <c r="W19" t="s">
        <v>30</v>
      </c>
      <c r="X19">
        <f>W2+X18</f>
        <v>1.5513383360893767</v>
      </c>
      <c r="Y19" s="14">
        <v>2006</v>
      </c>
      <c r="Z19" s="15">
        <v>1600000000</v>
      </c>
      <c r="AA19" t="s">
        <v>30</v>
      </c>
      <c r="AB19">
        <f>AA2+AB18</f>
        <v>1.5519901963849649</v>
      </c>
      <c r="AC19" s="14">
        <v>2006</v>
      </c>
      <c r="AD19" s="15">
        <v>1600000000</v>
      </c>
      <c r="AE19" t="s">
        <v>30</v>
      </c>
      <c r="AF19">
        <f>AE2+AF18</f>
        <v>1.5598707906267772</v>
      </c>
      <c r="AG19" s="14">
        <v>2006</v>
      </c>
      <c r="AH19" s="15">
        <v>1600000000</v>
      </c>
      <c r="AI19" t="s">
        <v>30</v>
      </c>
      <c r="AJ19">
        <f>AI2+AJ18</f>
        <v>1.5567304195856266</v>
      </c>
      <c r="AK19" s="14">
        <v>2006</v>
      </c>
      <c r="AL19" s="15">
        <v>1600000000</v>
      </c>
      <c r="AM19" t="s">
        <v>30</v>
      </c>
      <c r="AN19">
        <f>AM2+AN18</f>
        <v>1.5564338430950109</v>
      </c>
      <c r="AO19" s="14">
        <v>2006</v>
      </c>
      <c r="AP19" s="15">
        <v>1600000000</v>
      </c>
      <c r="AQ19" t="s">
        <v>30</v>
      </c>
      <c r="AR19">
        <f>AQ2+AR18</f>
        <v>1.5553667225576717</v>
      </c>
      <c r="AS19" s="14">
        <v>2006</v>
      </c>
      <c r="AT19" s="15">
        <v>1600000000</v>
      </c>
      <c r="AU19" t="s">
        <v>30</v>
      </c>
      <c r="AV19">
        <f>AU2+AV18</f>
        <v>1.5541047309499976</v>
      </c>
      <c r="AW19" s="14">
        <v>2006</v>
      </c>
      <c r="AX19" s="15">
        <v>1600000000</v>
      </c>
      <c r="AY19" t="s">
        <v>30</v>
      </c>
      <c r="AZ19">
        <f>AY2+AZ18</f>
        <v>1.5532206022087627</v>
      </c>
      <c r="BA19" s="14">
        <v>2006</v>
      </c>
      <c r="BB19" s="15">
        <v>1600000000</v>
      </c>
      <c r="BC19" t="s">
        <v>30</v>
      </c>
      <c r="BD19">
        <f>BC2+BD18</f>
        <v>1.5522059339715766</v>
      </c>
      <c r="BE19" s="14">
        <v>2006</v>
      </c>
      <c r="BF19" s="15">
        <v>1600000000</v>
      </c>
      <c r="BG19" t="s">
        <v>30</v>
      </c>
      <c r="BH19">
        <f>BG2+BH18</f>
        <v>1.5541400751783627</v>
      </c>
      <c r="BI19" s="14">
        <v>2006</v>
      </c>
      <c r="BJ19" s="15">
        <v>1600000000</v>
      </c>
      <c r="BK19" t="s">
        <v>30</v>
      </c>
      <c r="BL19">
        <f>BK2+BL18</f>
        <v>1.5515482506497178</v>
      </c>
      <c r="BM19" s="14">
        <v>2006</v>
      </c>
      <c r="BN19" s="15">
        <v>1600000000</v>
      </c>
      <c r="BO19" t="s">
        <v>30</v>
      </c>
      <c r="BP19">
        <f>BO2+BP18</f>
        <v>1.5548923369529835</v>
      </c>
      <c r="BQ19" s="14">
        <v>2006</v>
      </c>
      <c r="BR19" s="15">
        <v>1600000000</v>
      </c>
      <c r="BS19" t="s">
        <v>30</v>
      </c>
      <c r="BT19">
        <f>BS2+BT18</f>
        <v>1.5559764705412464</v>
      </c>
      <c r="BU19" s="14">
        <v>2006</v>
      </c>
      <c r="BV19" s="15">
        <v>1600000000</v>
      </c>
      <c r="BW19" t="s">
        <v>30</v>
      </c>
      <c r="BX19">
        <f>BW2+BX18</f>
        <v>1.560098929029553</v>
      </c>
      <c r="BY19" s="14">
        <v>2006</v>
      </c>
      <c r="BZ19" s="15">
        <v>1600000000</v>
      </c>
      <c r="CA19" t="s">
        <v>30</v>
      </c>
      <c r="CB19">
        <f>CA2+CB18</f>
        <v>1.5589006916296739</v>
      </c>
      <c r="CC19" s="12">
        <v>2004</v>
      </c>
      <c r="CD19" s="13">
        <v>800000000</v>
      </c>
      <c r="CE19" t="s">
        <v>30</v>
      </c>
      <c r="CF19">
        <f>CE2+CF18</f>
        <v>1.5607794953016743</v>
      </c>
      <c r="CG19" s="12">
        <v>2004</v>
      </c>
      <c r="CH19" s="13">
        <v>800000000</v>
      </c>
    </row>
    <row r="20" spans="1:86" x14ac:dyDescent="0.25">
      <c r="B20">
        <v>0.43603406293200558</v>
      </c>
      <c r="C20" s="21">
        <v>0.98325767561720645</v>
      </c>
      <c r="D20">
        <v>998.3906716483923</v>
      </c>
      <c r="E20" s="14">
        <v>2006</v>
      </c>
      <c r="F20" s="15">
        <v>1600000000</v>
      </c>
      <c r="G20" t="s">
        <v>31</v>
      </c>
      <c r="H20">
        <f>G2-H18</f>
        <v>1.5267643782936444</v>
      </c>
      <c r="I20" s="12">
        <v>2007</v>
      </c>
      <c r="J20" s="13">
        <v>3500000000</v>
      </c>
      <c r="K20" t="s">
        <v>31</v>
      </c>
      <c r="L20">
        <f>K2-L18</f>
        <v>1.5122360853122054</v>
      </c>
      <c r="M20" s="12">
        <v>2007</v>
      </c>
      <c r="N20" s="13">
        <v>3500000000</v>
      </c>
      <c r="O20" t="s">
        <v>31</v>
      </c>
      <c r="P20">
        <f>O2-P18</f>
        <v>1.5183841994271066</v>
      </c>
      <c r="Q20" s="12">
        <v>2007</v>
      </c>
      <c r="R20" s="13">
        <v>3500000000</v>
      </c>
      <c r="S20" t="s">
        <v>31</v>
      </c>
      <c r="T20">
        <f>S2-T18</f>
        <v>1.5195126978349414</v>
      </c>
      <c r="U20" s="12">
        <v>2007</v>
      </c>
      <c r="V20" s="13">
        <v>3500000000</v>
      </c>
      <c r="W20" t="s">
        <v>31</v>
      </c>
      <c r="X20">
        <f>W2-X18</f>
        <v>1.5227982672442124</v>
      </c>
      <c r="Y20" s="12">
        <v>2007</v>
      </c>
      <c r="Z20" s="13">
        <v>3500000000</v>
      </c>
      <c r="AA20" t="s">
        <v>31</v>
      </c>
      <c r="AB20">
        <f>AA2-AB18</f>
        <v>1.5234979246674232</v>
      </c>
      <c r="AC20" s="12">
        <v>2007</v>
      </c>
      <c r="AD20" s="13">
        <v>3500000000</v>
      </c>
      <c r="AE20" t="s">
        <v>31</v>
      </c>
      <c r="AF20">
        <f>AE2-AF18</f>
        <v>1.5341553217047046</v>
      </c>
      <c r="AG20" s="12">
        <v>2007</v>
      </c>
      <c r="AH20" s="13">
        <v>3500000000</v>
      </c>
      <c r="AI20" t="s">
        <v>31</v>
      </c>
      <c r="AJ20">
        <f>AI2-AJ18</f>
        <v>1.5298568914000401</v>
      </c>
      <c r="AK20" s="12">
        <v>2007</v>
      </c>
      <c r="AL20" s="13">
        <v>3500000000</v>
      </c>
      <c r="AM20" t="s">
        <v>31</v>
      </c>
      <c r="AN20">
        <f>AM2-AN18</f>
        <v>1.529684580392265</v>
      </c>
      <c r="AO20" s="12">
        <v>2007</v>
      </c>
      <c r="AP20" s="13">
        <v>3500000000</v>
      </c>
      <c r="AQ20" t="s">
        <v>31</v>
      </c>
      <c r="AR20">
        <f>AQ2-AR18</f>
        <v>1.5287783970768412</v>
      </c>
      <c r="AS20" s="12">
        <v>2007</v>
      </c>
      <c r="AT20" s="13">
        <v>3500000000</v>
      </c>
      <c r="AU20" t="s">
        <v>31</v>
      </c>
      <c r="AV20">
        <f>AU2-AV18</f>
        <v>1.5268221841924721</v>
      </c>
      <c r="AW20" s="12">
        <v>2007</v>
      </c>
      <c r="AX20" s="13">
        <v>3500000000</v>
      </c>
      <c r="AY20" t="s">
        <v>31</v>
      </c>
      <c r="AZ20">
        <f>AY2-AZ18</f>
        <v>1.5263102416610452</v>
      </c>
      <c r="BA20" s="12">
        <v>2007</v>
      </c>
      <c r="BB20" s="13">
        <v>3500000000</v>
      </c>
      <c r="BC20" t="s">
        <v>31</v>
      </c>
      <c r="BD20">
        <f>BC2-BD18</f>
        <v>1.525409291134675</v>
      </c>
      <c r="BE20" s="12">
        <v>2007</v>
      </c>
      <c r="BF20" s="13">
        <v>3500000000</v>
      </c>
      <c r="BG20" t="s">
        <v>31</v>
      </c>
      <c r="BH20">
        <f>BG2-BH18</f>
        <v>1.5262608161485953</v>
      </c>
      <c r="BI20" s="12">
        <v>2007</v>
      </c>
      <c r="BJ20" s="13">
        <v>3500000000</v>
      </c>
      <c r="BK20" t="s">
        <v>31</v>
      </c>
      <c r="BL20">
        <f>BK2-BL18</f>
        <v>1.5239602104394323</v>
      </c>
      <c r="BM20" s="12">
        <v>2007</v>
      </c>
      <c r="BN20" s="13">
        <v>3500000000</v>
      </c>
      <c r="BO20" t="s">
        <v>31</v>
      </c>
      <c r="BP20">
        <f>BO2-BP18</f>
        <v>1.5266777311880593</v>
      </c>
      <c r="BQ20" s="12">
        <v>2007</v>
      </c>
      <c r="BR20" s="13">
        <v>3500000000</v>
      </c>
      <c r="BS20" t="s">
        <v>31</v>
      </c>
      <c r="BT20">
        <f>BS2-BT18</f>
        <v>1.5276489337501908</v>
      </c>
      <c r="BU20" s="12">
        <v>2007</v>
      </c>
      <c r="BV20" s="13">
        <v>3500000000</v>
      </c>
      <c r="BW20" t="s">
        <v>31</v>
      </c>
      <c r="BX20">
        <f>BW2-BX18</f>
        <v>1.5322060177755328</v>
      </c>
      <c r="BY20" s="12">
        <v>2007</v>
      </c>
      <c r="BZ20" s="13">
        <v>3500000000</v>
      </c>
      <c r="CA20" t="s">
        <v>31</v>
      </c>
      <c r="CB20">
        <f>CA2-CB18</f>
        <v>1.5304568782701833</v>
      </c>
      <c r="CC20" s="12">
        <v>2007</v>
      </c>
      <c r="CD20" s="13">
        <v>3500000000</v>
      </c>
      <c r="CE20" t="s">
        <v>31</v>
      </c>
      <c r="CF20">
        <f>CE2-CF18</f>
        <v>1.5323434532393325</v>
      </c>
      <c r="CG20" s="14">
        <v>2006</v>
      </c>
      <c r="CH20" s="15">
        <v>1600000000</v>
      </c>
    </row>
    <row r="21" spans="1:86" x14ac:dyDescent="0.25">
      <c r="B21">
        <v>0.43437736817624717</v>
      </c>
      <c r="C21" s="21">
        <v>0.98237471170886959</v>
      </c>
      <c r="D21">
        <v>947.52323044014793</v>
      </c>
      <c r="E21" s="12">
        <v>2007</v>
      </c>
      <c r="F21" s="13">
        <v>3500000000</v>
      </c>
      <c r="G21" t="s">
        <v>22</v>
      </c>
      <c r="H21" s="22">
        <f>LN(G2)</f>
        <v>0.43188958346801681</v>
      </c>
      <c r="K21" t="s">
        <v>22</v>
      </c>
      <c r="L21" s="22">
        <f>LN(K2)</f>
        <v>0.42215609342731653</v>
      </c>
      <c r="O21" t="s">
        <v>22</v>
      </c>
      <c r="P21" s="22">
        <f>LN(O2)</f>
        <v>0.42676297675974645</v>
      </c>
      <c r="S21" t="s">
        <v>22</v>
      </c>
      <c r="T21" s="22">
        <f>LN(S2)</f>
        <v>0.42753713476306038</v>
      </c>
      <c r="W21" t="s">
        <v>22</v>
      </c>
      <c r="X21" s="22">
        <f>LN(W2)</f>
        <v>0.42987690186890809</v>
      </c>
      <c r="AA21" t="s">
        <v>22</v>
      </c>
      <c r="AB21" s="22">
        <f>LN(AA2)</f>
        <v>0.43031644665452695</v>
      </c>
      <c r="AE21" t="s">
        <v>22</v>
      </c>
      <c r="AF21" s="22">
        <f>LN(AE2)</f>
        <v>0.43632601122289183</v>
      </c>
      <c r="AI21" t="s">
        <v>22</v>
      </c>
      <c r="AJ21" s="22">
        <f>LN(AI2)</f>
        <v>0.433918869915637</v>
      </c>
      <c r="AM21" t="s">
        <v>22</v>
      </c>
      <c r="AN21" s="22">
        <f>LN(AM2)</f>
        <v>0.43376694707354391</v>
      </c>
      <c r="AQ21" t="s">
        <v>22</v>
      </c>
      <c r="AR21" s="22">
        <f>LN(AQ2)</f>
        <v>0.43312732968726952</v>
      </c>
      <c r="AU21" t="s">
        <v>22</v>
      </c>
      <c r="AV21" s="22">
        <f>LN(AU2)</f>
        <v>0.43208331762505864</v>
      </c>
      <c r="AY21" t="s">
        <v>22</v>
      </c>
      <c r="AZ21" s="22">
        <f>LN(AY2)</f>
        <v>0.43163008140425407</v>
      </c>
      <c r="BC21" t="s">
        <v>22</v>
      </c>
      <c r="BD21" s="22">
        <f>LN(BC2)</f>
        <v>0.43100783895494243</v>
      </c>
      <c r="BG21" t="s">
        <v>22</v>
      </c>
      <c r="BH21" s="22">
        <f>LN(BG2)</f>
        <v>0.43191256747726181</v>
      </c>
      <c r="BK21" t="s">
        <v>22</v>
      </c>
      <c r="BL21" s="22">
        <f>LN(BK2)</f>
        <v>0.43032306022892597</v>
      </c>
      <c r="BO21" t="s">
        <v>22</v>
      </c>
      <c r="BP21" s="22">
        <f>LN(BO2)</f>
        <v>0.4322920489242878</v>
      </c>
      <c r="BS21" t="s">
        <v>22</v>
      </c>
      <c r="BT21" s="22">
        <f>LN(BS2)</f>
        <v>0.43295880352622329</v>
      </c>
      <c r="BW21" t="s">
        <v>22</v>
      </c>
      <c r="BX21" s="22">
        <f>LN(BW2)</f>
        <v>0.43576956975399761</v>
      </c>
      <c r="CA21" t="s">
        <v>22</v>
      </c>
      <c r="CB21" s="22">
        <f>LN(CA2)</f>
        <v>0.43481598255294662</v>
      </c>
      <c r="CE21" t="s">
        <v>22</v>
      </c>
      <c r="CF21" s="22">
        <f>LN(CE2)</f>
        <v>0.43603406293200558</v>
      </c>
    </row>
    <row r="22" spans="1:86" x14ac:dyDescent="0.25">
      <c r="A22" t="s">
        <v>37</v>
      </c>
      <c r="B22" s="1">
        <f>AVERAGE(B2:B21)</f>
        <v>0.43184967064645258</v>
      </c>
      <c r="C22" s="1">
        <f>AVERAGE(C2:C21)</f>
        <v>0.98391879223285772</v>
      </c>
      <c r="D22" s="1">
        <f>AVERAGE(D2:D21)</f>
        <v>1044.4461805563674</v>
      </c>
      <c r="E22" s="1">
        <f>AVERAGE(E2:E21)</f>
        <v>1983.55</v>
      </c>
      <c r="F22" s="1">
        <f>AVERAGE(F2:F21)</f>
        <v>333914955</v>
      </c>
      <c r="G22" t="s">
        <v>32</v>
      </c>
      <c r="H22" s="22">
        <f>LN(H19)</f>
        <v>0.44055274949341711</v>
      </c>
      <c r="K22" t="s">
        <v>32</v>
      </c>
      <c r="L22" s="22">
        <f>LN(L19)</f>
        <v>0.43065001499967581</v>
      </c>
      <c r="O22" t="s">
        <v>32</v>
      </c>
      <c r="P22" s="22">
        <f>LN(P19)</f>
        <v>0.43579685525207984</v>
      </c>
      <c r="S22" t="s">
        <v>32</v>
      </c>
      <c r="T22" s="22">
        <f>LN(T19)</f>
        <v>0.43660166176501913</v>
      </c>
      <c r="W22" t="s">
        <v>32</v>
      </c>
      <c r="X22" s="22">
        <f>LN(X19)</f>
        <v>0.43911800101730414</v>
      </c>
      <c r="AA22" t="s">
        <v>32</v>
      </c>
      <c r="AB22" s="22">
        <f>LN(AB19)</f>
        <v>0.43953810497881129</v>
      </c>
      <c r="AE22" t="s">
        <v>32</v>
      </c>
      <c r="AF22" s="22">
        <f>LN(AF19)</f>
        <v>0.44460299130984332</v>
      </c>
      <c r="AI22" t="s">
        <v>32</v>
      </c>
      <c r="AJ22" s="22">
        <f>LN(AJ19)</f>
        <v>0.44258773693999992</v>
      </c>
      <c r="AM22" t="s">
        <v>32</v>
      </c>
      <c r="AN22" s="22">
        <f>LN(AN19)</f>
        <v>0.4423972063630765</v>
      </c>
      <c r="AQ22" t="s">
        <v>32</v>
      </c>
      <c r="AR22" s="22">
        <f>LN(AR19)</f>
        <v>0.44171135226885944</v>
      </c>
      <c r="AU22" t="s">
        <v>32</v>
      </c>
      <c r="AV22" s="22">
        <f>LN(AV19)</f>
        <v>0.44089964410827076</v>
      </c>
      <c r="AY22" t="s">
        <v>32</v>
      </c>
      <c r="AZ22" s="22">
        <f>LN(AZ19)</f>
        <v>0.44033058315050155</v>
      </c>
      <c r="BC22" t="s">
        <v>32</v>
      </c>
      <c r="BD22" s="22">
        <f>LN(BD19)</f>
        <v>0.43967710237324092</v>
      </c>
      <c r="BG22" t="s">
        <v>32</v>
      </c>
      <c r="BH22" s="22">
        <f>LN(BH19)</f>
        <v>0.44092238635064301</v>
      </c>
      <c r="BK22" t="s">
        <v>32</v>
      </c>
      <c r="BL22" s="22">
        <f>LN(BL19)</f>
        <v>0.43925330377800348</v>
      </c>
      <c r="BO22" t="s">
        <v>32</v>
      </c>
      <c r="BP22" s="22">
        <f>LN(BP19)</f>
        <v>0.44140630654804319</v>
      </c>
      <c r="BS22" t="s">
        <v>32</v>
      </c>
      <c r="BT22" s="22">
        <f>LN(BT19)</f>
        <v>0.44210330388174052</v>
      </c>
      <c r="BW22" t="s">
        <v>32</v>
      </c>
      <c r="BX22" s="22">
        <f>LN(BX19)</f>
        <v>0.44474923529531862</v>
      </c>
      <c r="CA22" t="s">
        <v>32</v>
      </c>
      <c r="CB22" s="22">
        <f>LN(CB19)</f>
        <v>0.44398088800159569</v>
      </c>
      <c r="CE22" t="s">
        <v>32</v>
      </c>
      <c r="CF22" s="22">
        <f>LN(CF19)</f>
        <v>0.44518537294015809</v>
      </c>
    </row>
    <row r="23" spans="1:86" x14ac:dyDescent="0.25">
      <c r="A23" t="s">
        <v>38</v>
      </c>
      <c r="B23" s="1">
        <f>STDEV(B2:B21)</f>
        <v>3.456061752063646E-3</v>
      </c>
      <c r="C23" s="1">
        <f>STDEV(C2:C21)</f>
        <v>1.0324212236956626E-3</v>
      </c>
      <c r="D23" s="1">
        <f>STDEV(D2:D21)</f>
        <v>70.876364067281258</v>
      </c>
      <c r="E23" s="1">
        <f>STDEV(E2:E21)</f>
        <v>16.493938280471401</v>
      </c>
      <c r="F23" s="1">
        <f>STDEV(F2:F21)</f>
        <v>840858023.70686126</v>
      </c>
      <c r="G23" t="s">
        <v>33</v>
      </c>
      <c r="H23" s="22">
        <f>LN(H20)</f>
        <v>0.42315071065897542</v>
      </c>
      <c r="K23" t="s">
        <v>33</v>
      </c>
      <c r="L23" s="22">
        <f>LN(L20)</f>
        <v>0.41358940664809263</v>
      </c>
      <c r="O23" t="s">
        <v>33</v>
      </c>
      <c r="P23" s="22">
        <f>LN(P20)</f>
        <v>0.41764674275188191</v>
      </c>
      <c r="S23" t="s">
        <v>33</v>
      </c>
      <c r="T23" s="22">
        <f>LN(T20)</f>
        <v>0.41838968992744935</v>
      </c>
      <c r="W23" t="s">
        <v>33</v>
      </c>
      <c r="X23" s="22">
        <f>LN(X20)</f>
        <v>0.42054960765073018</v>
      </c>
      <c r="AA23" t="s">
        <v>33</v>
      </c>
      <c r="AB23" s="22">
        <f>LN(AB20)</f>
        <v>0.42100895722899567</v>
      </c>
      <c r="AE23" t="s">
        <v>33</v>
      </c>
      <c r="AF23" s="22">
        <f>LN(AF20)</f>
        <v>0.42797995056035854</v>
      </c>
      <c r="AI23" t="s">
        <v>33</v>
      </c>
      <c r="AJ23" s="22">
        <f>LN(AJ20)</f>
        <v>0.42517419599701661</v>
      </c>
      <c r="AM23" t="s">
        <v>33</v>
      </c>
      <c r="AN23" s="22">
        <f>LN(AN20)</f>
        <v>0.42506155754478708</v>
      </c>
      <c r="AQ23" t="s">
        <v>33</v>
      </c>
      <c r="AR23" s="22">
        <f>LN(AR20)</f>
        <v>0.42446898320361237</v>
      </c>
      <c r="AU23" t="s">
        <v>33</v>
      </c>
      <c r="AV23" s="22">
        <f>LN(AV20)</f>
        <v>0.42318857164483686</v>
      </c>
      <c r="AY23" t="s">
        <v>33</v>
      </c>
      <c r="AZ23" s="22">
        <f>LN(AZ20)</f>
        <v>0.42285321603962983</v>
      </c>
      <c r="BC23" t="s">
        <v>33</v>
      </c>
      <c r="BD23" s="22">
        <f>LN(BD20)</f>
        <v>0.42226276167915316</v>
      </c>
      <c r="BG23" t="s">
        <v>33</v>
      </c>
      <c r="BH23" s="22">
        <f>LN(BH20)</f>
        <v>0.42282083316531288</v>
      </c>
      <c r="BK23" t="s">
        <v>33</v>
      </c>
      <c r="BL23" s="22">
        <f>LN(BL20)</f>
        <v>0.42131234828807507</v>
      </c>
      <c r="BO23" t="s">
        <v>33</v>
      </c>
      <c r="BP23" s="22">
        <f>LN(BP20)</f>
        <v>0.4230939569348165</v>
      </c>
      <c r="BS23" t="s">
        <v>33</v>
      </c>
      <c r="BT23" s="22">
        <f>LN(BT20)</f>
        <v>0.42372990894742385</v>
      </c>
      <c r="BW23" t="s">
        <v>33</v>
      </c>
      <c r="BX23" s="22">
        <f>LN(BX20)</f>
        <v>0.42670853863205149</v>
      </c>
      <c r="CA23" t="s">
        <v>33</v>
      </c>
      <c r="CB23" s="22">
        <f>LN(CB20)</f>
        <v>0.4255663040767676</v>
      </c>
      <c r="CE23" t="s">
        <v>33</v>
      </c>
      <c r="CF23" s="22">
        <f>LN(CF20)</f>
        <v>0.42679823237998527</v>
      </c>
    </row>
    <row r="24" spans="1:86" x14ac:dyDescent="0.25">
      <c r="A24" t="s">
        <v>39</v>
      </c>
      <c r="B24" s="1">
        <f>MIN(B2:B21)</f>
        <v>0.42215609342731653</v>
      </c>
      <c r="C24" s="1">
        <f>MIN(C2:C21)</f>
        <v>0.98237471170886959</v>
      </c>
      <c r="D24" s="1">
        <f>MIN(D2:D21)</f>
        <v>947.52323044014793</v>
      </c>
      <c r="E24" s="1">
        <f>MIN(E2:E21)</f>
        <v>1959</v>
      </c>
      <c r="F24" s="1">
        <f>MIN(F2:F21)</f>
        <v>1</v>
      </c>
      <c r="G24" t="s">
        <v>34</v>
      </c>
      <c r="H24" s="22">
        <f>H22-H21</f>
        <v>8.6631660254002929E-3</v>
      </c>
      <c r="K24" t="s">
        <v>34</v>
      </c>
      <c r="L24" s="22">
        <f>L22-L21</f>
        <v>8.4939215723592865E-3</v>
      </c>
      <c r="O24" t="s">
        <v>34</v>
      </c>
      <c r="P24" s="22">
        <f>P22-P21</f>
        <v>9.0338784923333915E-3</v>
      </c>
      <c r="S24" t="s">
        <v>34</v>
      </c>
      <c r="T24" s="22">
        <f>T22-T21</f>
        <v>9.0645270019587554E-3</v>
      </c>
      <c r="W24" t="s">
        <v>34</v>
      </c>
      <c r="X24" s="22">
        <f>X22-X21</f>
        <v>9.2410991483960481E-3</v>
      </c>
      <c r="AA24" t="s">
        <v>34</v>
      </c>
      <c r="AB24" s="22">
        <f>AB22-AB21</f>
        <v>9.2216583242843431E-3</v>
      </c>
      <c r="AE24" t="s">
        <v>34</v>
      </c>
      <c r="AF24" s="22">
        <f>AF22-AF21</f>
        <v>8.2769800869514909E-3</v>
      </c>
      <c r="AI24" t="s">
        <v>34</v>
      </c>
      <c r="AJ24" s="22">
        <f>AJ22-AJ21</f>
        <v>8.6688670243629251E-3</v>
      </c>
      <c r="AM24" t="s">
        <v>34</v>
      </c>
      <c r="AN24" s="22">
        <f>AN22-AN21</f>
        <v>8.6302592895325936E-3</v>
      </c>
      <c r="AQ24" t="s">
        <v>34</v>
      </c>
      <c r="AR24" s="22">
        <f>AR22-AR21</f>
        <v>8.5840225815899118E-3</v>
      </c>
      <c r="AU24" t="s">
        <v>34</v>
      </c>
      <c r="AV24" s="22">
        <f>AV22-AV21</f>
        <v>8.8163264832121224E-3</v>
      </c>
      <c r="AY24" t="s">
        <v>34</v>
      </c>
      <c r="AZ24" s="22">
        <f>AZ22-AZ21</f>
        <v>8.7005017462474799E-3</v>
      </c>
      <c r="BC24" t="s">
        <v>34</v>
      </c>
      <c r="BD24" s="22">
        <f>BD22-BD21</f>
        <v>8.6692634182984896E-3</v>
      </c>
      <c r="BG24" t="s">
        <v>34</v>
      </c>
      <c r="BH24" s="22">
        <f>BH22-BH21</f>
        <v>9.0098188733812035E-3</v>
      </c>
      <c r="BK24" t="s">
        <v>34</v>
      </c>
      <c r="BL24" s="22">
        <f>BL22-BL21</f>
        <v>8.9302435490775101E-3</v>
      </c>
      <c r="BO24" t="s">
        <v>34</v>
      </c>
      <c r="BP24" s="22">
        <f>BP22-BP21</f>
        <v>9.1142576237553952E-3</v>
      </c>
      <c r="BS24" t="s">
        <v>34</v>
      </c>
      <c r="BT24" s="22">
        <f>BT22-BT21</f>
        <v>9.1445003555172266E-3</v>
      </c>
      <c r="BW24" t="s">
        <v>34</v>
      </c>
      <c r="BX24" s="22">
        <f>BX22-BX21</f>
        <v>8.9796655413210136E-3</v>
      </c>
      <c r="CA24" t="s">
        <v>34</v>
      </c>
      <c r="CB24" s="22">
        <f>CB22-CB21</f>
        <v>9.1649054486490633E-3</v>
      </c>
      <c r="CE24" t="s">
        <v>34</v>
      </c>
      <c r="CF24" s="22">
        <f>CF22-CF21</f>
        <v>9.1513100081525023E-3</v>
      </c>
    </row>
    <row r="25" spans="1:86" x14ac:dyDescent="0.25">
      <c r="A25" t="s">
        <v>40</v>
      </c>
      <c r="B25" s="1">
        <f>MAX(B2:B21)</f>
        <v>0.43632601122289183</v>
      </c>
      <c r="C25" s="1">
        <f>MAX(C2:C21)</f>
        <v>0.98628424464328102</v>
      </c>
      <c r="D25" s="1">
        <f>MAX(D2:D21)</f>
        <v>1222.4505120472313</v>
      </c>
      <c r="E25" s="1">
        <f>MAX(E2:E21)</f>
        <v>2007</v>
      </c>
      <c r="F25" s="1">
        <f>MAX(F2:F21)</f>
        <v>3500000000</v>
      </c>
      <c r="G25" t="s">
        <v>35</v>
      </c>
      <c r="H25" s="22">
        <f>H21-H23</f>
        <v>8.7388728090413981E-3</v>
      </c>
      <c r="K25" t="s">
        <v>35</v>
      </c>
      <c r="L25" s="22">
        <f>L21-L23</f>
        <v>8.5666867792238977E-3</v>
      </c>
      <c r="O25" t="s">
        <v>35</v>
      </c>
      <c r="P25" s="22">
        <f>P21-P23</f>
        <v>9.1162340078645432E-3</v>
      </c>
      <c r="S25" t="s">
        <v>35</v>
      </c>
      <c r="T25" s="22">
        <f>T21-T23</f>
        <v>9.1474448356110294E-3</v>
      </c>
      <c r="W25" t="s">
        <v>35</v>
      </c>
      <c r="X25" s="22">
        <f>X21-X23</f>
        <v>9.3272942181779062E-3</v>
      </c>
      <c r="AA25" t="s">
        <v>35</v>
      </c>
      <c r="AB25" s="22">
        <f>AB21-AB23</f>
        <v>9.307489425531279E-3</v>
      </c>
      <c r="AE25" t="s">
        <v>35</v>
      </c>
      <c r="AF25" s="22">
        <f>AF21-AF23</f>
        <v>8.3460606625332945E-3</v>
      </c>
      <c r="AI25" t="s">
        <v>35</v>
      </c>
      <c r="AJ25" s="22">
        <f>AJ21-AJ23</f>
        <v>8.7446739186203826E-3</v>
      </c>
      <c r="AM25" t="s">
        <v>35</v>
      </c>
      <c r="AN25" s="22">
        <f>AN21-AN23</f>
        <v>8.7053895287568239E-3</v>
      </c>
      <c r="AQ25" t="s">
        <v>35</v>
      </c>
      <c r="AR25" s="22">
        <f>AR21-AR23</f>
        <v>8.6583464836571533E-3</v>
      </c>
      <c r="AU25" t="s">
        <v>35</v>
      </c>
      <c r="AV25" s="22">
        <f>AV21-AV23</f>
        <v>8.8947459802217743E-3</v>
      </c>
      <c r="AY25" t="s">
        <v>35</v>
      </c>
      <c r="AZ25" s="22">
        <f>AZ21-AZ23</f>
        <v>8.7768653646242423E-3</v>
      </c>
      <c r="BC25" t="s">
        <v>35</v>
      </c>
      <c r="BD25" s="22">
        <f>BD21-BD23</f>
        <v>8.7450772757892703E-3</v>
      </c>
      <c r="BG25" t="s">
        <v>35</v>
      </c>
      <c r="BH25" s="22">
        <f>BH21-BH23</f>
        <v>9.0917343119489291E-3</v>
      </c>
      <c r="BK25" t="s">
        <v>35</v>
      </c>
      <c r="BL25" s="22">
        <f>BL21-BL23</f>
        <v>9.0107119408509018E-3</v>
      </c>
      <c r="BO25" t="s">
        <v>35</v>
      </c>
      <c r="BP25" s="22">
        <f>BP21-BP23</f>
        <v>9.198091989471302E-3</v>
      </c>
      <c r="BS25" t="s">
        <v>35</v>
      </c>
      <c r="BT25" s="22">
        <f>BT21-BT23</f>
        <v>9.2288945787994403E-3</v>
      </c>
      <c r="BW25" t="s">
        <v>35</v>
      </c>
      <c r="BX25" s="22">
        <f>BX21-BX23</f>
        <v>9.061031121946117E-3</v>
      </c>
      <c r="CA25" t="s">
        <v>35</v>
      </c>
      <c r="CB25" s="22">
        <f>CB21-CB23</f>
        <v>9.2496784761790241E-3</v>
      </c>
      <c r="CE25" t="s">
        <v>35</v>
      </c>
      <c r="CF25" s="22">
        <f>CF21-CF23</f>
        <v>9.2358305520203188E-3</v>
      </c>
    </row>
    <row r="26" spans="1:86" x14ac:dyDescent="0.25">
      <c r="A26" t="s">
        <v>41</v>
      </c>
      <c r="B26" s="1">
        <f>ABS(B25-B24)</f>
        <v>1.4169917795575304E-2</v>
      </c>
      <c r="C26" s="1">
        <f>ABS(C25-C24)</f>
        <v>3.9095329344114305E-3</v>
      </c>
      <c r="D26" s="1">
        <f>ABS(D25-D24)</f>
        <v>274.92728160708339</v>
      </c>
      <c r="E26" s="1">
        <f>ABS(E25-E24)</f>
        <v>48</v>
      </c>
      <c r="F26" s="1">
        <f>ABS(F25-F24)</f>
        <v>3499999999</v>
      </c>
      <c r="G26" t="s">
        <v>36</v>
      </c>
      <c r="H26" s="23">
        <f>AVERAGE(H24:H25)</f>
        <v>8.7010194172208455E-3</v>
      </c>
      <c r="K26" t="s">
        <v>36</v>
      </c>
      <c r="L26" s="23">
        <f>AVERAGE(L24:L25)</f>
        <v>8.5303041757915921E-3</v>
      </c>
      <c r="O26" t="s">
        <v>36</v>
      </c>
      <c r="P26" s="23">
        <f>AVERAGE(P24:P25)</f>
        <v>9.0750562500989673E-3</v>
      </c>
      <c r="S26" t="s">
        <v>36</v>
      </c>
      <c r="T26" s="23">
        <f>AVERAGE(T24:T25)</f>
        <v>9.1059859187848924E-3</v>
      </c>
      <c r="W26" t="s">
        <v>36</v>
      </c>
      <c r="X26" s="23">
        <f>AVERAGE(X24:X25)</f>
        <v>9.2841966832869771E-3</v>
      </c>
      <c r="AA26" t="s">
        <v>36</v>
      </c>
      <c r="AB26" s="23">
        <f>AVERAGE(AB24:AB25)</f>
        <v>9.264573874907811E-3</v>
      </c>
      <c r="AE26" t="s">
        <v>36</v>
      </c>
      <c r="AF26" s="23">
        <f>AVERAGE(AF24:AF25)</f>
        <v>8.3115203747423927E-3</v>
      </c>
      <c r="AI26" t="s">
        <v>36</v>
      </c>
      <c r="AJ26" s="23">
        <f>AVERAGE(AJ24:AJ25)</f>
        <v>8.7067704714916538E-3</v>
      </c>
      <c r="AM26" t="s">
        <v>36</v>
      </c>
      <c r="AN26" s="23">
        <f>AVERAGE(AN24:AN25)</f>
        <v>8.6678244091447088E-3</v>
      </c>
      <c r="AQ26" t="s">
        <v>36</v>
      </c>
      <c r="AR26" s="23">
        <f>AVERAGE(AR24:AR25)</f>
        <v>8.6211845326235326E-3</v>
      </c>
      <c r="AU26" t="s">
        <v>36</v>
      </c>
      <c r="AV26" s="23">
        <f>AVERAGE(AV24:AV25)</f>
        <v>8.8555362317169484E-3</v>
      </c>
      <c r="AY26" t="s">
        <v>36</v>
      </c>
      <c r="AZ26" s="23">
        <f>AVERAGE(AZ24:AZ25)</f>
        <v>8.7386835554358611E-3</v>
      </c>
      <c r="BC26" t="s">
        <v>36</v>
      </c>
      <c r="BD26" s="23">
        <f>AVERAGE(BD24:BD25)</f>
        <v>8.7071703470438799E-3</v>
      </c>
      <c r="BG26" t="s">
        <v>36</v>
      </c>
      <c r="BH26" s="23">
        <f>AVERAGE(BH24:BH25)</f>
        <v>9.0507765926650663E-3</v>
      </c>
      <c r="BK26" t="s">
        <v>36</v>
      </c>
      <c r="BL26" s="23">
        <f>AVERAGE(BL24:BL25)</f>
        <v>8.9704777449642059E-3</v>
      </c>
      <c r="BO26" t="s">
        <v>36</v>
      </c>
      <c r="BP26" s="23">
        <f>AVERAGE(BP24:BP25)</f>
        <v>9.1561748066133486E-3</v>
      </c>
      <c r="BS26" t="s">
        <v>36</v>
      </c>
      <c r="BT26" s="23">
        <f>AVERAGE(BT24:BT25)</f>
        <v>9.1866974671583335E-3</v>
      </c>
      <c r="BW26" t="s">
        <v>36</v>
      </c>
      <c r="BX26" s="23">
        <f>AVERAGE(BX24:BX25)</f>
        <v>9.0203483316335653E-3</v>
      </c>
      <c r="CA26" t="s">
        <v>36</v>
      </c>
      <c r="CB26" s="23">
        <f>AVERAGE(CB24:CB25)</f>
        <v>9.2072919624140437E-3</v>
      </c>
      <c r="CE26" t="s">
        <v>36</v>
      </c>
      <c r="CF26" s="23">
        <f>AVERAGE(CF24:CF25)</f>
        <v>9.1935702800864105E-3</v>
      </c>
    </row>
    <row r="27" spans="1:86" x14ac:dyDescent="0.25">
      <c r="A27" t="s">
        <v>42</v>
      </c>
      <c r="B27" s="1">
        <f>COUNT(B2:B21)</f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6"/>
  <sheetViews>
    <sheetView workbookViewId="0">
      <selection activeCell="F1" sqref="F1"/>
    </sheetView>
  </sheetViews>
  <sheetFormatPr defaultColWidth="11.42578125" defaultRowHeight="15" x14ac:dyDescent="0.25"/>
  <sheetData>
    <row r="1" spans="1:64" ht="17.25" thickTop="1" thickBot="1" x14ac:dyDescent="0.3">
      <c r="B1" s="1" t="s">
        <v>15</v>
      </c>
      <c r="C1" s="1" t="s">
        <v>16</v>
      </c>
      <c r="D1" s="1" t="s">
        <v>17</v>
      </c>
      <c r="E1" s="10" t="s">
        <v>0</v>
      </c>
      <c r="F1" s="10" t="s">
        <v>1</v>
      </c>
      <c r="G1" s="17">
        <f>LN(G2)</f>
        <v>0.37249906053966642</v>
      </c>
      <c r="H1" s="18">
        <f>G4</f>
        <v>0.99515792913412215</v>
      </c>
      <c r="I1" s="10" t="s">
        <v>0</v>
      </c>
      <c r="J1" s="10" t="s">
        <v>1</v>
      </c>
      <c r="K1" s="19">
        <f>LN(K2)</f>
        <v>0.36894110009416153</v>
      </c>
      <c r="L1" s="20">
        <f>K4</f>
        <v>0.99432638416241004</v>
      </c>
      <c r="M1" s="10" t="s">
        <v>0</v>
      </c>
      <c r="N1" s="10" t="s">
        <v>1</v>
      </c>
      <c r="O1" s="19">
        <f>LN(O2)</f>
        <v>0.37044928093017959</v>
      </c>
      <c r="P1" s="20">
        <f>O4</f>
        <v>0.99423827469656434</v>
      </c>
      <c r="Q1" s="10" t="s">
        <v>0</v>
      </c>
      <c r="R1" s="10" t="s">
        <v>1</v>
      </c>
      <c r="S1" s="19">
        <f>LN(S2)</f>
        <v>0.37289491787959328</v>
      </c>
      <c r="T1" s="20">
        <f>S4</f>
        <v>0.99452686020075953</v>
      </c>
      <c r="U1" s="10" t="s">
        <v>0</v>
      </c>
      <c r="V1" s="10" t="s">
        <v>1</v>
      </c>
      <c r="W1" s="19">
        <f>LN(W2)</f>
        <v>0.37122731872744152</v>
      </c>
      <c r="X1" s="20">
        <f>W4</f>
        <v>0.99500159095734819</v>
      </c>
      <c r="Y1" s="10" t="s">
        <v>0</v>
      </c>
      <c r="Z1" s="10" t="s">
        <v>1</v>
      </c>
      <c r="AA1" s="19">
        <f>LN(AA2)</f>
        <v>0.3735826977524308</v>
      </c>
      <c r="AB1" s="20">
        <f>AA4</f>
        <v>0.9953181467081087</v>
      </c>
      <c r="AC1" s="10" t="s">
        <v>0</v>
      </c>
      <c r="AD1" s="10" t="s">
        <v>1</v>
      </c>
      <c r="AE1" s="19">
        <f>LN(AE2)</f>
        <v>0.37376633595261027</v>
      </c>
      <c r="AF1" s="20">
        <f>AE4</f>
        <v>0.99631432623520233</v>
      </c>
      <c r="AG1" s="10" t="s">
        <v>0</v>
      </c>
      <c r="AH1" s="10" t="s">
        <v>1</v>
      </c>
      <c r="AI1" s="19">
        <f>LN(AI2)</f>
        <v>0.37260145790873761</v>
      </c>
      <c r="AJ1" s="20">
        <f>AI4</f>
        <v>0.99528059130721214</v>
      </c>
      <c r="AK1" s="10" t="s">
        <v>0</v>
      </c>
      <c r="AL1" s="10" t="s">
        <v>1</v>
      </c>
      <c r="AM1" s="19">
        <f>LN(AM2)</f>
        <v>0.37136811805508618</v>
      </c>
      <c r="AN1" s="20">
        <f>AM4</f>
        <v>0.99678175352029874</v>
      </c>
      <c r="AO1" s="10" t="s">
        <v>0</v>
      </c>
      <c r="AP1" s="10" t="s">
        <v>1</v>
      </c>
      <c r="AQ1" s="19">
        <f>LN(AQ2)</f>
        <v>0.37246348936866264</v>
      </c>
      <c r="AR1" s="20">
        <f>AQ4</f>
        <v>0.9950495038638687</v>
      </c>
      <c r="AS1" s="10" t="s">
        <v>0</v>
      </c>
      <c r="AT1" s="10" t="s">
        <v>1</v>
      </c>
      <c r="AU1" s="19">
        <f>LN(AU2)</f>
        <v>0.37271339922279428</v>
      </c>
      <c r="AV1" s="20">
        <f>AU4</f>
        <v>0.99497690026923014</v>
      </c>
      <c r="AW1" s="10" t="s">
        <v>0</v>
      </c>
      <c r="AX1" s="10" t="s">
        <v>1</v>
      </c>
      <c r="AY1" s="19">
        <f>LN(AY2)</f>
        <v>0.37587057690841719</v>
      </c>
      <c r="AZ1" s="20">
        <f>AY4</f>
        <v>0.99595085023248398</v>
      </c>
      <c r="BA1" s="10" t="s">
        <v>0</v>
      </c>
      <c r="BB1" s="10" t="s">
        <v>1</v>
      </c>
      <c r="BC1" s="19">
        <f>LN(BC2)</f>
        <v>0.37366757270850259</v>
      </c>
      <c r="BD1" s="20">
        <f>BC4</f>
        <v>0.99483882718086025</v>
      </c>
      <c r="BE1" s="10" t="s">
        <v>0</v>
      </c>
      <c r="BF1" s="10" t="s">
        <v>1</v>
      </c>
      <c r="BG1" s="19">
        <f>LN(BG2)</f>
        <v>0.37441276590298944</v>
      </c>
      <c r="BH1" s="20">
        <f>BG4</f>
        <v>0.99477837352457188</v>
      </c>
      <c r="BI1" s="10" t="s">
        <v>0</v>
      </c>
      <c r="BJ1" s="10" t="s">
        <v>1</v>
      </c>
      <c r="BK1" s="19">
        <f>LN(BK2)</f>
        <v>0.37025327602660824</v>
      </c>
      <c r="BL1" s="20">
        <f>BK4</f>
        <v>0.99459218661710003</v>
      </c>
    </row>
    <row r="2" spans="1:64" ht="15.75" thickTop="1" x14ac:dyDescent="0.25">
      <c r="B2">
        <v>0.36894110009416153</v>
      </c>
      <c r="C2" s="21">
        <v>0.99432638416241004</v>
      </c>
      <c r="D2">
        <v>1927.7988744533402</v>
      </c>
      <c r="E2" s="12">
        <v>1974</v>
      </c>
      <c r="F2" s="13">
        <v>10000</v>
      </c>
      <c r="G2">
        <f t="array" ref="G2:H6">LOGEST(F2:F15,E2:E15,TRUE, TRUE)</f>
        <v>1.4513571156500729</v>
      </c>
      <c r="H2">
        <v>5.8997893081107753E-316</v>
      </c>
      <c r="I2" s="12">
        <v>1975</v>
      </c>
      <c r="J2" s="13">
        <v>16000</v>
      </c>
      <c r="K2">
        <f t="array" ref="K2:L6">LOGEST(J2:J14,I2:I14,TRUE, TRUE)</f>
        <v>1.4462024199797483</v>
      </c>
      <c r="L2">
        <v>0</v>
      </c>
      <c r="M2" s="12">
        <v>1974</v>
      </c>
      <c r="N2" s="13">
        <v>10000</v>
      </c>
      <c r="O2">
        <f t="array" ref="O2:P6">LOGEST(N2:N14,M2:M14,TRUE, TRUE)</f>
        <v>1.4483852003545823</v>
      </c>
      <c r="P2">
        <v>0</v>
      </c>
      <c r="Q2" s="12">
        <v>1974</v>
      </c>
      <c r="R2" s="13">
        <v>10000</v>
      </c>
      <c r="S2">
        <f t="array" ref="S2:T6">LOGEST(R2:R14,Q2:Q14,TRUE, TRUE)</f>
        <v>1.451931759748196</v>
      </c>
      <c r="T2">
        <v>2.6719111134543218E-316</v>
      </c>
      <c r="U2" s="12">
        <v>1974</v>
      </c>
      <c r="V2" s="13">
        <v>10000</v>
      </c>
      <c r="W2">
        <f t="array" ref="W2:X6">LOGEST(V2:V14,U2:U14,TRUE, TRUE)</f>
        <v>1.4495125372839548</v>
      </c>
      <c r="X2">
        <v>7.5512996373583126E-315</v>
      </c>
      <c r="Y2" s="12">
        <v>1974</v>
      </c>
      <c r="Z2" s="13">
        <v>10000</v>
      </c>
      <c r="AA2">
        <f t="array" ref="AA2:AB6">LOGEST(Z2:Z14,Y2:Y14,TRUE, TRUE)</f>
        <v>1.4529307126797657</v>
      </c>
      <c r="AB2">
        <v>6.6813801620416791E-317</v>
      </c>
      <c r="AC2" s="12">
        <v>1974</v>
      </c>
      <c r="AD2" s="13">
        <v>10000</v>
      </c>
      <c r="AE2">
        <f t="array" ref="AE2:AF6">LOGEST(AD2:AD14,AC2:AC14,TRUE, TRUE)</f>
        <v>1.4531975507609103</v>
      </c>
      <c r="AF2">
        <v>4.5404865063664103E-317</v>
      </c>
      <c r="AG2" s="12">
        <v>1974</v>
      </c>
      <c r="AH2" s="13">
        <v>10000</v>
      </c>
      <c r="AI2">
        <f t="array" ref="AI2:AJ6">LOGEST(AH2:AH14,AG2:AG14,TRUE, TRUE)</f>
        <v>1.4515057384094581</v>
      </c>
      <c r="AJ2">
        <v>4.8738639213774457E-316</v>
      </c>
      <c r="AK2" s="12">
        <v>1974</v>
      </c>
      <c r="AL2" s="13">
        <v>10000</v>
      </c>
      <c r="AM2">
        <f t="array" ref="AM2:AN6">LOGEST(AL2:AL14,AK2:AK14,TRUE, TRUE)</f>
        <v>1.4497166420431862</v>
      </c>
      <c r="AN2">
        <v>5.3522007304692003E-315</v>
      </c>
      <c r="AO2" s="12">
        <v>1974</v>
      </c>
      <c r="AP2" s="13">
        <v>10000</v>
      </c>
      <c r="AQ2">
        <f t="array" ref="AQ2:AR6">LOGEST(AP2:AP14,AO2:AO14,TRUE, TRUE)</f>
        <v>1.4513054900961206</v>
      </c>
      <c r="AR2">
        <v>6.32825721586834E-316</v>
      </c>
      <c r="AS2" s="12">
        <v>1974</v>
      </c>
      <c r="AT2" s="13">
        <v>10000</v>
      </c>
      <c r="AU2">
        <f t="array" ref="AU2:AV6">LOGEST(AT2:AT14,AS2:AS14,TRUE, TRUE)</f>
        <v>1.4516682309638218</v>
      </c>
      <c r="AV2">
        <v>3.8626029464848946E-316</v>
      </c>
      <c r="AW2" s="12">
        <v>1974</v>
      </c>
      <c r="AX2" s="13">
        <v>10000</v>
      </c>
      <c r="AY2">
        <f t="array" ref="AY2:AZ6">LOGEST(AX2:AX14,AW2:AW14,TRUE, TRUE)</f>
        <v>1.4562586480777702</v>
      </c>
      <c r="AZ2">
        <v>7.428771050868983E-319</v>
      </c>
      <c r="BA2" s="12">
        <v>1974</v>
      </c>
      <c r="BB2" s="13">
        <v>10000</v>
      </c>
      <c r="BC2">
        <f t="array" ref="BC2:BD6">LOGEST(BB2:BB14,BA2:BA14,TRUE, TRUE)</f>
        <v>1.4530540353436086</v>
      </c>
      <c r="BD2">
        <v>5.8248694406082316E-317</v>
      </c>
      <c r="BE2" s="12">
        <v>1974</v>
      </c>
      <c r="BF2" s="13">
        <v>10000</v>
      </c>
      <c r="BG2">
        <f t="array" ref="BG2:BH6">LOGEST(BF2:BF14,BE2:BE14,TRUE, TRUE)</f>
        <v>1.454137244872026</v>
      </c>
      <c r="BH2">
        <v>1.3266838467074572E-317</v>
      </c>
      <c r="BI2" s="12">
        <v>1974</v>
      </c>
      <c r="BJ2" s="13">
        <v>10000</v>
      </c>
      <c r="BK2">
        <f t="array" ref="BK2:BL6">LOGEST(BJ2:BJ14,BI2:BI14,TRUE, TRUE)</f>
        <v>1.4481013375732099</v>
      </c>
      <c r="BL2">
        <v>0</v>
      </c>
    </row>
    <row r="3" spans="1:64" x14ac:dyDescent="0.25">
      <c r="B3">
        <v>0.37044928093017959</v>
      </c>
      <c r="C3" s="21">
        <v>0.99423827469656434</v>
      </c>
      <c r="D3">
        <v>1898.1503708864384</v>
      </c>
      <c r="E3" s="12">
        <v>1975</v>
      </c>
      <c r="F3" s="13">
        <v>16000</v>
      </c>
      <c r="G3">
        <v>7.5007402394202151E-3</v>
      </c>
      <c r="H3">
        <v>14.941712584113727</v>
      </c>
      <c r="I3" s="12">
        <v>1978</v>
      </c>
      <c r="J3" s="13">
        <v>60000</v>
      </c>
      <c r="K3">
        <v>8.4028416071532715E-3</v>
      </c>
      <c r="L3">
        <v>16.750325581951746</v>
      </c>
      <c r="M3" s="12">
        <v>1978</v>
      </c>
      <c r="N3" s="13">
        <v>60000</v>
      </c>
      <c r="O3">
        <v>8.5028290776968645E-3</v>
      </c>
      <c r="P3">
        <v>16.948993938133068</v>
      </c>
      <c r="Q3" s="12">
        <v>1975</v>
      </c>
      <c r="R3" s="13">
        <v>16000</v>
      </c>
      <c r="S3">
        <v>8.3406545487062968E-3</v>
      </c>
      <c r="T3">
        <v>16.623817017943971</v>
      </c>
      <c r="U3" s="12">
        <v>1975</v>
      </c>
      <c r="V3" s="13">
        <v>16000</v>
      </c>
      <c r="W3">
        <v>7.9331852401351207E-3</v>
      </c>
      <c r="X3">
        <v>15.809261970434074</v>
      </c>
      <c r="Y3" s="12">
        <v>1975</v>
      </c>
      <c r="Z3" s="13">
        <v>16000</v>
      </c>
      <c r="AA3">
        <v>7.7253533122782674E-3</v>
      </c>
      <c r="AB3">
        <v>15.393319676422163</v>
      </c>
      <c r="AC3" s="12">
        <v>1975</v>
      </c>
      <c r="AD3" s="13">
        <v>16000</v>
      </c>
      <c r="AE3">
        <v>6.8543156224630912E-3</v>
      </c>
      <c r="AF3">
        <v>13.656137669317539</v>
      </c>
      <c r="AG3" s="12">
        <v>1975</v>
      </c>
      <c r="AH3" s="13">
        <v>16000</v>
      </c>
      <c r="AI3">
        <v>7.7360493902506018E-3</v>
      </c>
      <c r="AJ3">
        <v>15.409879532480161</v>
      </c>
      <c r="AK3" s="12">
        <v>1975</v>
      </c>
      <c r="AL3" s="13">
        <v>16000</v>
      </c>
      <c r="AM3">
        <v>6.3623548271920724E-3</v>
      </c>
      <c r="AN3">
        <v>12.672558847108991</v>
      </c>
      <c r="AO3" s="12">
        <v>1975</v>
      </c>
      <c r="AP3" s="13">
        <v>16000</v>
      </c>
      <c r="AQ3">
        <v>7.9211709154988694E-3</v>
      </c>
      <c r="AR3">
        <v>15.775581375632886</v>
      </c>
      <c r="AS3" s="12">
        <v>1975</v>
      </c>
      <c r="AT3" s="13">
        <v>16000</v>
      </c>
      <c r="AU3">
        <v>7.9846900977387052E-3</v>
      </c>
      <c r="AV3">
        <v>15.900851350447049</v>
      </c>
      <c r="AW3" s="12">
        <v>1975</v>
      </c>
      <c r="AX3" s="13">
        <v>16000</v>
      </c>
      <c r="AY3">
        <v>7.2261164307459496E-3</v>
      </c>
      <c r="AZ3">
        <v>14.388538392162353</v>
      </c>
      <c r="BA3" s="12">
        <v>1975</v>
      </c>
      <c r="BB3" s="13">
        <v>16000</v>
      </c>
      <c r="BC3">
        <v>8.1149697571923779E-3</v>
      </c>
      <c r="BD3">
        <v>16.157782162696176</v>
      </c>
      <c r="BE3" s="12">
        <v>1975</v>
      </c>
      <c r="BF3" s="13">
        <v>16000</v>
      </c>
      <c r="BG3">
        <v>8.1788838107178952E-3</v>
      </c>
      <c r="BH3">
        <v>16.283774835388279</v>
      </c>
      <c r="BI3" s="12">
        <v>1975</v>
      </c>
      <c r="BJ3" s="13">
        <v>16000</v>
      </c>
      <c r="BK3">
        <v>8.2317257668089259E-3</v>
      </c>
      <c r="BL3">
        <v>16.388342529914674</v>
      </c>
    </row>
    <row r="4" spans="1:64" ht="15.75" thickBot="1" x14ac:dyDescent="0.3">
      <c r="B4">
        <v>0.37289491787959328</v>
      </c>
      <c r="C4" s="21">
        <v>0.99452686020075953</v>
      </c>
      <c r="D4">
        <v>1998.8152803490173</v>
      </c>
      <c r="E4" s="12">
        <v>1978</v>
      </c>
      <c r="F4" s="13">
        <v>60000</v>
      </c>
      <c r="G4">
        <v>0.99515792913412215</v>
      </c>
      <c r="H4">
        <v>0.31556640240444805</v>
      </c>
      <c r="I4" s="12">
        <v>1982</v>
      </c>
      <c r="J4" s="13">
        <v>210000</v>
      </c>
      <c r="K4">
        <v>0.99432638416241004</v>
      </c>
      <c r="L4">
        <v>0.31676338165672063</v>
      </c>
      <c r="M4" s="12">
        <v>1982</v>
      </c>
      <c r="N4" s="13">
        <v>210000</v>
      </c>
      <c r="O4">
        <v>0.99423827469656434</v>
      </c>
      <c r="P4">
        <v>0.32475567295126012</v>
      </c>
      <c r="Q4" s="12">
        <v>1982</v>
      </c>
      <c r="R4" s="13">
        <v>210000</v>
      </c>
      <c r="S4">
        <v>0.99452686020075953</v>
      </c>
      <c r="T4">
        <v>0.32931573111589196</v>
      </c>
      <c r="U4" s="12">
        <v>1978</v>
      </c>
      <c r="V4" s="13">
        <v>60000</v>
      </c>
      <c r="W4">
        <v>0.99500159095734819</v>
      </c>
      <c r="X4">
        <v>0.32344713041444106</v>
      </c>
      <c r="Y4" s="12">
        <v>1978</v>
      </c>
      <c r="Z4" s="13">
        <v>60000</v>
      </c>
      <c r="AA4">
        <v>0.9953181467081087</v>
      </c>
      <c r="AB4">
        <v>0.3201346489238408</v>
      </c>
      <c r="AC4" s="12">
        <v>1978</v>
      </c>
      <c r="AD4" s="13">
        <v>60000</v>
      </c>
      <c r="AE4">
        <v>0.99631432623520233</v>
      </c>
      <c r="AF4">
        <v>0.28696337336325628</v>
      </c>
      <c r="AG4" s="12">
        <v>1978</v>
      </c>
      <c r="AH4" s="13">
        <v>60000</v>
      </c>
      <c r="AI4">
        <v>0.99528059130721214</v>
      </c>
      <c r="AJ4">
        <v>0.32536715332687577</v>
      </c>
      <c r="AK4" s="12">
        <v>1978</v>
      </c>
      <c r="AL4" s="13">
        <v>60000</v>
      </c>
      <c r="AM4">
        <v>0.99678175352029874</v>
      </c>
      <c r="AN4">
        <v>0.26693909229596308</v>
      </c>
      <c r="AO4" s="12">
        <v>1978</v>
      </c>
      <c r="AP4" s="13">
        <v>60000</v>
      </c>
      <c r="AQ4">
        <v>0.9950495038638687</v>
      </c>
      <c r="AR4">
        <v>0.3295845654088122</v>
      </c>
      <c r="AS4" s="12">
        <v>1978</v>
      </c>
      <c r="AT4" s="13">
        <v>60000</v>
      </c>
      <c r="AU4">
        <v>0.99497690026923014</v>
      </c>
      <c r="AV4">
        <v>0.32932146704205106</v>
      </c>
      <c r="AW4" s="12">
        <v>1978</v>
      </c>
      <c r="AX4" s="13">
        <v>60000</v>
      </c>
      <c r="AY4">
        <v>0.99595085023248398</v>
      </c>
      <c r="AZ4">
        <v>0.29260795875192253</v>
      </c>
      <c r="BA4" s="12">
        <v>1978</v>
      </c>
      <c r="BB4" s="13">
        <v>60000</v>
      </c>
      <c r="BC4">
        <v>0.99483882718086025</v>
      </c>
      <c r="BD4">
        <v>0.32610903096004851</v>
      </c>
      <c r="BE4" s="12">
        <v>1978</v>
      </c>
      <c r="BF4" s="13">
        <v>60000</v>
      </c>
      <c r="BG4">
        <v>0.99477837352457188</v>
      </c>
      <c r="BH4">
        <v>0.32292850472464057</v>
      </c>
      <c r="BI4" s="12">
        <v>1978</v>
      </c>
      <c r="BJ4" s="13">
        <v>60000</v>
      </c>
      <c r="BK4">
        <v>0.99459218661710003</v>
      </c>
      <c r="BL4">
        <v>0.32174280205025296</v>
      </c>
    </row>
    <row r="5" spans="1:64" ht="17.25" thickTop="1" thickBot="1" x14ac:dyDescent="0.3">
      <c r="B5">
        <v>0.37122731872744152</v>
      </c>
      <c r="C5" s="21">
        <v>0.99500159095734819</v>
      </c>
      <c r="D5">
        <v>2189.7002440448928</v>
      </c>
      <c r="E5" s="12">
        <v>1982</v>
      </c>
      <c r="F5" s="13">
        <v>210000</v>
      </c>
      <c r="G5">
        <v>2466.27847472538</v>
      </c>
      <c r="H5">
        <v>12</v>
      </c>
      <c r="I5" s="12">
        <v>1985</v>
      </c>
      <c r="J5" s="13">
        <v>1000000</v>
      </c>
      <c r="K5" s="18">
        <v>1927.7988744533402</v>
      </c>
      <c r="L5">
        <v>11</v>
      </c>
      <c r="M5" s="12">
        <v>1985</v>
      </c>
      <c r="N5" s="13">
        <v>1000000</v>
      </c>
      <c r="O5" s="18">
        <v>1898.1503708864384</v>
      </c>
      <c r="P5">
        <v>11</v>
      </c>
      <c r="Q5" s="12">
        <v>1985</v>
      </c>
      <c r="R5" s="13">
        <v>1000000</v>
      </c>
      <c r="S5" s="18">
        <v>1998.8152803490173</v>
      </c>
      <c r="T5">
        <v>11</v>
      </c>
      <c r="U5" s="12">
        <v>1985</v>
      </c>
      <c r="V5" s="13">
        <v>1000000</v>
      </c>
      <c r="W5" s="18">
        <v>2189.7002440448928</v>
      </c>
      <c r="X5">
        <v>11</v>
      </c>
      <c r="Y5" s="12">
        <v>1982</v>
      </c>
      <c r="Z5" s="13">
        <v>210000</v>
      </c>
      <c r="AA5" s="18">
        <v>2338.4969436678698</v>
      </c>
      <c r="AB5">
        <v>11</v>
      </c>
      <c r="AC5" s="12">
        <v>1982</v>
      </c>
      <c r="AD5" s="13">
        <v>210000</v>
      </c>
      <c r="AE5" s="18">
        <v>2973.5289360827987</v>
      </c>
      <c r="AF5">
        <v>11</v>
      </c>
      <c r="AG5" s="12">
        <v>1982</v>
      </c>
      <c r="AH5" s="13">
        <v>210000</v>
      </c>
      <c r="AI5" s="18">
        <v>2319.8004701542914</v>
      </c>
      <c r="AJ5">
        <v>11</v>
      </c>
      <c r="AK5" s="12">
        <v>1982</v>
      </c>
      <c r="AL5" s="13">
        <v>210000</v>
      </c>
      <c r="AM5" s="18">
        <v>3407.0104194570636</v>
      </c>
      <c r="AN5">
        <v>11</v>
      </c>
      <c r="AO5" s="12">
        <v>1982</v>
      </c>
      <c r="AP5" s="13">
        <v>210000</v>
      </c>
      <c r="AQ5" s="18">
        <v>2210.9995122744012</v>
      </c>
      <c r="AR5">
        <v>11</v>
      </c>
      <c r="AS5" s="12">
        <v>1982</v>
      </c>
      <c r="AT5" s="13">
        <v>210000</v>
      </c>
      <c r="AU5" s="18">
        <v>2178.8828591074102</v>
      </c>
      <c r="AV5">
        <v>11</v>
      </c>
      <c r="AW5" s="12">
        <v>1982</v>
      </c>
      <c r="AX5" s="13">
        <v>210000</v>
      </c>
      <c r="AY5" s="18">
        <v>2705.6196934098534</v>
      </c>
      <c r="AZ5">
        <v>11</v>
      </c>
      <c r="BA5" s="12">
        <v>1982</v>
      </c>
      <c r="BB5" s="13">
        <v>210000</v>
      </c>
      <c r="BC5" s="18">
        <v>2120.2985217638015</v>
      </c>
      <c r="BD5">
        <v>11</v>
      </c>
      <c r="BE5" s="12">
        <v>1982</v>
      </c>
      <c r="BF5" s="13">
        <v>210000</v>
      </c>
      <c r="BG5" s="18">
        <v>2095.6233005680533</v>
      </c>
      <c r="BH5">
        <v>11</v>
      </c>
      <c r="BI5" s="12">
        <v>1982</v>
      </c>
      <c r="BJ5" s="13">
        <v>210000</v>
      </c>
      <c r="BK5" s="18">
        <v>2023.0938603360732</v>
      </c>
      <c r="BL5">
        <v>11</v>
      </c>
    </row>
    <row r="6" spans="1:64" ht="15.75" thickTop="1" x14ac:dyDescent="0.25">
      <c r="B6">
        <v>0.3735826977524308</v>
      </c>
      <c r="C6" s="21">
        <v>0.9953181467081087</v>
      </c>
      <c r="D6">
        <v>2338.4969436678698</v>
      </c>
      <c r="E6" s="12">
        <v>1985</v>
      </c>
      <c r="F6" s="13">
        <v>1000000</v>
      </c>
      <c r="G6">
        <v>245.59732368219335</v>
      </c>
      <c r="H6">
        <v>1.1949858519178322</v>
      </c>
      <c r="I6" s="12">
        <v>1988</v>
      </c>
      <c r="J6" s="13">
        <v>4000000</v>
      </c>
      <c r="K6">
        <v>193.43348829592026</v>
      </c>
      <c r="L6">
        <v>1.103729439544614</v>
      </c>
      <c r="M6" s="12">
        <v>1988</v>
      </c>
      <c r="N6" s="13">
        <v>4000000</v>
      </c>
      <c r="O6">
        <v>200.19079607548889</v>
      </c>
      <c r="P6">
        <v>1.1601287182542841</v>
      </c>
      <c r="Q6" s="12">
        <v>1988</v>
      </c>
      <c r="R6" s="13">
        <v>4000000</v>
      </c>
      <c r="S6">
        <v>216.76922003616662</v>
      </c>
      <c r="T6">
        <v>1.1929373583643392</v>
      </c>
      <c r="U6" s="12">
        <v>1988</v>
      </c>
      <c r="V6" s="13">
        <v>4000000</v>
      </c>
      <c r="W6">
        <v>229.08216123725472</v>
      </c>
      <c r="X6">
        <v>1.1507985079067011</v>
      </c>
      <c r="Y6" s="12">
        <v>1988</v>
      </c>
      <c r="Z6" s="13">
        <v>4000000</v>
      </c>
      <c r="AA6">
        <v>239.66365013131417</v>
      </c>
      <c r="AB6">
        <v>1.1273481278574988</v>
      </c>
      <c r="AC6" s="12">
        <v>1985</v>
      </c>
      <c r="AD6" s="13">
        <v>1000000</v>
      </c>
      <c r="AE6">
        <v>244.86409437618005</v>
      </c>
      <c r="AF6">
        <v>0.90582775417221606</v>
      </c>
      <c r="AG6" s="12">
        <v>1985</v>
      </c>
      <c r="AH6" s="13">
        <v>1000000</v>
      </c>
      <c r="AI6">
        <v>245.58285697198022</v>
      </c>
      <c r="AJ6">
        <v>1.1645016291043815</v>
      </c>
      <c r="AK6" s="12">
        <v>1985</v>
      </c>
      <c r="AL6" s="13">
        <v>1000000</v>
      </c>
      <c r="AM6">
        <v>242.77156639248912</v>
      </c>
      <c r="AN6">
        <v>0.78382126895371973</v>
      </c>
      <c r="AO6" s="12">
        <v>1985</v>
      </c>
      <c r="AP6" s="13">
        <v>1000000</v>
      </c>
      <c r="AQ6">
        <v>240.17200152621325</v>
      </c>
      <c r="AR6">
        <v>1.1948858433128715</v>
      </c>
      <c r="AS6" s="12">
        <v>1985</v>
      </c>
      <c r="AT6" s="13">
        <v>1000000</v>
      </c>
      <c r="AU6">
        <v>236.30557360092953</v>
      </c>
      <c r="AV6">
        <v>1.1929789152020158</v>
      </c>
      <c r="AW6" s="12">
        <v>1985</v>
      </c>
      <c r="AX6" s="13">
        <v>1000000</v>
      </c>
      <c r="AY6">
        <v>231.65358219383086</v>
      </c>
      <c r="AZ6">
        <v>0.94181359277463461</v>
      </c>
      <c r="BA6" s="12">
        <v>1985</v>
      </c>
      <c r="BB6" s="13">
        <v>1000000</v>
      </c>
      <c r="BC6">
        <v>225.48759908013713</v>
      </c>
      <c r="BD6">
        <v>1.1698181008107205</v>
      </c>
      <c r="BE6" s="12">
        <v>1985</v>
      </c>
      <c r="BF6" s="13">
        <v>1000000</v>
      </c>
      <c r="BG6">
        <v>218.5375056883581</v>
      </c>
      <c r="BH6">
        <v>1.1471110108006144</v>
      </c>
      <c r="BI6" s="12">
        <v>1985</v>
      </c>
      <c r="BJ6" s="13">
        <v>1000000</v>
      </c>
      <c r="BK6">
        <v>209.4275015224255</v>
      </c>
      <c r="BL6">
        <v>1.1387027373826308</v>
      </c>
    </row>
    <row r="7" spans="1:64" x14ac:dyDescent="0.25">
      <c r="B7">
        <v>0.37376633595261027</v>
      </c>
      <c r="C7" s="21">
        <v>0.99631432623520233</v>
      </c>
      <c r="D7">
        <v>2973.5289360827987</v>
      </c>
      <c r="E7" s="12">
        <v>1988</v>
      </c>
      <c r="F7" s="13">
        <v>4000000</v>
      </c>
      <c r="G7" t="s">
        <v>18</v>
      </c>
      <c r="H7">
        <f>TINV(0.0455,H5)</f>
        <v>2.2313513170834232</v>
      </c>
      <c r="I7" s="12">
        <v>1993</v>
      </c>
      <c r="J7" s="13">
        <v>13000000</v>
      </c>
      <c r="K7" t="s">
        <v>18</v>
      </c>
      <c r="L7">
        <f>TINV(0.0455,L5)</f>
        <v>2.2548660037131212</v>
      </c>
      <c r="M7" s="12">
        <v>1993</v>
      </c>
      <c r="N7" s="13">
        <v>13000000</v>
      </c>
      <c r="O7" t="s">
        <v>18</v>
      </c>
      <c r="P7">
        <f>TINV(0.0455,P5)</f>
        <v>2.2548660037131212</v>
      </c>
      <c r="Q7" s="12">
        <v>1993</v>
      </c>
      <c r="R7" s="13">
        <v>13000000</v>
      </c>
      <c r="S7" t="s">
        <v>18</v>
      </c>
      <c r="T7">
        <f>TINV(0.0455,T5)</f>
        <v>2.2548660037131212</v>
      </c>
      <c r="U7" s="12">
        <v>1993</v>
      </c>
      <c r="V7" s="13">
        <v>13000000</v>
      </c>
      <c r="W7" t="s">
        <v>18</v>
      </c>
      <c r="X7">
        <f>TINV(0.0455,X5)</f>
        <v>2.2548660037131212</v>
      </c>
      <c r="Y7" s="12">
        <v>1993</v>
      </c>
      <c r="Z7" s="13">
        <v>13000000</v>
      </c>
      <c r="AA7" t="s">
        <v>18</v>
      </c>
      <c r="AB7">
        <f>TINV(0.0455,AB5)</f>
        <v>2.2548660037131212</v>
      </c>
      <c r="AC7" s="12">
        <v>1993</v>
      </c>
      <c r="AD7" s="13">
        <v>13000000</v>
      </c>
      <c r="AE7" t="s">
        <v>18</v>
      </c>
      <c r="AF7">
        <f>TINV(0.0455,AF5)</f>
        <v>2.2548660037131212</v>
      </c>
      <c r="AG7" s="12">
        <v>1988</v>
      </c>
      <c r="AH7" s="13">
        <v>4000000</v>
      </c>
      <c r="AI7" t="s">
        <v>18</v>
      </c>
      <c r="AJ7">
        <f>TINV(0.0455,AJ5)</f>
        <v>2.2548660037131212</v>
      </c>
      <c r="AK7" s="12">
        <v>1988</v>
      </c>
      <c r="AL7" s="13">
        <v>4000000</v>
      </c>
      <c r="AM7" t="s">
        <v>18</v>
      </c>
      <c r="AN7">
        <f>TINV(0.0455,AN5)</f>
        <v>2.2548660037131212</v>
      </c>
      <c r="AO7" s="12">
        <v>1988</v>
      </c>
      <c r="AP7" s="13">
        <v>4000000</v>
      </c>
      <c r="AQ7" t="s">
        <v>18</v>
      </c>
      <c r="AR7">
        <f>TINV(0.0455,AR5)</f>
        <v>2.2548660037131212</v>
      </c>
      <c r="AS7" s="12">
        <v>1988</v>
      </c>
      <c r="AT7" s="13">
        <v>4000000</v>
      </c>
      <c r="AU7" t="s">
        <v>18</v>
      </c>
      <c r="AV7">
        <f>TINV(0.0455,AV5)</f>
        <v>2.2548660037131212</v>
      </c>
      <c r="AW7" s="12">
        <v>1988</v>
      </c>
      <c r="AX7" s="13">
        <v>4000000</v>
      </c>
      <c r="AY7" t="s">
        <v>18</v>
      </c>
      <c r="AZ7">
        <f>TINV(0.0455,AZ5)</f>
        <v>2.2548660037131212</v>
      </c>
      <c r="BA7" s="12">
        <v>1988</v>
      </c>
      <c r="BB7" s="13">
        <v>4000000</v>
      </c>
      <c r="BC7" t="s">
        <v>18</v>
      </c>
      <c r="BD7">
        <f>TINV(0.0455,BD5)</f>
        <v>2.2548660037131212</v>
      </c>
      <c r="BE7" s="12">
        <v>1988</v>
      </c>
      <c r="BF7" s="13">
        <v>4000000</v>
      </c>
      <c r="BG7" t="s">
        <v>18</v>
      </c>
      <c r="BH7">
        <f>TINV(0.0455,BH5)</f>
        <v>2.2548660037131212</v>
      </c>
      <c r="BI7" s="12">
        <v>1988</v>
      </c>
      <c r="BJ7" s="13">
        <v>4000000</v>
      </c>
    </row>
    <row r="8" spans="1:64" x14ac:dyDescent="0.25">
      <c r="B8">
        <v>0.37260145790873761</v>
      </c>
      <c r="C8" s="21">
        <v>0.99528059130721214</v>
      </c>
      <c r="D8">
        <v>2319.8004701542914</v>
      </c>
      <c r="E8" s="12">
        <v>1993</v>
      </c>
      <c r="F8" s="13">
        <v>13000000</v>
      </c>
      <c r="G8" t="s">
        <v>19</v>
      </c>
      <c r="H8">
        <f>H7*G3</f>
        <v>1.6736786612330929E-2</v>
      </c>
      <c r="I8" s="12">
        <v>1995</v>
      </c>
      <c r="J8" s="13">
        <v>60000000</v>
      </c>
      <c r="K8" t="s">
        <v>19</v>
      </c>
      <c r="L8">
        <f>L7*K3</f>
        <v>1.8947281874556039E-2</v>
      </c>
      <c r="M8" s="12">
        <v>1995</v>
      </c>
      <c r="N8" s="13">
        <v>60000000</v>
      </c>
      <c r="O8" t="s">
        <v>19</v>
      </c>
      <c r="P8">
        <f>P7*O3</f>
        <v>1.9172740222682054E-2</v>
      </c>
      <c r="Q8" s="12">
        <v>1995</v>
      </c>
      <c r="R8" s="13">
        <v>60000000</v>
      </c>
      <c r="S8" t="s">
        <v>19</v>
      </c>
      <c r="T8">
        <f>T7*S3</f>
        <v>1.8807058390593035E-2</v>
      </c>
      <c r="U8" s="12">
        <v>1995</v>
      </c>
      <c r="V8" s="13">
        <v>60000000</v>
      </c>
      <c r="W8" t="s">
        <v>19</v>
      </c>
      <c r="X8">
        <f>X7*W3</f>
        <v>1.7888269699139397E-2</v>
      </c>
      <c r="Y8" s="12">
        <v>1995</v>
      </c>
      <c r="Z8" s="13">
        <v>60000000</v>
      </c>
      <c r="AA8" t="s">
        <v>19</v>
      </c>
      <c r="AB8">
        <f>AB7*AA3</f>
        <v>1.7419636550528819E-2</v>
      </c>
      <c r="AC8" s="12">
        <v>1995</v>
      </c>
      <c r="AD8" s="13">
        <v>60000000</v>
      </c>
      <c r="AE8" t="s">
        <v>19</v>
      </c>
      <c r="AF8">
        <f>AF7*AE3</f>
        <v>1.5455563275811764E-2</v>
      </c>
      <c r="AG8" s="12">
        <v>1995</v>
      </c>
      <c r="AH8" s="13">
        <v>60000000</v>
      </c>
      <c r="AI8" t="s">
        <v>19</v>
      </c>
      <c r="AJ8">
        <f>AJ7*AI3</f>
        <v>1.7443754773121701E-2</v>
      </c>
      <c r="AK8" s="12">
        <v>1993</v>
      </c>
      <c r="AL8" s="13">
        <v>13000000</v>
      </c>
      <c r="AM8" t="s">
        <v>19</v>
      </c>
      <c r="AN8">
        <f>AN7*AM3</f>
        <v>1.4346257603395474E-2</v>
      </c>
      <c r="AO8" s="12">
        <v>1993</v>
      </c>
      <c r="AP8" s="13">
        <v>13000000</v>
      </c>
      <c r="AQ8" t="s">
        <v>19</v>
      </c>
      <c r="AR8">
        <f>AR7*AQ3</f>
        <v>1.7861179006959542E-2</v>
      </c>
      <c r="AS8" s="12">
        <v>1993</v>
      </c>
      <c r="AT8" s="13">
        <v>13000000</v>
      </c>
      <c r="AU8" t="s">
        <v>19</v>
      </c>
      <c r="AV8">
        <f>AV7*AU3</f>
        <v>1.8004406251575806E-2</v>
      </c>
      <c r="AW8" s="12">
        <v>1993</v>
      </c>
      <c r="AX8" s="13">
        <v>13000000</v>
      </c>
      <c r="AY8" t="s">
        <v>19</v>
      </c>
      <c r="AZ8">
        <f>AZ7*AY3</f>
        <v>1.6293924278561842E-2</v>
      </c>
      <c r="BA8" s="12">
        <v>1993</v>
      </c>
      <c r="BB8" s="13">
        <v>13000000</v>
      </c>
      <c r="BC8" t="s">
        <v>19</v>
      </c>
      <c r="BD8">
        <f>BD7*BC3</f>
        <v>1.8298169426653216E-2</v>
      </c>
      <c r="BE8" s="12">
        <v>1993</v>
      </c>
      <c r="BF8" s="13">
        <v>13000000</v>
      </c>
      <c r="BG8" t="s">
        <v>19</v>
      </c>
      <c r="BH8">
        <f>BH7*BG3</f>
        <v>1.8442287053107406E-2</v>
      </c>
      <c r="BI8" s="12">
        <v>1993</v>
      </c>
      <c r="BJ8" s="13">
        <v>13000000</v>
      </c>
    </row>
    <row r="9" spans="1:64" x14ac:dyDescent="0.25">
      <c r="B9">
        <v>0.37136811805508618</v>
      </c>
      <c r="C9" s="21">
        <v>0.99678175352029874</v>
      </c>
      <c r="D9">
        <v>3407.0104194570636</v>
      </c>
      <c r="E9" s="12">
        <v>1995</v>
      </c>
      <c r="F9" s="13">
        <v>60000000</v>
      </c>
      <c r="G9" t="s">
        <v>20</v>
      </c>
      <c r="H9">
        <f>G2+H8</f>
        <v>1.4680939022624038</v>
      </c>
      <c r="I9" s="12">
        <v>1998</v>
      </c>
      <c r="J9" s="13">
        <v>100000000</v>
      </c>
      <c r="K9" t="s">
        <v>20</v>
      </c>
      <c r="L9">
        <f>K2+L8</f>
        <v>1.4651497018543043</v>
      </c>
      <c r="M9" s="12">
        <v>1998</v>
      </c>
      <c r="N9" s="13">
        <v>100000000</v>
      </c>
      <c r="O9" t="s">
        <v>20</v>
      </c>
      <c r="P9">
        <f>O2+P8</f>
        <v>1.4675579405772643</v>
      </c>
      <c r="Q9" s="12">
        <v>1998</v>
      </c>
      <c r="R9" s="13">
        <v>100000000</v>
      </c>
      <c r="S9" t="s">
        <v>20</v>
      </c>
      <c r="T9">
        <f>S2+T8</f>
        <v>1.470738818138789</v>
      </c>
      <c r="U9" s="12">
        <v>1998</v>
      </c>
      <c r="V9" s="13">
        <v>100000000</v>
      </c>
      <c r="W9" t="s">
        <v>20</v>
      </c>
      <c r="X9">
        <f>W2+X8</f>
        <v>1.4674008069830942</v>
      </c>
      <c r="Y9" s="12">
        <v>1998</v>
      </c>
      <c r="Z9" s="13">
        <v>100000000</v>
      </c>
      <c r="AA9" t="s">
        <v>20</v>
      </c>
      <c r="AB9">
        <f>AA2+AB8</f>
        <v>1.4703503492302945</v>
      </c>
      <c r="AC9" s="12">
        <v>1998</v>
      </c>
      <c r="AD9" s="13">
        <v>100000000</v>
      </c>
      <c r="AE9" t="s">
        <v>20</v>
      </c>
      <c r="AF9">
        <f>AE2+AF8</f>
        <v>1.4686531140367221</v>
      </c>
      <c r="AG9" s="12">
        <v>1998</v>
      </c>
      <c r="AH9" s="13">
        <v>100000000</v>
      </c>
      <c r="AI9" t="s">
        <v>20</v>
      </c>
      <c r="AJ9">
        <f>AI2+AJ8</f>
        <v>1.4689494931825797</v>
      </c>
      <c r="AK9" s="12">
        <v>1998</v>
      </c>
      <c r="AL9" s="13">
        <v>100000000</v>
      </c>
      <c r="AM9" t="s">
        <v>20</v>
      </c>
      <c r="AN9">
        <f>AM2+AN8</f>
        <v>1.4640628996465817</v>
      </c>
      <c r="AO9" s="12">
        <v>1995</v>
      </c>
      <c r="AP9" s="13">
        <v>60000000</v>
      </c>
      <c r="AQ9" t="s">
        <v>20</v>
      </c>
      <c r="AR9">
        <f>AQ2+AR8</f>
        <v>1.4691666691030802</v>
      </c>
      <c r="AS9" s="12">
        <v>1995</v>
      </c>
      <c r="AT9" s="13">
        <v>60000000</v>
      </c>
      <c r="AU9" t="s">
        <v>20</v>
      </c>
      <c r="AV9">
        <f>AU2+AV8</f>
        <v>1.4696726372153976</v>
      </c>
      <c r="AW9" s="12">
        <v>1995</v>
      </c>
      <c r="AX9" s="13">
        <v>60000000</v>
      </c>
      <c r="AY9" t="s">
        <v>20</v>
      </c>
      <c r="AZ9">
        <f>AY2+AZ8</f>
        <v>1.472552572356332</v>
      </c>
      <c r="BA9" s="12">
        <v>1995</v>
      </c>
      <c r="BB9" s="13">
        <v>60000000</v>
      </c>
      <c r="BC9" t="s">
        <v>20</v>
      </c>
      <c r="BD9">
        <f>BC2+BD8</f>
        <v>1.4713522047702619</v>
      </c>
      <c r="BE9" s="12">
        <v>1995</v>
      </c>
      <c r="BF9" s="13">
        <v>60000000</v>
      </c>
      <c r="BG9" t="s">
        <v>20</v>
      </c>
      <c r="BH9">
        <f>BG2+BH8</f>
        <v>1.4725795319251334</v>
      </c>
      <c r="BI9" s="12">
        <v>1995</v>
      </c>
      <c r="BJ9" s="13">
        <v>60000000</v>
      </c>
    </row>
    <row r="10" spans="1:64" x14ac:dyDescent="0.25">
      <c r="B10">
        <v>0.37246348936866264</v>
      </c>
      <c r="C10" s="21">
        <v>0.9950495038638687</v>
      </c>
      <c r="D10">
        <v>2210.9995122744012</v>
      </c>
      <c r="E10" s="12">
        <v>1998</v>
      </c>
      <c r="F10" s="13">
        <v>100000000</v>
      </c>
      <c r="G10" t="s">
        <v>21</v>
      </c>
      <c r="H10">
        <f>G2-H8</f>
        <v>1.4346203290377419</v>
      </c>
      <c r="I10" s="12">
        <v>2000</v>
      </c>
      <c r="J10" s="13">
        <v>200000000</v>
      </c>
      <c r="K10" t="s">
        <v>21</v>
      </c>
      <c r="L10">
        <f>K2-L8</f>
        <v>1.4272551381051923</v>
      </c>
      <c r="M10" s="12">
        <v>2000</v>
      </c>
      <c r="N10" s="13">
        <v>200000000</v>
      </c>
      <c r="O10" t="s">
        <v>21</v>
      </c>
      <c r="P10">
        <f>O2-P8</f>
        <v>1.4292124601319003</v>
      </c>
      <c r="Q10" s="12">
        <v>2000</v>
      </c>
      <c r="R10" s="13">
        <v>200000000</v>
      </c>
      <c r="S10" t="s">
        <v>21</v>
      </c>
      <c r="T10">
        <f>S2-T8</f>
        <v>1.4331247013576029</v>
      </c>
      <c r="U10" s="12">
        <v>2000</v>
      </c>
      <c r="V10" s="13">
        <v>200000000</v>
      </c>
      <c r="W10" t="s">
        <v>21</v>
      </c>
      <c r="X10">
        <f>W2-X8</f>
        <v>1.4316242675848154</v>
      </c>
      <c r="Y10" s="12">
        <v>2000</v>
      </c>
      <c r="Z10" s="13">
        <v>200000000</v>
      </c>
      <c r="AA10" t="s">
        <v>21</v>
      </c>
      <c r="AB10">
        <f>AA2-AB8</f>
        <v>1.4355110761292369</v>
      </c>
      <c r="AC10" s="12">
        <v>2000</v>
      </c>
      <c r="AD10" s="13">
        <v>200000000</v>
      </c>
      <c r="AE10" t="s">
        <v>21</v>
      </c>
      <c r="AF10">
        <f>AE2-AF8</f>
        <v>1.4377419874850985</v>
      </c>
      <c r="AG10" s="12">
        <v>2000</v>
      </c>
      <c r="AH10" s="13">
        <v>200000000</v>
      </c>
      <c r="AI10" t="s">
        <v>21</v>
      </c>
      <c r="AJ10">
        <f>AI2-AJ8</f>
        <v>1.4340619836363364</v>
      </c>
      <c r="AK10" s="12">
        <v>2000</v>
      </c>
      <c r="AL10" s="13">
        <v>200000000</v>
      </c>
      <c r="AM10" t="s">
        <v>21</v>
      </c>
      <c r="AN10">
        <f>AM2-AN8</f>
        <v>1.4353703844397907</v>
      </c>
      <c r="AO10" s="12">
        <v>2000</v>
      </c>
      <c r="AP10" s="13">
        <v>200000000</v>
      </c>
      <c r="AQ10" t="s">
        <v>21</v>
      </c>
      <c r="AR10">
        <f>AQ2-AR8</f>
        <v>1.433444311089161</v>
      </c>
      <c r="AS10" s="12">
        <v>1998</v>
      </c>
      <c r="AT10" s="13">
        <v>100000000</v>
      </c>
      <c r="AU10" t="s">
        <v>21</v>
      </c>
      <c r="AV10">
        <f>AU2-AV8</f>
        <v>1.433663824712246</v>
      </c>
      <c r="AW10" s="12">
        <v>1998</v>
      </c>
      <c r="AX10" s="13">
        <v>100000000</v>
      </c>
      <c r="AY10" t="s">
        <v>21</v>
      </c>
      <c r="AZ10">
        <f>AY2-AZ8</f>
        <v>1.4399647237992084</v>
      </c>
      <c r="BA10" s="12">
        <v>1998</v>
      </c>
      <c r="BB10" s="13">
        <v>100000000</v>
      </c>
      <c r="BC10" t="s">
        <v>21</v>
      </c>
      <c r="BD10">
        <f>BC2-BD8</f>
        <v>1.4347558659169553</v>
      </c>
      <c r="BE10" s="12">
        <v>1998</v>
      </c>
      <c r="BF10" s="13">
        <v>100000000</v>
      </c>
      <c r="BG10" t="s">
        <v>21</v>
      </c>
      <c r="BH10">
        <f>BG2-BH8</f>
        <v>1.4356949578189186</v>
      </c>
      <c r="BI10" s="12">
        <v>1998</v>
      </c>
      <c r="BJ10" s="13">
        <v>100000000</v>
      </c>
    </row>
    <row r="11" spans="1:64" x14ac:dyDescent="0.25">
      <c r="B11">
        <v>0.37271339922279428</v>
      </c>
      <c r="C11" s="21">
        <v>0.99497690026923014</v>
      </c>
      <c r="D11">
        <v>2178.8828591074102</v>
      </c>
      <c r="E11" s="12">
        <v>2000</v>
      </c>
      <c r="F11" s="13">
        <v>200000000</v>
      </c>
      <c r="G11" t="s">
        <v>22</v>
      </c>
      <c r="H11" s="22">
        <f>LN(G2)</f>
        <v>0.37249906053966642</v>
      </c>
      <c r="I11" s="12">
        <v>2003</v>
      </c>
      <c r="J11" s="13">
        <v>400000000</v>
      </c>
      <c r="K11" t="s">
        <v>22</v>
      </c>
      <c r="L11" s="22">
        <f>LN(K2)</f>
        <v>0.36894110009416153</v>
      </c>
      <c r="M11" s="12">
        <v>2003</v>
      </c>
      <c r="N11" s="13">
        <v>400000000</v>
      </c>
      <c r="O11" t="s">
        <v>22</v>
      </c>
      <c r="P11" s="22">
        <f>LN(O2)</f>
        <v>0.37044928093017959</v>
      </c>
      <c r="Q11" s="12">
        <v>2003</v>
      </c>
      <c r="R11" s="13">
        <v>400000000</v>
      </c>
      <c r="S11" t="s">
        <v>22</v>
      </c>
      <c r="T11" s="22">
        <f>LN(S2)</f>
        <v>0.37289491787959328</v>
      </c>
      <c r="U11" s="12">
        <v>2003</v>
      </c>
      <c r="V11" s="13">
        <v>400000000</v>
      </c>
      <c r="W11" t="s">
        <v>22</v>
      </c>
      <c r="X11" s="22">
        <f>LN(W2)</f>
        <v>0.37122731872744152</v>
      </c>
      <c r="Y11" s="12">
        <v>2003</v>
      </c>
      <c r="Z11" s="13">
        <v>400000000</v>
      </c>
      <c r="AA11" t="s">
        <v>22</v>
      </c>
      <c r="AB11" s="22">
        <f>LN(AA2)</f>
        <v>0.3735826977524308</v>
      </c>
      <c r="AC11" s="12">
        <v>2003</v>
      </c>
      <c r="AD11" s="13">
        <v>400000000</v>
      </c>
      <c r="AE11" t="s">
        <v>22</v>
      </c>
      <c r="AF11" s="22">
        <f>LN(AE2)</f>
        <v>0.37376633595261027</v>
      </c>
      <c r="AG11" s="12">
        <v>2003</v>
      </c>
      <c r="AH11" s="13">
        <v>400000000</v>
      </c>
      <c r="AI11" t="s">
        <v>22</v>
      </c>
      <c r="AJ11" s="22">
        <f>LN(AI2)</f>
        <v>0.37260145790873761</v>
      </c>
      <c r="AK11" s="12">
        <v>2003</v>
      </c>
      <c r="AL11" s="13">
        <v>400000000</v>
      </c>
      <c r="AM11" t="s">
        <v>22</v>
      </c>
      <c r="AN11" s="22">
        <f>LN(AM2)</f>
        <v>0.37136811805508618</v>
      </c>
      <c r="AO11" s="12">
        <v>2003</v>
      </c>
      <c r="AP11" s="13">
        <v>400000000</v>
      </c>
      <c r="AQ11" t="s">
        <v>22</v>
      </c>
      <c r="AR11" s="22">
        <f>LN(AQ2)</f>
        <v>0.37246348936866264</v>
      </c>
      <c r="AS11" s="12">
        <v>2003</v>
      </c>
      <c r="AT11" s="13">
        <v>400000000</v>
      </c>
      <c r="AU11" t="s">
        <v>22</v>
      </c>
      <c r="AV11" s="22">
        <f>LN(AU2)</f>
        <v>0.37271339922279428</v>
      </c>
      <c r="AW11" s="12">
        <v>2000</v>
      </c>
      <c r="AX11" s="13">
        <v>200000000</v>
      </c>
      <c r="AY11" t="s">
        <v>22</v>
      </c>
      <c r="AZ11" s="22">
        <f>LN(AY2)</f>
        <v>0.37587057690841719</v>
      </c>
      <c r="BA11" s="12">
        <v>2000</v>
      </c>
      <c r="BB11" s="13">
        <v>200000000</v>
      </c>
      <c r="BC11" t="s">
        <v>22</v>
      </c>
      <c r="BD11" s="22">
        <f>LN(BC2)</f>
        <v>0.37366757270850259</v>
      </c>
      <c r="BE11" s="12">
        <v>2000</v>
      </c>
      <c r="BF11" s="13">
        <v>200000000</v>
      </c>
      <c r="BG11" t="s">
        <v>22</v>
      </c>
      <c r="BH11" s="22">
        <f>LN(BG2)</f>
        <v>0.37441276590298944</v>
      </c>
      <c r="BI11" s="12">
        <v>2000</v>
      </c>
      <c r="BJ11" s="13">
        <v>200000000</v>
      </c>
    </row>
    <row r="12" spans="1:64" x14ac:dyDescent="0.25">
      <c r="B12">
        <v>0.37587057690841719</v>
      </c>
      <c r="C12" s="21">
        <v>0.99595085023248398</v>
      </c>
      <c r="D12">
        <v>2705.6196934098534</v>
      </c>
      <c r="E12" s="12">
        <v>2003</v>
      </c>
      <c r="F12" s="13">
        <v>400000000</v>
      </c>
      <c r="G12" t="s">
        <v>23</v>
      </c>
      <c r="H12" s="22">
        <f>LN(H9)</f>
        <v>0.38396489426538255</v>
      </c>
      <c r="I12" s="12">
        <v>2004</v>
      </c>
      <c r="J12" s="13">
        <v>800000000</v>
      </c>
      <c r="K12" t="s">
        <v>23</v>
      </c>
      <c r="L12" s="22">
        <f>LN(L9)</f>
        <v>0.38195742281451933</v>
      </c>
      <c r="M12" s="12">
        <v>2004</v>
      </c>
      <c r="N12" s="13">
        <v>800000000</v>
      </c>
      <c r="O12" t="s">
        <v>23</v>
      </c>
      <c r="P12" s="22">
        <f>LN(P9)</f>
        <v>0.38359975444650274</v>
      </c>
      <c r="Q12" s="12">
        <v>2004</v>
      </c>
      <c r="R12" s="13">
        <v>800000000</v>
      </c>
      <c r="S12" t="s">
        <v>23</v>
      </c>
      <c r="T12" s="22">
        <f>LN(T9)</f>
        <v>0.38576487190421443</v>
      </c>
      <c r="U12" s="12">
        <v>2004</v>
      </c>
      <c r="V12" s="13">
        <v>800000000</v>
      </c>
      <c r="W12" t="s">
        <v>23</v>
      </c>
      <c r="X12" s="22">
        <f>LN(X9)</f>
        <v>0.38349267723838126</v>
      </c>
      <c r="Y12" s="12">
        <v>2004</v>
      </c>
      <c r="Z12" s="13">
        <v>800000000</v>
      </c>
      <c r="AA12" t="s">
        <v>23</v>
      </c>
      <c r="AB12" s="22">
        <f>LN(AB9)</f>
        <v>0.38550070520361684</v>
      </c>
      <c r="AC12" s="12">
        <v>2004</v>
      </c>
      <c r="AD12" s="13">
        <v>800000000</v>
      </c>
      <c r="AE12" t="s">
        <v>23</v>
      </c>
      <c r="AF12" s="22">
        <f>LN(AF9)</f>
        <v>0.38434573182338366</v>
      </c>
      <c r="AG12" s="12">
        <v>2004</v>
      </c>
      <c r="AH12" s="13">
        <v>800000000</v>
      </c>
      <c r="AI12" t="s">
        <v>23</v>
      </c>
      <c r="AJ12" s="22">
        <f>LN(AJ9)</f>
        <v>0.38454751483251831</v>
      </c>
      <c r="AK12" s="12">
        <v>2004</v>
      </c>
      <c r="AL12" s="13">
        <v>800000000</v>
      </c>
      <c r="AM12" t="s">
        <v>23</v>
      </c>
      <c r="AN12" s="22">
        <f>LN(AN9)</f>
        <v>0.38121537885565165</v>
      </c>
      <c r="AO12" s="12">
        <v>2004</v>
      </c>
      <c r="AP12" s="13">
        <v>800000000</v>
      </c>
      <c r="AQ12" t="s">
        <v>23</v>
      </c>
      <c r="AR12" s="22">
        <f>LN(AR9)</f>
        <v>0.38469534828014285</v>
      </c>
      <c r="AS12" s="12">
        <v>2004</v>
      </c>
      <c r="AT12" s="13">
        <v>800000000</v>
      </c>
      <c r="AU12" t="s">
        <v>23</v>
      </c>
      <c r="AV12" s="22">
        <f>LN(AV9)</f>
        <v>0.38503968021842117</v>
      </c>
      <c r="AW12" s="12">
        <v>2004</v>
      </c>
      <c r="AX12" s="13">
        <v>800000000</v>
      </c>
      <c r="AY12" t="s">
        <v>23</v>
      </c>
      <c r="AZ12" s="22">
        <f>LN(AZ9)</f>
        <v>0.38699733869495578</v>
      </c>
      <c r="BA12" s="12">
        <v>2003</v>
      </c>
      <c r="BB12" s="13">
        <v>400000000</v>
      </c>
      <c r="BC12" t="s">
        <v>23</v>
      </c>
      <c r="BD12" s="22">
        <f>LN(BD9)</f>
        <v>0.38618184516274645</v>
      </c>
      <c r="BE12" s="12">
        <v>2003</v>
      </c>
      <c r="BF12" s="13">
        <v>400000000</v>
      </c>
      <c r="BG12" t="s">
        <v>23</v>
      </c>
      <c r="BH12" s="22">
        <f>LN(BH9)</f>
        <v>0.3870156465791848</v>
      </c>
      <c r="BI12" s="12">
        <v>2003</v>
      </c>
      <c r="BJ12" s="13">
        <v>400000000</v>
      </c>
    </row>
    <row r="13" spans="1:64" x14ac:dyDescent="0.25">
      <c r="B13">
        <v>0.37366757270850259</v>
      </c>
      <c r="C13" s="21">
        <v>0.99483882718086025</v>
      </c>
      <c r="D13">
        <v>2120.2985217638015</v>
      </c>
      <c r="E13" s="12">
        <v>2004</v>
      </c>
      <c r="F13" s="13">
        <v>800000000</v>
      </c>
      <c r="G13" t="s">
        <v>24</v>
      </c>
      <c r="H13" s="22">
        <f>LN(H10)</f>
        <v>0.36090023513659231</v>
      </c>
      <c r="I13" s="14">
        <v>2006</v>
      </c>
      <c r="J13" s="15">
        <v>1600000000</v>
      </c>
      <c r="K13" t="s">
        <v>24</v>
      </c>
      <c r="L13" s="22">
        <f>LN(L10)</f>
        <v>0.35575311585938951</v>
      </c>
      <c r="M13" s="14">
        <v>2006</v>
      </c>
      <c r="N13" s="15">
        <v>1600000000</v>
      </c>
      <c r="O13" t="s">
        <v>24</v>
      </c>
      <c r="P13" s="22">
        <f>LN(P10)</f>
        <v>0.35712356538541135</v>
      </c>
      <c r="Q13" s="14">
        <v>2006</v>
      </c>
      <c r="R13" s="15">
        <v>1600000000</v>
      </c>
      <c r="S13" t="s">
        <v>24</v>
      </c>
      <c r="T13" s="22">
        <f>LN(T10)</f>
        <v>0.35985716624456082</v>
      </c>
      <c r="U13" s="14">
        <v>2006</v>
      </c>
      <c r="V13" s="15">
        <v>1600000000</v>
      </c>
      <c r="W13" t="s">
        <v>24</v>
      </c>
      <c r="X13" s="22">
        <f>LN(X10)</f>
        <v>0.35880965113852198</v>
      </c>
      <c r="Y13" s="14">
        <v>2006</v>
      </c>
      <c r="Z13" s="15">
        <v>1600000000</v>
      </c>
      <c r="AA13" t="s">
        <v>24</v>
      </c>
      <c r="AB13" s="22">
        <f>LN(AB10)</f>
        <v>0.36152093641771804</v>
      </c>
      <c r="AC13" s="14">
        <v>2006</v>
      </c>
      <c r="AD13" s="15">
        <v>1600000000</v>
      </c>
      <c r="AE13" t="s">
        <v>24</v>
      </c>
      <c r="AF13" s="22">
        <f>LN(AF10)</f>
        <v>0.36307381864199723</v>
      </c>
      <c r="AG13" s="14">
        <v>2006</v>
      </c>
      <c r="AH13" s="15">
        <v>1600000000</v>
      </c>
      <c r="AI13" t="s">
        <v>24</v>
      </c>
      <c r="AJ13" s="22">
        <f>LN(AJ10)</f>
        <v>0.36051096553640738</v>
      </c>
      <c r="AK13" s="14">
        <v>2006</v>
      </c>
      <c r="AL13" s="15">
        <v>1600000000</v>
      </c>
      <c r="AM13" t="s">
        <v>24</v>
      </c>
      <c r="AN13" s="22">
        <f>LN(AN10)</f>
        <v>0.36142292353108985</v>
      </c>
      <c r="AO13" s="14">
        <v>2006</v>
      </c>
      <c r="AP13" s="15">
        <v>1600000000</v>
      </c>
      <c r="AQ13" t="s">
        <v>24</v>
      </c>
      <c r="AR13" s="22">
        <f>LN(AR10)</f>
        <v>0.36008015737541776</v>
      </c>
      <c r="AS13" s="14">
        <v>2006</v>
      </c>
      <c r="AT13" s="15">
        <v>1600000000</v>
      </c>
      <c r="AU13" t="s">
        <v>24</v>
      </c>
      <c r="AV13" s="22">
        <f>LN(AV10)</f>
        <v>0.36023328283362616</v>
      </c>
      <c r="AW13" s="14">
        <v>2006</v>
      </c>
      <c r="AX13" s="15">
        <v>1600000000</v>
      </c>
      <c r="AY13" t="s">
        <v>24</v>
      </c>
      <c r="AZ13" s="22">
        <f>LN(AZ10)</f>
        <v>0.36461861592618311</v>
      </c>
      <c r="BA13" s="14">
        <v>2006</v>
      </c>
      <c r="BB13" s="15">
        <v>1600000000</v>
      </c>
      <c r="BC13" t="s">
        <v>24</v>
      </c>
      <c r="BD13" s="22">
        <f>LN(BD10)</f>
        <v>0.36099470645725945</v>
      </c>
      <c r="BE13" s="12">
        <v>2004</v>
      </c>
      <c r="BF13" s="13">
        <v>800000000</v>
      </c>
      <c r="BG13" t="s">
        <v>24</v>
      </c>
      <c r="BH13" s="22">
        <f>LN(BH10)</f>
        <v>0.36164902314347647</v>
      </c>
      <c r="BI13" s="12">
        <v>2004</v>
      </c>
      <c r="BJ13" s="13">
        <v>800000000</v>
      </c>
    </row>
    <row r="14" spans="1:64" x14ac:dyDescent="0.25">
      <c r="B14">
        <v>0.37441276590298944</v>
      </c>
      <c r="C14" s="21">
        <v>0.99477837352457188</v>
      </c>
      <c r="D14">
        <v>2095.6233005680533</v>
      </c>
      <c r="E14" s="14">
        <v>2006</v>
      </c>
      <c r="F14" s="15">
        <v>1600000000</v>
      </c>
      <c r="G14" t="s">
        <v>25</v>
      </c>
      <c r="H14" s="22">
        <f>H12-H11</f>
        <v>1.1465833725716135E-2</v>
      </c>
      <c r="I14" s="12">
        <v>2007</v>
      </c>
      <c r="J14" s="13">
        <v>3500000000</v>
      </c>
      <c r="K14" t="s">
        <v>25</v>
      </c>
      <c r="L14" s="22">
        <f>L12-L11</f>
        <v>1.3016322720357798E-2</v>
      </c>
      <c r="M14" s="12">
        <v>2007</v>
      </c>
      <c r="N14" s="13">
        <v>3500000000</v>
      </c>
      <c r="O14" t="s">
        <v>25</v>
      </c>
      <c r="P14" s="22">
        <f>P12-P11</f>
        <v>1.3150473516323147E-2</v>
      </c>
      <c r="Q14" s="12">
        <v>2007</v>
      </c>
      <c r="R14" s="13">
        <v>3500000000</v>
      </c>
      <c r="S14" t="s">
        <v>25</v>
      </c>
      <c r="T14" s="22">
        <f>T12-T11</f>
        <v>1.2869954024621155E-2</v>
      </c>
      <c r="U14" s="12">
        <v>2007</v>
      </c>
      <c r="V14" s="13">
        <v>3500000000</v>
      </c>
      <c r="W14" t="s">
        <v>25</v>
      </c>
      <c r="X14" s="22">
        <f>X12-X11</f>
        <v>1.2265358510939739E-2</v>
      </c>
      <c r="Y14" s="12">
        <v>2007</v>
      </c>
      <c r="Z14" s="13">
        <v>3500000000</v>
      </c>
      <c r="AA14" t="s">
        <v>25</v>
      </c>
      <c r="AB14" s="22">
        <f>AB12-AB11</f>
        <v>1.1918007451186041E-2</v>
      </c>
      <c r="AC14" s="12">
        <v>2007</v>
      </c>
      <c r="AD14" s="13">
        <v>3500000000</v>
      </c>
      <c r="AE14" t="s">
        <v>25</v>
      </c>
      <c r="AF14" s="22">
        <f>AF12-AF11</f>
        <v>1.0579395870773389E-2</v>
      </c>
      <c r="AG14" s="12">
        <v>2007</v>
      </c>
      <c r="AH14" s="13">
        <v>3500000000</v>
      </c>
      <c r="AI14" t="s">
        <v>25</v>
      </c>
      <c r="AJ14" s="22">
        <f>AJ12-AJ11</f>
        <v>1.1946056923780701E-2</v>
      </c>
      <c r="AK14" s="12">
        <v>2007</v>
      </c>
      <c r="AL14" s="13">
        <v>3500000000</v>
      </c>
      <c r="AM14" t="s">
        <v>25</v>
      </c>
      <c r="AN14" s="22">
        <f>AN12-AN11</f>
        <v>9.8472608005654716E-3</v>
      </c>
      <c r="AO14" s="12">
        <v>2007</v>
      </c>
      <c r="AP14" s="13">
        <v>3500000000</v>
      </c>
      <c r="AQ14" t="s">
        <v>25</v>
      </c>
      <c r="AR14" s="22">
        <f>AR12-AR11</f>
        <v>1.2231858911480209E-2</v>
      </c>
      <c r="AS14" s="12">
        <v>2007</v>
      </c>
      <c r="AT14" s="13">
        <v>3500000000</v>
      </c>
      <c r="AU14" t="s">
        <v>25</v>
      </c>
      <c r="AV14" s="22">
        <f>AV12-AV11</f>
        <v>1.2326280995626882E-2</v>
      </c>
      <c r="AW14" s="12">
        <v>2007</v>
      </c>
      <c r="AX14" s="13">
        <v>3500000000</v>
      </c>
      <c r="AY14" t="s">
        <v>25</v>
      </c>
      <c r="AZ14" s="22">
        <f>AZ12-AZ11</f>
        <v>1.1126761786538597E-2</v>
      </c>
      <c r="BA14" s="12">
        <v>2007</v>
      </c>
      <c r="BB14" s="13">
        <v>3500000000</v>
      </c>
      <c r="BC14" t="s">
        <v>25</v>
      </c>
      <c r="BD14" s="22">
        <f>BD12-BD11</f>
        <v>1.2514272454243858E-2</v>
      </c>
      <c r="BE14" s="12">
        <v>2007</v>
      </c>
      <c r="BF14" s="13">
        <v>3500000000</v>
      </c>
      <c r="BG14" t="s">
        <v>25</v>
      </c>
      <c r="BH14" s="22">
        <f>BH12-BH11</f>
        <v>1.260288067619536E-2</v>
      </c>
      <c r="BI14" s="14">
        <v>2006</v>
      </c>
      <c r="BJ14" s="15">
        <v>1600000000</v>
      </c>
    </row>
    <row r="15" spans="1:64" x14ac:dyDescent="0.25">
      <c r="B15">
        <v>0.37025327602660824</v>
      </c>
      <c r="C15" s="21">
        <v>0.99459218661710003</v>
      </c>
      <c r="D15">
        <v>2023.0938603360732</v>
      </c>
      <c r="E15" s="12">
        <v>2007</v>
      </c>
      <c r="F15" s="13">
        <v>3500000000</v>
      </c>
      <c r="G15" t="s">
        <v>26</v>
      </c>
      <c r="H15" s="22">
        <f>H11-H13</f>
        <v>1.1598825403074109E-2</v>
      </c>
      <c r="K15" t="s">
        <v>26</v>
      </c>
      <c r="L15" s="22">
        <f>L11-L13</f>
        <v>1.3187984234772021E-2</v>
      </c>
      <c r="O15" t="s">
        <v>26</v>
      </c>
      <c r="P15" s="22">
        <f>P11-P13</f>
        <v>1.3325715544768246E-2</v>
      </c>
      <c r="S15" t="s">
        <v>26</v>
      </c>
      <c r="T15" s="22">
        <f>T11-T13</f>
        <v>1.3037751635032457E-2</v>
      </c>
      <c r="W15" t="s">
        <v>26</v>
      </c>
      <c r="X15" s="22">
        <f>X11-X13</f>
        <v>1.2417667588919545E-2</v>
      </c>
      <c r="AA15" t="s">
        <v>26</v>
      </c>
      <c r="AB15" s="22">
        <f>AB11-AB13</f>
        <v>1.2061761334712762E-2</v>
      </c>
      <c r="AE15" t="s">
        <v>26</v>
      </c>
      <c r="AF15" s="22">
        <f>AF11-AF13</f>
        <v>1.0692517310613048E-2</v>
      </c>
      <c r="AI15" t="s">
        <v>26</v>
      </c>
      <c r="AJ15" s="22">
        <f>AJ11-AJ13</f>
        <v>1.209049237233023E-2</v>
      </c>
      <c r="AM15" t="s">
        <v>26</v>
      </c>
      <c r="AN15" s="22">
        <f>AN11-AN13</f>
        <v>9.9451945239963369E-3</v>
      </c>
      <c r="AQ15" t="s">
        <v>26</v>
      </c>
      <c r="AR15" s="22">
        <f>AR11-AR13</f>
        <v>1.2383331993244873E-2</v>
      </c>
      <c r="AU15" t="s">
        <v>26</v>
      </c>
      <c r="AV15" s="22">
        <f>AV11-AV13</f>
        <v>1.2480116389168128E-2</v>
      </c>
      <c r="AY15" t="s">
        <v>26</v>
      </c>
      <c r="AZ15" s="22">
        <f>AZ11-AZ13</f>
        <v>1.1251960982234077E-2</v>
      </c>
      <c r="BC15" t="s">
        <v>26</v>
      </c>
      <c r="BD15" s="22">
        <f>BD11-BD13</f>
        <v>1.2672866251243142E-2</v>
      </c>
      <c r="BG15" t="s">
        <v>26</v>
      </c>
      <c r="BH15" s="22">
        <f>BH11-BH13</f>
        <v>1.2763742759512975E-2</v>
      </c>
    </row>
    <row r="16" spans="1:64" x14ac:dyDescent="0.25">
      <c r="A16" t="s">
        <v>37</v>
      </c>
      <c r="B16" s="1">
        <f>AVERAGE(B2:B15)</f>
        <v>0.3724437362455868</v>
      </c>
      <c r="C16" s="1">
        <f>AVERAGE(C2:C15)</f>
        <v>0.99514104067685849</v>
      </c>
      <c r="D16" s="1">
        <f>AVERAGE(D2:D15)</f>
        <v>2313.4156633253788</v>
      </c>
      <c r="E16" s="1">
        <f>AVERAGE(E2:E15)</f>
        <v>1992</v>
      </c>
      <c r="F16" s="1">
        <f>AVERAGE(F2:F15)</f>
        <v>477021142.85714287</v>
      </c>
      <c r="G16" t="s">
        <v>27</v>
      </c>
      <c r="H16" s="23">
        <f>AVERAGE(H14:H15)</f>
        <v>1.1532329564395122E-2</v>
      </c>
      <c r="K16" t="s">
        <v>27</v>
      </c>
      <c r="L16" s="23">
        <f>AVERAGE(L14:L15)</f>
        <v>1.310215347756491E-2</v>
      </c>
      <c r="O16" t="s">
        <v>27</v>
      </c>
      <c r="P16" s="23">
        <f>AVERAGE(P14:P15)</f>
        <v>1.3238094530545697E-2</v>
      </c>
      <c r="S16" t="s">
        <v>27</v>
      </c>
      <c r="T16" s="23">
        <f>AVERAGE(T14:T15)</f>
        <v>1.2953852829826806E-2</v>
      </c>
      <c r="W16" t="s">
        <v>27</v>
      </c>
      <c r="X16" s="23">
        <f>AVERAGE(X14:X15)</f>
        <v>1.2341513049929642E-2</v>
      </c>
      <c r="AA16" t="s">
        <v>27</v>
      </c>
      <c r="AB16" s="23">
        <f>AVERAGE(AB14:AB15)</f>
        <v>1.1989884392949401E-2</v>
      </c>
      <c r="AE16" t="s">
        <v>27</v>
      </c>
      <c r="AF16" s="23">
        <f>AVERAGE(AF14:AF15)</f>
        <v>1.0635956590693219E-2</v>
      </c>
      <c r="AI16" t="s">
        <v>27</v>
      </c>
      <c r="AJ16" s="23">
        <f>AVERAGE(AJ14:AJ15)</f>
        <v>1.2018274648055466E-2</v>
      </c>
      <c r="AM16" t="s">
        <v>27</v>
      </c>
      <c r="AN16" s="23">
        <f>AVERAGE(AN14:AN15)</f>
        <v>9.8962276622809042E-3</v>
      </c>
      <c r="AQ16" t="s">
        <v>27</v>
      </c>
      <c r="AR16" s="23">
        <f>AVERAGE(AR14:AR15)</f>
        <v>1.2307595452362541E-2</v>
      </c>
      <c r="AU16" t="s">
        <v>27</v>
      </c>
      <c r="AV16" s="23">
        <f>AVERAGE(AV14:AV15)</f>
        <v>1.2403198692397505E-2</v>
      </c>
      <c r="AY16" t="s">
        <v>27</v>
      </c>
      <c r="AZ16" s="23">
        <f>AVERAGE(AZ14:AZ15)</f>
        <v>1.1189361384386337E-2</v>
      </c>
      <c r="BC16" t="s">
        <v>27</v>
      </c>
      <c r="BD16" s="23">
        <f>AVERAGE(BD14:BD15)</f>
        <v>1.25935693527435E-2</v>
      </c>
      <c r="BG16" t="s">
        <v>27</v>
      </c>
      <c r="BH16" s="23">
        <f>AVERAGE(BH14:BH15)</f>
        <v>1.2683311717854168E-2</v>
      </c>
    </row>
    <row r="17" spans="1:60" x14ac:dyDescent="0.25">
      <c r="A17" t="s">
        <v>38</v>
      </c>
      <c r="B17" s="1">
        <f>STDEV(B2:B15)</f>
        <v>1.8428071617422955E-3</v>
      </c>
      <c r="C17" s="1">
        <f>STDEV(C2:C15)</f>
        <v>7.4472028364518236E-4</v>
      </c>
      <c r="D17" s="1">
        <f>STDEV(D2:D15)</f>
        <v>431.38595732866196</v>
      </c>
      <c r="E17" s="1">
        <f>STDEV(E2:E15)</f>
        <v>11.668498024760778</v>
      </c>
      <c r="F17" s="1">
        <f>STDEV(F2:F15)</f>
        <v>979721218.50271237</v>
      </c>
      <c r="G17" t="s">
        <v>28</v>
      </c>
      <c r="H17">
        <f>TINV(0.3173,H5)</f>
        <v>1.0434625125011039</v>
      </c>
      <c r="K17" t="s">
        <v>28</v>
      </c>
      <c r="L17">
        <f>TINV(0.3173,L5)</f>
        <v>1.0475913649820714</v>
      </c>
      <c r="O17" t="s">
        <v>28</v>
      </c>
      <c r="P17">
        <f>TINV(0.3173,P5)</f>
        <v>1.0475913649820714</v>
      </c>
      <c r="S17" t="s">
        <v>28</v>
      </c>
      <c r="T17">
        <f>TINV(0.3173,T5)</f>
        <v>1.0475913649820714</v>
      </c>
      <c r="W17" t="s">
        <v>28</v>
      </c>
      <c r="X17">
        <f>TINV(0.3173,X5)</f>
        <v>1.0475913649820714</v>
      </c>
      <c r="AA17" t="s">
        <v>28</v>
      </c>
      <c r="AB17">
        <f>TINV(0.3173,AB5)</f>
        <v>1.0475913649820714</v>
      </c>
      <c r="AE17" t="s">
        <v>28</v>
      </c>
      <c r="AF17">
        <f>TINV(0.3173,AF5)</f>
        <v>1.0475913649820714</v>
      </c>
      <c r="AI17" t="s">
        <v>28</v>
      </c>
      <c r="AJ17">
        <f>TINV(0.3173,AJ5)</f>
        <v>1.0475913649820714</v>
      </c>
      <c r="AM17" t="s">
        <v>28</v>
      </c>
      <c r="AN17">
        <f>TINV(0.3173,AN5)</f>
        <v>1.0475913649820714</v>
      </c>
      <c r="AQ17" t="s">
        <v>28</v>
      </c>
      <c r="AR17">
        <f>TINV(0.3173,AR5)</f>
        <v>1.0475913649820714</v>
      </c>
      <c r="AU17" t="s">
        <v>28</v>
      </c>
      <c r="AV17">
        <f>TINV(0.3173,AV5)</f>
        <v>1.0475913649820714</v>
      </c>
      <c r="AY17" t="s">
        <v>28</v>
      </c>
      <c r="AZ17">
        <f>TINV(0.3173,AZ5)</f>
        <v>1.0475913649820714</v>
      </c>
      <c r="BC17" t="s">
        <v>28</v>
      </c>
      <c r="BD17">
        <f>TINV(0.3173,BD5)</f>
        <v>1.0475913649820714</v>
      </c>
      <c r="BG17" t="s">
        <v>28</v>
      </c>
      <c r="BH17">
        <f>TINV(0.3173,BH5)</f>
        <v>1.0475913649820714</v>
      </c>
    </row>
    <row r="18" spans="1:60" x14ac:dyDescent="0.25">
      <c r="A18" t="s">
        <v>39</v>
      </c>
      <c r="B18" s="1">
        <f>MIN(B2:B15)</f>
        <v>0.36894110009416153</v>
      </c>
      <c r="C18" s="1">
        <f>MIN(C2:C15)</f>
        <v>0.99423827469656434</v>
      </c>
      <c r="D18" s="1">
        <f>MIN(D2:D15)</f>
        <v>1898.1503708864384</v>
      </c>
      <c r="E18" s="1">
        <f>MIN(E2:E15)</f>
        <v>1974</v>
      </c>
      <c r="F18" s="1">
        <f>MIN(F2:F15)</f>
        <v>10000</v>
      </c>
      <c r="G18" t="s">
        <v>29</v>
      </c>
      <c r="H18">
        <f>H17*G3</f>
        <v>7.8267412558435494E-3</v>
      </c>
      <c r="K18" t="s">
        <v>29</v>
      </c>
      <c r="L18">
        <f>L17*K3</f>
        <v>8.8027443089658385E-3</v>
      </c>
      <c r="O18" t="s">
        <v>29</v>
      </c>
      <c r="P18">
        <f>P17*O3</f>
        <v>8.9074903197137057E-3</v>
      </c>
      <c r="S18" t="s">
        <v>29</v>
      </c>
      <c r="T18">
        <f>T17*S3</f>
        <v>8.7375976835231527E-3</v>
      </c>
      <c r="W18" t="s">
        <v>29</v>
      </c>
      <c r="X18">
        <f>X17*W3</f>
        <v>8.310736354368773E-3</v>
      </c>
      <c r="AA18" t="s">
        <v>29</v>
      </c>
      <c r="AB18">
        <f>AB17*AA3</f>
        <v>8.0930134213783572E-3</v>
      </c>
      <c r="AE18" t="s">
        <v>29</v>
      </c>
      <c r="AF18">
        <f>AF17*AE3</f>
        <v>7.1805218589540464E-3</v>
      </c>
      <c r="AI18" t="s">
        <v>29</v>
      </c>
      <c r="AJ18">
        <f>AJ17*AI3</f>
        <v>8.1042185403013486E-3</v>
      </c>
      <c r="AM18" t="s">
        <v>29</v>
      </c>
      <c r="AN18">
        <f>AN17*AM3</f>
        <v>6.6651479779184144E-3</v>
      </c>
      <c r="AQ18" t="s">
        <v>29</v>
      </c>
      <c r="AR18">
        <f>AR17*AQ3</f>
        <v>8.2981502516237451E-3</v>
      </c>
      <c r="AU18" t="s">
        <v>29</v>
      </c>
      <c r="AV18">
        <f>AV17*AU3</f>
        <v>8.3646923984489197E-3</v>
      </c>
      <c r="AY18" t="s">
        <v>29</v>
      </c>
      <c r="AZ18">
        <f>AZ17*AY3</f>
        <v>7.5700171752045228E-3</v>
      </c>
      <c r="BC18" t="s">
        <v>29</v>
      </c>
      <c r="BD18">
        <f>BD17*BC3</f>
        <v>8.5011722447253923E-3</v>
      </c>
      <c r="BG18" t="s">
        <v>29</v>
      </c>
      <c r="BH18">
        <f>BH17*BG3</f>
        <v>8.5681280552997261E-3</v>
      </c>
    </row>
    <row r="19" spans="1:60" x14ac:dyDescent="0.25">
      <c r="A19" t="s">
        <v>40</v>
      </c>
      <c r="B19" s="1">
        <f>MAX(B2:B15)</f>
        <v>0.37587057690841719</v>
      </c>
      <c r="C19" s="1">
        <f>MAX(C2:C15)</f>
        <v>0.99678175352029874</v>
      </c>
      <c r="D19" s="1">
        <f>MAX(D2:D15)</f>
        <v>3407.0104194570636</v>
      </c>
      <c r="E19" s="1">
        <f>MAX(E2:E15)</f>
        <v>2007</v>
      </c>
      <c r="F19" s="1">
        <f>MAX(F2:F15)</f>
        <v>3500000000</v>
      </c>
      <c r="G19" t="s">
        <v>30</v>
      </c>
      <c r="H19">
        <f>G2+H18</f>
        <v>1.4591838569059163</v>
      </c>
      <c r="K19" t="s">
        <v>30</v>
      </c>
      <c r="L19">
        <f>K2+L18</f>
        <v>1.4550051642887141</v>
      </c>
      <c r="O19" t="s">
        <v>30</v>
      </c>
      <c r="P19">
        <f>O2+P18</f>
        <v>1.457292690674296</v>
      </c>
      <c r="S19" t="s">
        <v>30</v>
      </c>
      <c r="T19">
        <f>S2+T18</f>
        <v>1.4606693574317191</v>
      </c>
      <c r="W19" t="s">
        <v>30</v>
      </c>
      <c r="X19">
        <f>W2+X18</f>
        <v>1.4578232736383236</v>
      </c>
      <c r="AA19" t="s">
        <v>30</v>
      </c>
      <c r="AB19">
        <f>AA2+AB18</f>
        <v>1.4610237261011441</v>
      </c>
      <c r="AE19" t="s">
        <v>30</v>
      </c>
      <c r="AF19">
        <f>AE2+AF18</f>
        <v>1.4603780726198643</v>
      </c>
      <c r="AI19" t="s">
        <v>30</v>
      </c>
      <c r="AJ19">
        <f>AI2+AJ18</f>
        <v>1.4596099569497594</v>
      </c>
      <c r="AM19" t="s">
        <v>30</v>
      </c>
      <c r="AN19">
        <f>AM2+AN18</f>
        <v>1.4563817900211047</v>
      </c>
      <c r="AQ19" t="s">
        <v>30</v>
      </c>
      <c r="AR19">
        <f>AQ2+AR18</f>
        <v>1.4596036403477444</v>
      </c>
      <c r="AU19" t="s">
        <v>30</v>
      </c>
      <c r="AV19">
        <f>AU2+AV18</f>
        <v>1.4600329233622706</v>
      </c>
      <c r="AY19" t="s">
        <v>30</v>
      </c>
      <c r="AZ19">
        <f>AY2+AZ18</f>
        <v>1.4638286652529746</v>
      </c>
      <c r="BC19" t="s">
        <v>30</v>
      </c>
      <c r="BD19">
        <f>BC2+BD18</f>
        <v>1.461555207588334</v>
      </c>
      <c r="BG19" t="s">
        <v>30</v>
      </c>
      <c r="BH19">
        <f>BG2+BH18</f>
        <v>1.4627053729273258</v>
      </c>
    </row>
    <row r="20" spans="1:60" x14ac:dyDescent="0.25">
      <c r="A20" t="s">
        <v>41</v>
      </c>
      <c r="B20" s="1">
        <f>ABS(B19-B18)</f>
        <v>6.9294768142556529E-3</v>
      </c>
      <c r="C20" s="1">
        <f>ABS(C19-C18)</f>
        <v>2.5434788237344019E-3</v>
      </c>
      <c r="D20" s="1">
        <f>ABS(D19-D18)</f>
        <v>1508.8600485706252</v>
      </c>
      <c r="E20" s="1">
        <f>ABS(E19-E18)</f>
        <v>33</v>
      </c>
      <c r="F20" s="1">
        <f>ABS(F19-F18)</f>
        <v>3499990000</v>
      </c>
      <c r="G20" t="s">
        <v>31</v>
      </c>
      <c r="H20">
        <f>G2-H18</f>
        <v>1.4435303743942294</v>
      </c>
      <c r="K20" t="s">
        <v>31</v>
      </c>
      <c r="L20">
        <f>K2-L18</f>
        <v>1.4373996756707825</v>
      </c>
      <c r="O20" t="s">
        <v>31</v>
      </c>
      <c r="P20">
        <f>O2-P18</f>
        <v>1.4394777100348686</v>
      </c>
      <c r="S20" t="s">
        <v>31</v>
      </c>
      <c r="T20">
        <f>S2-T18</f>
        <v>1.4431941620646729</v>
      </c>
      <c r="W20" t="s">
        <v>31</v>
      </c>
      <c r="X20">
        <f>W2-X18</f>
        <v>1.4412018009295859</v>
      </c>
      <c r="AA20" t="s">
        <v>31</v>
      </c>
      <c r="AB20">
        <f>AA2-AB18</f>
        <v>1.4448376992583873</v>
      </c>
      <c r="AE20" t="s">
        <v>31</v>
      </c>
      <c r="AF20">
        <f>AE2-AF18</f>
        <v>1.4460170289019563</v>
      </c>
      <c r="AI20" t="s">
        <v>31</v>
      </c>
      <c r="AJ20">
        <f>AI2-AJ18</f>
        <v>1.4434015198691568</v>
      </c>
      <c r="AM20" t="s">
        <v>31</v>
      </c>
      <c r="AN20">
        <f>AM2-AN18</f>
        <v>1.4430514940652677</v>
      </c>
      <c r="AQ20" t="s">
        <v>31</v>
      </c>
      <c r="AR20">
        <f>AQ2-AR18</f>
        <v>1.4430073398444969</v>
      </c>
      <c r="AU20" t="s">
        <v>31</v>
      </c>
      <c r="AV20">
        <f>AU2-AV18</f>
        <v>1.443303538565373</v>
      </c>
      <c r="AY20" t="s">
        <v>31</v>
      </c>
      <c r="AZ20">
        <f>AY2-AZ18</f>
        <v>1.4486886309025657</v>
      </c>
      <c r="BC20" t="s">
        <v>31</v>
      </c>
      <c r="BD20">
        <f>BC2-BD18</f>
        <v>1.4445528630988831</v>
      </c>
      <c r="BG20" t="s">
        <v>31</v>
      </c>
      <c r="BH20">
        <f>BG2-BH18</f>
        <v>1.4455691168167262</v>
      </c>
    </row>
    <row r="21" spans="1:60" x14ac:dyDescent="0.25">
      <c r="A21" t="s">
        <v>42</v>
      </c>
      <c r="B21" s="1">
        <f>COUNT(B2:B15)</f>
        <v>14</v>
      </c>
      <c r="G21" t="s">
        <v>22</v>
      </c>
      <c r="H21" s="22">
        <f>LN(G2)</f>
        <v>0.37249906053966642</v>
      </c>
      <c r="K21" t="s">
        <v>22</v>
      </c>
      <c r="L21" s="22">
        <f>LN(K2)</f>
        <v>0.36894110009416153</v>
      </c>
      <c r="O21" t="s">
        <v>22</v>
      </c>
      <c r="P21" s="22">
        <f>LN(O2)</f>
        <v>0.37044928093017959</v>
      </c>
      <c r="S21" t="s">
        <v>22</v>
      </c>
      <c r="T21" s="22">
        <f>LN(S2)</f>
        <v>0.37289491787959328</v>
      </c>
      <c r="W21" t="s">
        <v>22</v>
      </c>
      <c r="X21" s="22">
        <f>LN(W2)</f>
        <v>0.37122731872744152</v>
      </c>
      <c r="AA21" t="s">
        <v>22</v>
      </c>
      <c r="AB21" s="22">
        <f>LN(AA2)</f>
        <v>0.3735826977524308</v>
      </c>
      <c r="AE21" t="s">
        <v>22</v>
      </c>
      <c r="AF21" s="22">
        <f>LN(AE2)</f>
        <v>0.37376633595261027</v>
      </c>
      <c r="AI21" t="s">
        <v>22</v>
      </c>
      <c r="AJ21" s="22">
        <f>LN(AI2)</f>
        <v>0.37260145790873761</v>
      </c>
      <c r="AM21" t="s">
        <v>22</v>
      </c>
      <c r="AN21" s="22">
        <f>LN(AM2)</f>
        <v>0.37136811805508618</v>
      </c>
      <c r="AQ21" t="s">
        <v>22</v>
      </c>
      <c r="AR21" s="22">
        <f>LN(AQ2)</f>
        <v>0.37246348936866264</v>
      </c>
      <c r="AU21" t="s">
        <v>22</v>
      </c>
      <c r="AV21" s="22">
        <f>LN(AU2)</f>
        <v>0.37271339922279428</v>
      </c>
      <c r="AY21" t="s">
        <v>22</v>
      </c>
      <c r="AZ21" s="22">
        <f>LN(AY2)</f>
        <v>0.37587057690841719</v>
      </c>
      <c r="BC21" t="s">
        <v>22</v>
      </c>
      <c r="BD21" s="22">
        <f>LN(BC2)</f>
        <v>0.37366757270850259</v>
      </c>
      <c r="BG21" t="s">
        <v>22</v>
      </c>
      <c r="BH21" s="22">
        <f>LN(BG2)</f>
        <v>0.37441276590298944</v>
      </c>
    </row>
    <row r="22" spans="1:60" x14ac:dyDescent="0.25">
      <c r="G22" t="s">
        <v>32</v>
      </c>
      <c r="H22" s="22">
        <f>LN(H19)</f>
        <v>0.37787727730107434</v>
      </c>
      <c r="K22" t="s">
        <v>32</v>
      </c>
      <c r="L22" s="22">
        <f>LN(L19)</f>
        <v>0.37500944995647933</v>
      </c>
      <c r="O22" t="s">
        <v>32</v>
      </c>
      <c r="P22" s="22">
        <f>LN(P19)</f>
        <v>0.37658039288192574</v>
      </c>
      <c r="S22" t="s">
        <v>32</v>
      </c>
      <c r="T22" s="22">
        <f>LN(T19)</f>
        <v>0.37889479465206655</v>
      </c>
      <c r="W22" t="s">
        <v>32</v>
      </c>
      <c r="X22" s="22">
        <f>LN(X19)</f>
        <v>0.37694441474341062</v>
      </c>
      <c r="AA22" t="s">
        <v>32</v>
      </c>
      <c r="AB22" s="22">
        <f>LN(AB19)</f>
        <v>0.37913737226787425</v>
      </c>
      <c r="AE22" t="s">
        <v>32</v>
      </c>
      <c r="AF22" s="22">
        <f>LN(AF19)</f>
        <v>0.37869535604670629</v>
      </c>
      <c r="AI22" t="s">
        <v>32</v>
      </c>
      <c r="AJ22" s="22">
        <f>LN(AJ19)</f>
        <v>0.37816924725444839</v>
      </c>
      <c r="AM22" t="s">
        <v>32</v>
      </c>
      <c r="AN22" s="22">
        <f>LN(AN19)</f>
        <v>0.37595513382234114</v>
      </c>
      <c r="AQ22" t="s">
        <v>32</v>
      </c>
      <c r="AR22" s="22">
        <f>LN(AR19)</f>
        <v>0.37816491964921878</v>
      </c>
      <c r="AU22" t="s">
        <v>32</v>
      </c>
      <c r="AV22" s="22">
        <f>LN(AV19)</f>
        <v>0.37845898571412262</v>
      </c>
      <c r="AY22" t="s">
        <v>32</v>
      </c>
      <c r="AZ22" s="22">
        <f>LN(AZ19)</f>
        <v>0.38105537675932077</v>
      </c>
      <c r="BC22" t="s">
        <v>32</v>
      </c>
      <c r="BD22" s="22">
        <f>LN(BD19)</f>
        <v>0.37950107946286032</v>
      </c>
      <c r="BG22" t="s">
        <v>32</v>
      </c>
      <c r="BH22" s="22">
        <f>LN(BH19)</f>
        <v>0.38028771619829033</v>
      </c>
    </row>
    <row r="23" spans="1:60" x14ac:dyDescent="0.25">
      <c r="G23" t="s">
        <v>33</v>
      </c>
      <c r="H23" s="22">
        <f>LN(H20)</f>
        <v>0.36709176208459504</v>
      </c>
      <c r="K23" t="s">
        <v>33</v>
      </c>
      <c r="L23" s="22">
        <f>LN(L20)</f>
        <v>0.36283570041615815</v>
      </c>
      <c r="O23" t="s">
        <v>33</v>
      </c>
      <c r="P23" s="22">
        <f>LN(P20)</f>
        <v>0.36428034643118562</v>
      </c>
      <c r="S23" t="s">
        <v>33</v>
      </c>
      <c r="T23" s="22">
        <f>LN(T20)</f>
        <v>0.36685882518546914</v>
      </c>
      <c r="W23" t="s">
        <v>33</v>
      </c>
      <c r="X23" s="22">
        <f>LN(X20)</f>
        <v>0.36547734949522931</v>
      </c>
      <c r="AA23" t="s">
        <v>33</v>
      </c>
      <c r="AB23" s="22">
        <f>LN(AB20)</f>
        <v>0.36799699640383371</v>
      </c>
      <c r="AE23" t="s">
        <v>33</v>
      </c>
      <c r="AF23" s="22">
        <f>LN(AF20)</f>
        <v>0.36881290022459934</v>
      </c>
      <c r="AI23" t="s">
        <v>33</v>
      </c>
      <c r="AJ23" s="22">
        <f>LN(AJ20)</f>
        <v>0.36700249463397439</v>
      </c>
      <c r="AM23" t="s">
        <v>33</v>
      </c>
      <c r="AN23" s="22">
        <f>LN(AN20)</f>
        <v>0.36675996457794019</v>
      </c>
      <c r="AQ23" t="s">
        <v>33</v>
      </c>
      <c r="AR23" s="22">
        <f>LN(AR20)</f>
        <v>0.36672936629612041</v>
      </c>
      <c r="AU23" t="s">
        <v>33</v>
      </c>
      <c r="AV23" s="22">
        <f>LN(AV20)</f>
        <v>0.36693461010691808</v>
      </c>
      <c r="AY23" t="s">
        <v>33</v>
      </c>
      <c r="AZ23" s="22">
        <f>LN(AZ20)</f>
        <v>0.37065875474187138</v>
      </c>
      <c r="BC23" t="s">
        <v>33</v>
      </c>
      <c r="BD23" s="22">
        <f>LN(BD20)</f>
        <v>0.36779983637698394</v>
      </c>
      <c r="BG23" t="s">
        <v>33</v>
      </c>
      <c r="BH23" s="22">
        <f>LN(BH20)</f>
        <v>0.36850309649319346</v>
      </c>
    </row>
    <row r="24" spans="1:60" x14ac:dyDescent="0.25">
      <c r="G24" t="s">
        <v>34</v>
      </c>
      <c r="H24" s="22">
        <f>H22-H21</f>
        <v>5.3782167614079279E-3</v>
      </c>
      <c r="K24" t="s">
        <v>34</v>
      </c>
      <c r="L24" s="22">
        <f>L22-L21</f>
        <v>6.0683498623178012E-3</v>
      </c>
      <c r="O24" t="s">
        <v>34</v>
      </c>
      <c r="P24" s="22">
        <f>P22-P21</f>
        <v>6.1311119517461488E-3</v>
      </c>
      <c r="S24" t="s">
        <v>34</v>
      </c>
      <c r="T24" s="22">
        <f>T22-T21</f>
        <v>5.9998767724732671E-3</v>
      </c>
      <c r="W24" t="s">
        <v>34</v>
      </c>
      <c r="X24" s="22">
        <f>X22-X21</f>
        <v>5.717096015969092E-3</v>
      </c>
      <c r="AA24" t="s">
        <v>34</v>
      </c>
      <c r="AB24" s="22">
        <f>AB22-AB21</f>
        <v>5.5546745154434474E-3</v>
      </c>
      <c r="AE24" t="s">
        <v>34</v>
      </c>
      <c r="AF24" s="22">
        <f>AF22-AF21</f>
        <v>4.9290200940960149E-3</v>
      </c>
      <c r="AI24" t="s">
        <v>34</v>
      </c>
      <c r="AJ24" s="22">
        <f>AJ22-AJ21</f>
        <v>5.567789345710783E-3</v>
      </c>
      <c r="AM24" t="s">
        <v>34</v>
      </c>
      <c r="AN24" s="22">
        <f>AN22-AN21</f>
        <v>4.5870157672549539E-3</v>
      </c>
      <c r="AQ24" t="s">
        <v>34</v>
      </c>
      <c r="AR24" s="22">
        <f>AR22-AR21</f>
        <v>5.7014302805561412E-3</v>
      </c>
      <c r="AU24" t="s">
        <v>34</v>
      </c>
      <c r="AV24" s="22">
        <f>AV22-AV21</f>
        <v>5.7455864913283361E-3</v>
      </c>
      <c r="AY24" t="s">
        <v>34</v>
      </c>
      <c r="AZ24" s="22">
        <f>AZ22-AZ21</f>
        <v>5.1847998509035875E-3</v>
      </c>
      <c r="BC24" t="s">
        <v>34</v>
      </c>
      <c r="BD24" s="22">
        <f>BD22-BD21</f>
        <v>5.8335067543577312E-3</v>
      </c>
      <c r="BG24" t="s">
        <v>34</v>
      </c>
      <c r="BH24" s="22">
        <f>BH22-BH21</f>
        <v>5.8749502953008848E-3</v>
      </c>
    </row>
    <row r="25" spans="1:60" x14ac:dyDescent="0.25">
      <c r="G25" t="s">
        <v>35</v>
      </c>
      <c r="H25" s="22">
        <f>H21-H23</f>
        <v>5.4072984550713743E-3</v>
      </c>
      <c r="K25" t="s">
        <v>35</v>
      </c>
      <c r="L25" s="22">
        <f>L21-L23</f>
        <v>6.105399678003387E-3</v>
      </c>
      <c r="O25" t="s">
        <v>35</v>
      </c>
      <c r="P25" s="22">
        <f>P21-P23</f>
        <v>6.1689344989939721E-3</v>
      </c>
      <c r="S25" t="s">
        <v>35</v>
      </c>
      <c r="T25" s="22">
        <f>T21-T23</f>
        <v>6.03609269412414E-3</v>
      </c>
      <c r="W25" t="s">
        <v>35</v>
      </c>
      <c r="X25" s="22">
        <f>X21-X23</f>
        <v>5.7499692322122153E-3</v>
      </c>
      <c r="AA25" t="s">
        <v>35</v>
      </c>
      <c r="AB25" s="22">
        <f>AB21-AB23</f>
        <v>5.5857013485970941E-3</v>
      </c>
      <c r="AE25" t="s">
        <v>35</v>
      </c>
      <c r="AF25" s="22">
        <f>AF21-AF23</f>
        <v>4.9534357280109353E-3</v>
      </c>
      <c r="AI25" t="s">
        <v>35</v>
      </c>
      <c r="AJ25" s="22">
        <f>AJ21-AJ23</f>
        <v>5.5989632747632245E-3</v>
      </c>
      <c r="AM25" t="s">
        <v>35</v>
      </c>
      <c r="AN25" s="22">
        <f>AN21-AN23</f>
        <v>4.6081534771459931E-3</v>
      </c>
      <c r="AQ25" t="s">
        <v>35</v>
      </c>
      <c r="AR25" s="22">
        <f>AR21-AR23</f>
        <v>5.7341230725422299E-3</v>
      </c>
      <c r="AU25" t="s">
        <v>35</v>
      </c>
      <c r="AV25" s="22">
        <f>AV21-AV23</f>
        <v>5.7787891158762039E-3</v>
      </c>
      <c r="AY25" t="s">
        <v>35</v>
      </c>
      <c r="AZ25" s="22">
        <f>AZ21-AZ23</f>
        <v>5.2118221665458098E-3</v>
      </c>
      <c r="BC25" t="s">
        <v>35</v>
      </c>
      <c r="BD25" s="22">
        <f>BD21-BD23</f>
        <v>5.8677363315186581E-3</v>
      </c>
      <c r="BG25" t="s">
        <v>35</v>
      </c>
      <c r="BH25" s="22">
        <f>BH21-BH23</f>
        <v>5.9096694097959812E-3</v>
      </c>
    </row>
    <row r="26" spans="1:60" x14ac:dyDescent="0.25">
      <c r="G26" t="s">
        <v>36</v>
      </c>
      <c r="H26" s="23">
        <f>AVERAGE(H24:H25)</f>
        <v>5.3927576082396511E-3</v>
      </c>
      <c r="K26" t="s">
        <v>36</v>
      </c>
      <c r="L26" s="23">
        <f>AVERAGE(L24:L25)</f>
        <v>6.0868747701605941E-3</v>
      </c>
      <c r="O26" t="s">
        <v>36</v>
      </c>
      <c r="P26" s="23">
        <f>AVERAGE(P24:P25)</f>
        <v>6.1500232253700604E-3</v>
      </c>
      <c r="S26" t="s">
        <v>36</v>
      </c>
      <c r="T26" s="23">
        <f>AVERAGE(T24:T25)</f>
        <v>6.0179847332987035E-3</v>
      </c>
      <c r="W26" t="s">
        <v>36</v>
      </c>
      <c r="X26" s="23">
        <f>AVERAGE(X24:X25)</f>
        <v>5.7335326240906537E-3</v>
      </c>
      <c r="AA26" t="s">
        <v>36</v>
      </c>
      <c r="AB26" s="23">
        <f>AVERAGE(AB24:AB25)</f>
        <v>5.5701879320202707E-3</v>
      </c>
      <c r="AE26" t="s">
        <v>36</v>
      </c>
      <c r="AF26" s="23">
        <f>AVERAGE(AF24:AF25)</f>
        <v>4.9412279110534751E-3</v>
      </c>
      <c r="AI26" t="s">
        <v>36</v>
      </c>
      <c r="AJ26" s="23">
        <f>AVERAGE(AJ24:AJ25)</f>
        <v>5.5833763102370038E-3</v>
      </c>
      <c r="AM26" t="s">
        <v>36</v>
      </c>
      <c r="AN26" s="23">
        <f>AVERAGE(AN24:AN25)</f>
        <v>4.5975846222004735E-3</v>
      </c>
      <c r="AQ26" t="s">
        <v>36</v>
      </c>
      <c r="AR26" s="23">
        <f>AVERAGE(AR24:AR25)</f>
        <v>5.7177766765491855E-3</v>
      </c>
      <c r="AU26" t="s">
        <v>36</v>
      </c>
      <c r="AV26" s="23">
        <f>AVERAGE(AV24:AV25)</f>
        <v>5.76218780360227E-3</v>
      </c>
      <c r="AY26" t="s">
        <v>36</v>
      </c>
      <c r="AZ26" s="23">
        <f>AVERAGE(AZ24:AZ25)</f>
        <v>5.1983110087246986E-3</v>
      </c>
      <c r="BC26" t="s">
        <v>36</v>
      </c>
      <c r="BD26" s="23">
        <f>AVERAGE(BD24:BD25)</f>
        <v>5.8506215429381947E-3</v>
      </c>
      <c r="BG26" t="s">
        <v>36</v>
      </c>
      <c r="BH26" s="23">
        <f>AVERAGE(BH24:BH25)</f>
        <v>5.892309852548433E-3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7"/>
  <sheetViews>
    <sheetView workbookViewId="0">
      <selection activeCell="F1" sqref="F1"/>
    </sheetView>
  </sheetViews>
  <sheetFormatPr defaultColWidth="11.42578125" defaultRowHeight="15" x14ac:dyDescent="0.25"/>
  <sheetData>
    <row r="1" spans="2:88" ht="17.25" thickTop="1" thickBot="1" x14ac:dyDescent="0.3">
      <c r="B1" s="1" t="s">
        <v>15</v>
      </c>
      <c r="C1" s="1" t="s">
        <v>16</v>
      </c>
      <c r="D1" s="1" t="s">
        <v>17</v>
      </c>
      <c r="E1" s="10" t="s">
        <v>0</v>
      </c>
      <c r="F1" s="10" t="s">
        <v>1</v>
      </c>
      <c r="G1" s="19">
        <f>LN(G2)</f>
        <v>0.43188958346801681</v>
      </c>
      <c r="H1" s="20">
        <f>G4</f>
        <v>0.98388444375674167</v>
      </c>
      <c r="I1" s="10" t="s">
        <v>0</v>
      </c>
      <c r="J1" s="10" t="s">
        <v>1</v>
      </c>
      <c r="K1" s="19">
        <f>LN(K2)</f>
        <v>0.42215609342731653</v>
      </c>
      <c r="L1" s="20">
        <f>K4</f>
        <v>0.98501707303980257</v>
      </c>
      <c r="M1" s="10" t="s">
        <v>0</v>
      </c>
      <c r="N1" s="10" t="s">
        <v>1</v>
      </c>
      <c r="O1" s="19">
        <f>LN(O2)</f>
        <v>0.42676297675974645</v>
      </c>
      <c r="P1" s="20">
        <f>O4</f>
        <v>0.9832824673467021</v>
      </c>
      <c r="Q1" s="10" t="s">
        <v>0</v>
      </c>
      <c r="R1" s="10" t="s">
        <v>1</v>
      </c>
      <c r="S1" s="19">
        <f>LN(S2)</f>
        <v>0.42753713476306038</v>
      </c>
      <c r="T1" s="20">
        <f>S4</f>
        <v>0.98320457028124819</v>
      </c>
      <c r="U1" s="10" t="s">
        <v>0</v>
      </c>
      <c r="V1" s="10" t="s">
        <v>1</v>
      </c>
      <c r="W1" s="19">
        <f>LN(W2)</f>
        <v>0.42987690186890809</v>
      </c>
      <c r="X1" s="20">
        <f>W4</f>
        <v>0.98265894285805211</v>
      </c>
      <c r="Y1" s="10" t="s">
        <v>0</v>
      </c>
      <c r="Z1" s="10" t="s">
        <v>1</v>
      </c>
      <c r="AA1" s="19">
        <f>LN(AA2)</f>
        <v>0.43031644665452695</v>
      </c>
      <c r="AB1" s="20">
        <f>AA4</f>
        <v>0.98275065718120536</v>
      </c>
      <c r="AC1" s="10" t="s">
        <v>0</v>
      </c>
      <c r="AD1" s="10" t="s">
        <v>1</v>
      </c>
      <c r="AE1" s="19">
        <f>LN(AE2)</f>
        <v>0.43632601122289183</v>
      </c>
      <c r="AF1" s="20">
        <f>AE4</f>
        <v>0.98628424464328102</v>
      </c>
      <c r="AG1" s="10" t="s">
        <v>0</v>
      </c>
      <c r="AH1" s="10" t="s">
        <v>1</v>
      </c>
      <c r="AI1" s="19">
        <f>LN(AI2)</f>
        <v>0.433918869915637</v>
      </c>
      <c r="AJ1" s="20">
        <f>AI4</f>
        <v>0.984876063984512</v>
      </c>
      <c r="AK1" s="10" t="s">
        <v>0</v>
      </c>
      <c r="AL1" s="10" t="s">
        <v>1</v>
      </c>
      <c r="AM1" s="19">
        <f>LN(AM2)</f>
        <v>0.43376694707354391</v>
      </c>
      <c r="AN1" s="20">
        <f>AM4</f>
        <v>0.98500317591432729</v>
      </c>
      <c r="AO1" s="10" t="s">
        <v>0</v>
      </c>
      <c r="AP1" s="10" t="s">
        <v>1</v>
      </c>
      <c r="AQ1" s="19">
        <f>LN(AQ2)</f>
        <v>0.43312732968726952</v>
      </c>
      <c r="AR1" s="20">
        <f>AQ4</f>
        <v>0.98513727321113198</v>
      </c>
      <c r="AS1" s="10" t="s">
        <v>0</v>
      </c>
      <c r="AT1" s="10" t="s">
        <v>1</v>
      </c>
      <c r="AU1" s="19">
        <f>LN(AU2)</f>
        <v>0.43208331762505864</v>
      </c>
      <c r="AV1" s="20">
        <f>AU4</f>
        <v>0.98428883735299522</v>
      </c>
      <c r="AW1" s="10" t="s">
        <v>0</v>
      </c>
      <c r="AX1" s="10" t="s">
        <v>1</v>
      </c>
      <c r="AY1" s="19">
        <f>LN(AY2)</f>
        <v>0.43163008140425407</v>
      </c>
      <c r="AZ1" s="20">
        <f>AY4</f>
        <v>0.98467642455570203</v>
      </c>
      <c r="BA1" s="10" t="s">
        <v>0</v>
      </c>
      <c r="BB1" s="10" t="s">
        <v>1</v>
      </c>
      <c r="BC1" s="19">
        <f>LN(BC2)</f>
        <v>0.43100783895494243</v>
      </c>
      <c r="BD1" s="20">
        <f>BC4</f>
        <v>0.9847604555759969</v>
      </c>
      <c r="BE1" s="10" t="s">
        <v>0</v>
      </c>
      <c r="BF1" s="10" t="s">
        <v>1</v>
      </c>
      <c r="BG1" s="19">
        <f>LN(BG2)</f>
        <v>0.43191256747726181</v>
      </c>
      <c r="BH1" s="20">
        <f>BG4</f>
        <v>0.98359270386985975</v>
      </c>
      <c r="BI1" s="10" t="s">
        <v>0</v>
      </c>
      <c r="BJ1" s="10" t="s">
        <v>1</v>
      </c>
      <c r="BK1" s="19">
        <f>LN(BK2)</f>
        <v>0.43032306022892597</v>
      </c>
      <c r="BL1" s="20">
        <f>BK4</f>
        <v>0.9838111812267446</v>
      </c>
      <c r="BM1" s="10" t="s">
        <v>0</v>
      </c>
      <c r="BN1" s="10" t="s">
        <v>1</v>
      </c>
      <c r="BO1" s="19">
        <f>LN(BO2)</f>
        <v>0.4322920489242878</v>
      </c>
      <c r="BP1" s="20">
        <f>BO4</f>
        <v>0.98323127252318987</v>
      </c>
      <c r="BQ1" s="10" t="s">
        <v>0</v>
      </c>
      <c r="BR1" s="10" t="s">
        <v>1</v>
      </c>
      <c r="BS1" s="19">
        <f>LN(BS2)</f>
        <v>0.43295880352622329</v>
      </c>
      <c r="BT1" s="20">
        <f>BS4</f>
        <v>0.983150179298104</v>
      </c>
      <c r="BU1" s="10" t="s">
        <v>0</v>
      </c>
      <c r="BV1" s="10" t="s">
        <v>1</v>
      </c>
      <c r="BW1" s="19">
        <f>LN(BW2)</f>
        <v>0.43576956975399761</v>
      </c>
      <c r="BX1" s="20">
        <f>BW4</f>
        <v>0.98386165953088289</v>
      </c>
      <c r="BY1" s="10" t="s">
        <v>0</v>
      </c>
      <c r="BZ1" s="10" t="s">
        <v>1</v>
      </c>
      <c r="CA1" s="19">
        <f>LN(CA2)</f>
        <v>0.43481598255294662</v>
      </c>
      <c r="CB1" s="20">
        <f>CA4</f>
        <v>0.98315627493734081</v>
      </c>
      <c r="CC1" s="10" t="s">
        <v>0</v>
      </c>
      <c r="CD1" s="10" t="s">
        <v>1</v>
      </c>
      <c r="CE1" s="19">
        <f>LN(CE2)</f>
        <v>0.43603406293200558</v>
      </c>
      <c r="CF1" s="20">
        <f>CE4</f>
        <v>0.98325767561720645</v>
      </c>
      <c r="CG1" s="10" t="s">
        <v>0</v>
      </c>
      <c r="CH1" s="10" t="s">
        <v>1</v>
      </c>
      <c r="CI1" s="19">
        <f>LN(CI2)</f>
        <v>0.43437736817624717</v>
      </c>
      <c r="CJ1" s="20">
        <f>CI4</f>
        <v>0.98237471170886959</v>
      </c>
    </row>
    <row r="2" spans="2:88" ht="15.75" thickTop="1" x14ac:dyDescent="0.25">
      <c r="B2">
        <v>0.42215609342731653</v>
      </c>
      <c r="C2" s="21">
        <v>0.98501707303980257</v>
      </c>
      <c r="D2">
        <v>1117.6247662530072</v>
      </c>
      <c r="E2" s="11">
        <v>1959</v>
      </c>
      <c r="F2" s="11">
        <v>1</v>
      </c>
      <c r="G2">
        <f t="array" ref="G2:H6">LOGEST(F2:F21,E2:E21,TRUE, TRUE)</f>
        <v>1.5401650460890104</v>
      </c>
      <c r="H2">
        <v>0</v>
      </c>
      <c r="I2" s="11">
        <v>1962</v>
      </c>
      <c r="J2" s="11">
        <v>7</v>
      </c>
      <c r="K2">
        <f t="array" ref="K2:L6">LOGEST(J2:J20,I2:I20,TRUE, TRUE)</f>
        <v>1.5252465870700878</v>
      </c>
      <c r="L2">
        <v>0</v>
      </c>
      <c r="M2" s="11">
        <v>1959</v>
      </c>
      <c r="N2" s="11">
        <v>1</v>
      </c>
      <c r="O2">
        <f t="array" ref="O2:P6">LOGEST(N2:N20,M2:M20,TRUE, TRUE)</f>
        <v>1.5322894304727783</v>
      </c>
      <c r="P2">
        <v>0</v>
      </c>
      <c r="Q2" s="11">
        <v>1959</v>
      </c>
      <c r="R2" s="11">
        <v>1</v>
      </c>
      <c r="S2">
        <f t="array" ref="S2:T6">LOGEST(R2:R20,Q2:Q20,TRUE, TRUE)</f>
        <v>1.5334761238836054</v>
      </c>
      <c r="T2">
        <v>0</v>
      </c>
      <c r="U2" s="11">
        <v>1959</v>
      </c>
      <c r="V2" s="11">
        <v>1</v>
      </c>
      <c r="W2">
        <f t="array" ref="W2:X6">LOGEST(V2:V20,U2:U20,TRUE, TRUE)</f>
        <v>1.5370683016667945</v>
      </c>
      <c r="X2">
        <v>0</v>
      </c>
      <c r="Y2" s="11">
        <v>1959</v>
      </c>
      <c r="Z2" s="11">
        <v>1</v>
      </c>
      <c r="AA2">
        <f t="array" ref="AA2:AB6">LOGEST(Z2:Z20,Y2:Y20,TRUE, TRUE)</f>
        <v>1.5377440605261941</v>
      </c>
      <c r="AB2">
        <v>0</v>
      </c>
      <c r="AC2" s="11">
        <v>1959</v>
      </c>
      <c r="AD2" s="11">
        <v>1</v>
      </c>
      <c r="AE2">
        <f t="array" ref="AE2:AF6">LOGEST(AD2:AD20,AC2:AC20,TRUE, TRUE)</f>
        <v>1.5470130561657409</v>
      </c>
      <c r="AF2">
        <v>0</v>
      </c>
      <c r="AG2" s="11">
        <v>1959</v>
      </c>
      <c r="AH2" s="11">
        <v>1</v>
      </c>
      <c r="AI2">
        <f t="array" ref="AI2:AJ6">LOGEST(AH2:AH20,AG2:AG20,TRUE, TRUE)</f>
        <v>1.5432936554928334</v>
      </c>
      <c r="AJ2">
        <v>0</v>
      </c>
      <c r="AK2" s="11">
        <v>1959</v>
      </c>
      <c r="AL2" s="11">
        <v>1</v>
      </c>
      <c r="AM2">
        <f t="array" ref="AM2:AN6">LOGEST(AL2:AL20,AK2:AK20,TRUE, TRUE)</f>
        <v>1.5430592117436379</v>
      </c>
      <c r="AN2">
        <v>0</v>
      </c>
      <c r="AO2" s="11">
        <v>1959</v>
      </c>
      <c r="AP2" s="11">
        <v>1</v>
      </c>
      <c r="AQ2">
        <f t="array" ref="AQ2:AR6">LOGEST(AP2:AP20,AO2:AO20,TRUE, TRUE)</f>
        <v>1.5420725598172564</v>
      </c>
      <c r="AR2">
        <v>0</v>
      </c>
      <c r="AS2" s="11">
        <v>1959</v>
      </c>
      <c r="AT2" s="11">
        <v>1</v>
      </c>
      <c r="AU2">
        <f t="array" ref="AU2:AV6">LOGEST(AT2:AT20,AS2:AS20,TRUE, TRUE)</f>
        <v>1.5404634575712348</v>
      </c>
      <c r="AV2">
        <v>0</v>
      </c>
      <c r="AW2" s="11">
        <v>1959</v>
      </c>
      <c r="AX2" s="11">
        <v>1</v>
      </c>
      <c r="AY2">
        <f t="array" ref="AY2:AZ6">LOGEST(AX2:AX20,AW2:AW20,TRUE, TRUE)</f>
        <v>1.539765421934904</v>
      </c>
      <c r="AZ2">
        <v>0</v>
      </c>
      <c r="BA2" s="11">
        <v>1959</v>
      </c>
      <c r="BB2" s="11">
        <v>1</v>
      </c>
      <c r="BC2">
        <f t="array" ref="BC2:BD6">LOGEST(BB2:BB20,BA2:BA20,TRUE, TRUE)</f>
        <v>1.5388076125531258</v>
      </c>
      <c r="BD2">
        <v>0</v>
      </c>
      <c r="BE2" s="11">
        <v>1959</v>
      </c>
      <c r="BF2" s="11">
        <v>1</v>
      </c>
      <c r="BG2">
        <f t="array" ref="BG2:BH6">LOGEST(BF2:BF20,BE2:BE20,TRUE, TRUE)</f>
        <v>1.540200445663479</v>
      </c>
      <c r="BH2">
        <v>0</v>
      </c>
      <c r="BI2" s="11">
        <v>1959</v>
      </c>
      <c r="BJ2" s="11">
        <v>1</v>
      </c>
      <c r="BK2">
        <f t="array" ref="BK2:BL6">LOGEST(BJ2:BJ20,BI2:BI20,TRUE, TRUE)</f>
        <v>1.5377542305445751</v>
      </c>
      <c r="BL2">
        <v>0</v>
      </c>
      <c r="BM2" s="11">
        <v>1959</v>
      </c>
      <c r="BN2" s="11">
        <v>1</v>
      </c>
      <c r="BO2">
        <f t="array" ref="BO2:BP6">LOGEST(BN2:BN20,BM2:BM20,TRUE, TRUE)</f>
        <v>1.5407850340705214</v>
      </c>
      <c r="BP2">
        <v>0</v>
      </c>
      <c r="BQ2" s="11">
        <v>1959</v>
      </c>
      <c r="BR2" s="11">
        <v>1</v>
      </c>
      <c r="BS2">
        <f t="array" ref="BS2:BT6">LOGEST(BR2:BR20,BQ2:BQ20,TRUE, TRUE)</f>
        <v>1.5418127021457186</v>
      </c>
      <c r="BT2">
        <v>0</v>
      </c>
      <c r="BU2" s="11">
        <v>1959</v>
      </c>
      <c r="BV2" s="11">
        <v>1</v>
      </c>
      <c r="BW2">
        <f t="array" ref="BW2:BX6">LOGEST(BV2:BV20,BU2:BU20,TRUE, TRUE)</f>
        <v>1.5461524734025429</v>
      </c>
      <c r="BX2">
        <v>0</v>
      </c>
      <c r="BY2" s="11">
        <v>1959</v>
      </c>
      <c r="BZ2" s="11">
        <v>1</v>
      </c>
      <c r="CA2">
        <f t="array" ref="CA2:CB6">LOGEST(BZ2:BZ20,BY2:BY20,TRUE, TRUE)</f>
        <v>1.5446787849499286</v>
      </c>
      <c r="CB2">
        <v>0</v>
      </c>
      <c r="CC2" s="11">
        <v>1959</v>
      </c>
      <c r="CD2" s="11">
        <v>1</v>
      </c>
      <c r="CE2">
        <f t="array" ref="CE2:CF6">LOGEST(CD2:CD20,CC2:CC20,TRUE, TRUE)</f>
        <v>1.5465614742705034</v>
      </c>
      <c r="CF2">
        <v>0</v>
      </c>
      <c r="CG2" s="11">
        <v>1959</v>
      </c>
      <c r="CH2" s="11">
        <v>1</v>
      </c>
      <c r="CI2">
        <f t="array" ref="CI2:CJ6">LOGEST(CH2:CH20,CG2:CG20,TRUE, TRUE)</f>
        <v>1.5440014151903838</v>
      </c>
      <c r="CJ2">
        <v>0</v>
      </c>
    </row>
    <row r="3" spans="2:88" x14ac:dyDescent="0.25">
      <c r="B3">
        <v>0.42676297675974645</v>
      </c>
      <c r="C3" s="21">
        <v>0.9832824673467021</v>
      </c>
      <c r="D3">
        <v>999.89647345455251</v>
      </c>
      <c r="E3" s="11">
        <v>1962</v>
      </c>
      <c r="F3" s="11">
        <v>7</v>
      </c>
      <c r="G3">
        <v>1.3028279894022313E-2</v>
      </c>
      <c r="H3">
        <v>25.843093332514933</v>
      </c>
      <c r="I3" s="11">
        <v>1963</v>
      </c>
      <c r="J3" s="11">
        <v>12</v>
      </c>
      <c r="K3">
        <v>1.2627723205248262E-2</v>
      </c>
      <c r="L3">
        <v>25.064795884539837</v>
      </c>
      <c r="M3" s="11">
        <v>1963</v>
      </c>
      <c r="N3" s="11">
        <v>12</v>
      </c>
      <c r="O3">
        <v>1.3496128897825834E-2</v>
      </c>
      <c r="P3">
        <v>26.786391423314605</v>
      </c>
      <c r="Q3" s="11">
        <v>1962</v>
      </c>
      <c r="R3" s="11">
        <v>7</v>
      </c>
      <c r="S3">
        <v>1.3552611760930552E-2</v>
      </c>
      <c r="T3">
        <v>26.897790265357212</v>
      </c>
      <c r="U3" s="11">
        <v>1962</v>
      </c>
      <c r="V3" s="11">
        <v>7</v>
      </c>
      <c r="W3">
        <v>1.3850199490466295E-2</v>
      </c>
      <c r="X3">
        <v>27.487689730026577</v>
      </c>
      <c r="Y3" s="11">
        <v>1962</v>
      </c>
      <c r="Z3" s="11">
        <v>7</v>
      </c>
      <c r="AA3">
        <v>1.3827004040019538E-2</v>
      </c>
      <c r="AB3">
        <v>27.440934700623284</v>
      </c>
      <c r="AC3" s="11">
        <v>1962</v>
      </c>
      <c r="AD3" s="11">
        <v>7</v>
      </c>
      <c r="AE3">
        <v>1.2479450434890602E-2</v>
      </c>
      <c r="AF3">
        <v>24.763337218448921</v>
      </c>
      <c r="AG3" s="11">
        <v>1962</v>
      </c>
      <c r="AH3" s="11">
        <v>7</v>
      </c>
      <c r="AI3">
        <v>1.3041444588039439E-2</v>
      </c>
      <c r="AJ3">
        <v>25.875789943948888</v>
      </c>
      <c r="AK3" s="11">
        <v>1962</v>
      </c>
      <c r="AL3" s="11">
        <v>7</v>
      </c>
      <c r="AM3">
        <v>1.2981139837674061E-2</v>
      </c>
      <c r="AN3">
        <v>25.755458173394562</v>
      </c>
      <c r="AO3" s="11">
        <v>1962</v>
      </c>
      <c r="AP3" s="11">
        <v>7</v>
      </c>
      <c r="AQ3">
        <v>1.2903038672569552E-2</v>
      </c>
      <c r="AR3">
        <v>25.598470555247378</v>
      </c>
      <c r="AS3" s="11">
        <v>1962</v>
      </c>
      <c r="AT3" s="11">
        <v>7</v>
      </c>
      <c r="AU3">
        <v>1.3239937060058238E-2</v>
      </c>
      <c r="AV3">
        <v>26.264064707487517</v>
      </c>
      <c r="AW3" s="11">
        <v>1962</v>
      </c>
      <c r="AX3" s="11">
        <v>7</v>
      </c>
      <c r="AY3">
        <v>1.3059318951482107E-2</v>
      </c>
      <c r="AZ3">
        <v>25.903710672437946</v>
      </c>
      <c r="BA3" s="11">
        <v>1962</v>
      </c>
      <c r="BB3" s="11">
        <v>7</v>
      </c>
      <c r="BC3">
        <v>1.3004132925514762E-2</v>
      </c>
      <c r="BD3">
        <v>25.792190431386068</v>
      </c>
      <c r="BE3" s="11">
        <v>1962</v>
      </c>
      <c r="BF3" s="11">
        <v>7</v>
      </c>
      <c r="BG3">
        <v>1.3529515338716042E-2</v>
      </c>
      <c r="BH3">
        <v>26.830652143681604</v>
      </c>
      <c r="BI3" s="11">
        <v>1962</v>
      </c>
      <c r="BJ3" s="11">
        <v>7</v>
      </c>
      <c r="BK3">
        <v>1.3388189865148078E-2</v>
      </c>
      <c r="BL3">
        <v>26.548969721095887</v>
      </c>
      <c r="BM3" s="11">
        <v>1962</v>
      </c>
      <c r="BN3" s="11">
        <v>7</v>
      </c>
      <c r="BO3">
        <v>1.3692255632216979E-2</v>
      </c>
      <c r="BP3">
        <v>27.149759709623115</v>
      </c>
      <c r="BQ3" s="11">
        <v>1962</v>
      </c>
      <c r="BR3" s="11">
        <v>7</v>
      </c>
      <c r="BS3">
        <v>1.3747059888263741E-2</v>
      </c>
      <c r="BT3">
        <v>27.256969731177545</v>
      </c>
      <c r="BU3" s="11">
        <v>1962</v>
      </c>
      <c r="BV3" s="11">
        <v>7</v>
      </c>
      <c r="BW3">
        <v>1.3536140621591674E-2</v>
      </c>
      <c r="BX3">
        <v>26.836612174155654</v>
      </c>
      <c r="BY3" s="11">
        <v>1962</v>
      </c>
      <c r="BZ3" s="11">
        <v>7</v>
      </c>
      <c r="CA3">
        <v>1.3803487701301806E-2</v>
      </c>
      <c r="CB3">
        <v>27.365917553330071</v>
      </c>
      <c r="CC3" s="11">
        <v>1962</v>
      </c>
      <c r="CD3" s="11">
        <v>7</v>
      </c>
      <c r="CE3">
        <v>1.3799716371372922E-2</v>
      </c>
      <c r="CF3">
        <v>27.356971654090994</v>
      </c>
      <c r="CG3" s="11">
        <v>1962</v>
      </c>
      <c r="CH3" s="11">
        <v>7</v>
      </c>
      <c r="CI3">
        <v>1.4111469988928586E-2</v>
      </c>
      <c r="CJ3">
        <v>27.97424963974321</v>
      </c>
    </row>
    <row r="4" spans="2:88" ht="15.75" thickBot="1" x14ac:dyDescent="0.3">
      <c r="B4">
        <v>0.42753713476306038</v>
      </c>
      <c r="C4" s="21">
        <v>0.98320457028124819</v>
      </c>
      <c r="D4">
        <v>995.18011594069844</v>
      </c>
      <c r="E4" s="11">
        <v>1963</v>
      </c>
      <c r="F4" s="11">
        <v>12</v>
      </c>
      <c r="G4">
        <v>0.98388444375674167</v>
      </c>
      <c r="H4">
        <v>0.93667352647204205</v>
      </c>
      <c r="I4" s="11">
        <v>1964</v>
      </c>
      <c r="J4" s="11">
        <v>30</v>
      </c>
      <c r="K4">
        <v>0.98501707303980257</v>
      </c>
      <c r="L4">
        <v>0.85033688349852743</v>
      </c>
      <c r="M4" s="11">
        <v>1964</v>
      </c>
      <c r="N4" s="11">
        <v>30</v>
      </c>
      <c r="O4">
        <v>0.9832824673467021</v>
      </c>
      <c r="P4">
        <v>0.92328765337305263</v>
      </c>
      <c r="Q4" s="11">
        <v>1964</v>
      </c>
      <c r="R4" s="11">
        <v>30</v>
      </c>
      <c r="S4">
        <v>0.98320457028124819</v>
      </c>
      <c r="T4">
        <v>0.93153096407100744</v>
      </c>
      <c r="U4" s="11">
        <v>1963</v>
      </c>
      <c r="V4" s="11">
        <v>12</v>
      </c>
      <c r="W4">
        <v>0.98265894285805211</v>
      </c>
      <c r="X4">
        <v>0.95622880426424983</v>
      </c>
      <c r="Y4" s="11">
        <v>1963</v>
      </c>
      <c r="Z4" s="11">
        <v>12</v>
      </c>
      <c r="AA4">
        <v>0.98275065718120536</v>
      </c>
      <c r="AB4">
        <v>0.9586349595326259</v>
      </c>
      <c r="AC4" s="11">
        <v>1963</v>
      </c>
      <c r="AD4" s="11">
        <v>12</v>
      </c>
      <c r="AE4">
        <v>0.98628424464328102</v>
      </c>
      <c r="AF4">
        <v>0.88028208852815093</v>
      </c>
      <c r="AG4" s="11">
        <v>1963</v>
      </c>
      <c r="AH4" s="11">
        <v>12</v>
      </c>
      <c r="AI4">
        <v>0.984876063984512</v>
      </c>
      <c r="AJ4">
        <v>0.92887201507551953</v>
      </c>
      <c r="AK4" s="11">
        <v>1963</v>
      </c>
      <c r="AL4" s="11">
        <v>12</v>
      </c>
      <c r="AM4">
        <v>0.98500317591432729</v>
      </c>
      <c r="AN4">
        <v>0.92631143609635169</v>
      </c>
      <c r="AO4" s="11">
        <v>1963</v>
      </c>
      <c r="AP4" s="11">
        <v>12</v>
      </c>
      <c r="AQ4">
        <v>0.98513727321113198</v>
      </c>
      <c r="AR4">
        <v>0.92475514800219427</v>
      </c>
      <c r="AS4" s="11">
        <v>1963</v>
      </c>
      <c r="AT4" s="11">
        <v>12</v>
      </c>
      <c r="AU4">
        <v>0.98428883735299522</v>
      </c>
      <c r="AV4">
        <v>0.95165781692916107</v>
      </c>
      <c r="AW4" s="11">
        <v>1963</v>
      </c>
      <c r="AX4" s="11">
        <v>12</v>
      </c>
      <c r="AY4">
        <v>0.98467642455570203</v>
      </c>
      <c r="AZ4">
        <v>0.93870406807607709</v>
      </c>
      <c r="BA4" s="11">
        <v>1963</v>
      </c>
      <c r="BB4" s="11">
        <v>12</v>
      </c>
      <c r="BC4">
        <v>0.9847604555759969</v>
      </c>
      <c r="BD4">
        <v>0.93305041264355704</v>
      </c>
      <c r="BE4" s="11">
        <v>1963</v>
      </c>
      <c r="BF4" s="11">
        <v>12</v>
      </c>
      <c r="BG4">
        <v>0.98359270386985975</v>
      </c>
      <c r="BH4">
        <v>0.9638246086847656</v>
      </c>
      <c r="BI4" s="11">
        <v>1963</v>
      </c>
      <c r="BJ4" s="11">
        <v>12</v>
      </c>
      <c r="BK4">
        <v>0.9838111812267446</v>
      </c>
      <c r="BL4">
        <v>0.94961321490117256</v>
      </c>
      <c r="BM4" s="11">
        <v>1963</v>
      </c>
      <c r="BN4" s="11">
        <v>12</v>
      </c>
      <c r="BO4">
        <v>0.98323127252318987</v>
      </c>
      <c r="BP4">
        <v>0.96325362816795956</v>
      </c>
      <c r="BQ4" s="11">
        <v>1963</v>
      </c>
      <c r="BR4" s="11">
        <v>12</v>
      </c>
      <c r="BS4">
        <v>0.983150179298104</v>
      </c>
      <c r="BT4">
        <v>0.96073216799329864</v>
      </c>
      <c r="BU4" s="11">
        <v>1963</v>
      </c>
      <c r="BV4" s="11">
        <v>12</v>
      </c>
      <c r="BW4">
        <v>0.98386165953088289</v>
      </c>
      <c r="BX4">
        <v>0.93494828221054982</v>
      </c>
      <c r="BY4" s="11">
        <v>1963</v>
      </c>
      <c r="BZ4" s="11">
        <v>12</v>
      </c>
      <c r="CA4">
        <v>0.98315627493734081</v>
      </c>
      <c r="CB4">
        <v>0.94920803439943235</v>
      </c>
      <c r="CC4" s="11">
        <v>1963</v>
      </c>
      <c r="CD4" s="11">
        <v>12</v>
      </c>
      <c r="CE4">
        <v>0.98325767561720645</v>
      </c>
      <c r="CF4">
        <v>0.93984285674789014</v>
      </c>
      <c r="CG4" s="11">
        <v>1963</v>
      </c>
      <c r="CH4" s="11">
        <v>12</v>
      </c>
      <c r="CI4">
        <v>0.98237471170886959</v>
      </c>
      <c r="CJ4">
        <v>0.95605654525259631</v>
      </c>
    </row>
    <row r="5" spans="2:88" ht="17.25" thickTop="1" thickBot="1" x14ac:dyDescent="0.3">
      <c r="B5">
        <v>0.42987690186890809</v>
      </c>
      <c r="C5" s="21">
        <v>0.98265894285805211</v>
      </c>
      <c r="D5">
        <v>963.33239039833632</v>
      </c>
      <c r="E5" s="11">
        <v>1964</v>
      </c>
      <c r="F5" s="11">
        <v>30</v>
      </c>
      <c r="G5">
        <v>1098.9332121272557</v>
      </c>
      <c r="H5">
        <v>18</v>
      </c>
      <c r="I5" s="11">
        <v>1965</v>
      </c>
      <c r="J5" s="11">
        <v>50</v>
      </c>
      <c r="K5" s="18">
        <v>1117.6247662530072</v>
      </c>
      <c r="L5">
        <v>17</v>
      </c>
      <c r="M5" s="11">
        <v>1965</v>
      </c>
      <c r="N5" s="11">
        <v>50</v>
      </c>
      <c r="O5" s="18">
        <v>999.89647345455251</v>
      </c>
      <c r="P5">
        <v>17</v>
      </c>
      <c r="Q5" s="11">
        <v>1965</v>
      </c>
      <c r="R5" s="11">
        <v>50</v>
      </c>
      <c r="S5" s="18">
        <v>995.18011594069844</v>
      </c>
      <c r="T5">
        <v>17</v>
      </c>
      <c r="U5" s="11">
        <v>1965</v>
      </c>
      <c r="V5" s="11">
        <v>50</v>
      </c>
      <c r="W5" s="18">
        <v>963.33239039833632</v>
      </c>
      <c r="X5">
        <v>17</v>
      </c>
      <c r="Y5" s="11">
        <v>1964</v>
      </c>
      <c r="Z5" s="11">
        <v>30</v>
      </c>
      <c r="AA5" s="18">
        <v>968.5447931313123</v>
      </c>
      <c r="AB5">
        <v>17</v>
      </c>
      <c r="AC5" s="11">
        <v>1964</v>
      </c>
      <c r="AD5" s="11">
        <v>30</v>
      </c>
      <c r="AE5" s="18">
        <v>1222.4505120472313</v>
      </c>
      <c r="AF5">
        <v>17</v>
      </c>
      <c r="AG5" s="11">
        <v>1964</v>
      </c>
      <c r="AH5" s="11">
        <v>30</v>
      </c>
      <c r="AI5" s="18">
        <v>1107.0460143834705</v>
      </c>
      <c r="AJ5">
        <v>17</v>
      </c>
      <c r="AK5" s="11">
        <v>1964</v>
      </c>
      <c r="AL5" s="11">
        <v>30</v>
      </c>
      <c r="AM5" s="18">
        <v>1116.5733421212221</v>
      </c>
      <c r="AN5">
        <v>17</v>
      </c>
      <c r="AO5" s="11">
        <v>1964</v>
      </c>
      <c r="AP5" s="11">
        <v>30</v>
      </c>
      <c r="AQ5" s="18">
        <v>1126.800881325009</v>
      </c>
      <c r="AR5">
        <v>17</v>
      </c>
      <c r="AS5" s="11">
        <v>1964</v>
      </c>
      <c r="AT5" s="11">
        <v>30</v>
      </c>
      <c r="AU5" s="18">
        <v>1065.0332257995524</v>
      </c>
      <c r="AV5">
        <v>17</v>
      </c>
      <c r="AW5" s="11">
        <v>1964</v>
      </c>
      <c r="AX5" s="11">
        <v>30</v>
      </c>
      <c r="AY5" s="18">
        <v>1092.4016577133643</v>
      </c>
      <c r="AZ5">
        <v>17</v>
      </c>
      <c r="BA5" s="11">
        <v>1964</v>
      </c>
      <c r="BB5" s="11">
        <v>30</v>
      </c>
      <c r="BC5" s="18">
        <v>1098.5189109999928</v>
      </c>
      <c r="BD5">
        <v>17</v>
      </c>
      <c r="BE5" s="11">
        <v>1964</v>
      </c>
      <c r="BF5" s="11">
        <v>30</v>
      </c>
      <c r="BG5" s="18">
        <v>1019.1244086264127</v>
      </c>
      <c r="BH5">
        <v>17</v>
      </c>
      <c r="BI5" s="11">
        <v>1964</v>
      </c>
      <c r="BJ5" s="11">
        <v>30</v>
      </c>
      <c r="BK5" s="18">
        <v>1033.1074993862283</v>
      </c>
      <c r="BL5">
        <v>17</v>
      </c>
      <c r="BM5" s="11">
        <v>1964</v>
      </c>
      <c r="BN5" s="11">
        <v>30</v>
      </c>
      <c r="BO5" s="18">
        <v>996.79189467476181</v>
      </c>
      <c r="BP5">
        <v>17</v>
      </c>
      <c r="BQ5" s="11">
        <v>1964</v>
      </c>
      <c r="BR5" s="11">
        <v>30</v>
      </c>
      <c r="BS5" s="18">
        <v>991.91281282815976</v>
      </c>
      <c r="BT5">
        <v>17</v>
      </c>
      <c r="BU5" s="11">
        <v>1964</v>
      </c>
      <c r="BV5" s="11">
        <v>30</v>
      </c>
      <c r="BW5" s="18">
        <v>1036.3920778615277</v>
      </c>
      <c r="BX5">
        <v>17</v>
      </c>
      <c r="BY5" s="11">
        <v>1964</v>
      </c>
      <c r="BZ5" s="11">
        <v>30</v>
      </c>
      <c r="CA5" s="18">
        <v>992.27793209396884</v>
      </c>
      <c r="CB5">
        <v>17</v>
      </c>
      <c r="CC5" s="11">
        <v>1964</v>
      </c>
      <c r="CD5" s="11">
        <v>30</v>
      </c>
      <c r="CE5" s="18">
        <v>998.3906716483923</v>
      </c>
      <c r="CF5">
        <v>17</v>
      </c>
      <c r="CG5" s="11">
        <v>1964</v>
      </c>
      <c r="CH5" s="11">
        <v>30</v>
      </c>
      <c r="CI5" s="18">
        <v>947.52323044014793</v>
      </c>
      <c r="CJ5">
        <v>17</v>
      </c>
    </row>
    <row r="6" spans="2:88" ht="15.75" thickTop="1" x14ac:dyDescent="0.25">
      <c r="B6">
        <v>0.43031644665452695</v>
      </c>
      <c r="C6" s="21">
        <v>0.98275065718120536</v>
      </c>
      <c r="D6">
        <v>968.5447931313123</v>
      </c>
      <c r="E6" s="11">
        <v>1965</v>
      </c>
      <c r="F6" s="11">
        <v>50</v>
      </c>
      <c r="G6">
        <v>964.15707059035219</v>
      </c>
      <c r="H6">
        <v>15.792431313484283</v>
      </c>
      <c r="I6" s="12">
        <v>1970</v>
      </c>
      <c r="J6" s="13">
        <v>3000</v>
      </c>
      <c r="K6">
        <v>808.12408633778534</v>
      </c>
      <c r="L6">
        <v>12.292237862445798</v>
      </c>
      <c r="M6" s="12">
        <v>1970</v>
      </c>
      <c r="N6" s="13">
        <v>3000</v>
      </c>
      <c r="O6">
        <v>852.37183862277845</v>
      </c>
      <c r="P6">
        <v>14.491821544809008</v>
      </c>
      <c r="Q6" s="12">
        <v>1970</v>
      </c>
      <c r="R6" s="13">
        <v>3000</v>
      </c>
      <c r="S6">
        <v>863.56748293414319</v>
      </c>
      <c r="T6">
        <v>14.751748929392029</v>
      </c>
      <c r="U6" s="12">
        <v>1970</v>
      </c>
      <c r="V6" s="13">
        <v>3000</v>
      </c>
      <c r="W6">
        <v>880.84563461933556</v>
      </c>
      <c r="X6">
        <v>15.54434994377883</v>
      </c>
      <c r="Y6" s="12">
        <v>1970</v>
      </c>
      <c r="Z6" s="13">
        <v>3000</v>
      </c>
      <c r="AA6">
        <v>890.07424862648168</v>
      </c>
      <c r="AB6">
        <v>15.622676755848028</v>
      </c>
      <c r="AC6" s="11">
        <v>1965</v>
      </c>
      <c r="AD6" s="11">
        <v>50</v>
      </c>
      <c r="AE6">
        <v>947.27269091217488</v>
      </c>
      <c r="AF6">
        <v>13.173241441519217</v>
      </c>
      <c r="AG6" s="11">
        <v>1965</v>
      </c>
      <c r="AH6" s="11">
        <v>50</v>
      </c>
      <c r="AI6">
        <v>955.16286633047753</v>
      </c>
      <c r="AJ6">
        <v>14.667654746637753</v>
      </c>
      <c r="AK6" s="11">
        <v>1965</v>
      </c>
      <c r="AL6" s="11">
        <v>50</v>
      </c>
      <c r="AM6">
        <v>958.07896818987547</v>
      </c>
      <c r="AN6">
        <v>14.586898902929054</v>
      </c>
      <c r="AO6" s="11">
        <v>1965</v>
      </c>
      <c r="AP6" s="11">
        <v>50</v>
      </c>
      <c r="AQ6">
        <v>963.60865766143638</v>
      </c>
      <c r="AR6">
        <v>14.537925423861523</v>
      </c>
      <c r="AS6" s="11">
        <v>1965</v>
      </c>
      <c r="AT6" s="11">
        <v>50</v>
      </c>
      <c r="AU6">
        <v>964.55011058810021</v>
      </c>
      <c r="AV6">
        <v>15.396094208880402</v>
      </c>
      <c r="AW6" s="11">
        <v>1965</v>
      </c>
      <c r="AX6" s="11">
        <v>50</v>
      </c>
      <c r="AY6">
        <v>962.58646439596203</v>
      </c>
      <c r="AZ6">
        <v>14.979810566183801</v>
      </c>
      <c r="BA6" s="11">
        <v>1965</v>
      </c>
      <c r="BB6" s="11">
        <v>50</v>
      </c>
      <c r="BC6">
        <v>956.35196877542023</v>
      </c>
      <c r="BD6">
        <v>14.799912233083305</v>
      </c>
      <c r="BE6" s="11">
        <v>1965</v>
      </c>
      <c r="BF6" s="11">
        <v>50</v>
      </c>
      <c r="BG6">
        <v>946.7236463295485</v>
      </c>
      <c r="BH6">
        <v>15.792283897207806</v>
      </c>
      <c r="BI6" s="11">
        <v>1965</v>
      </c>
      <c r="BJ6" s="11">
        <v>50</v>
      </c>
      <c r="BK6">
        <v>931.6204506378815</v>
      </c>
      <c r="BL6">
        <v>15.330009384553989</v>
      </c>
      <c r="BM6" s="11">
        <v>1965</v>
      </c>
      <c r="BN6" s="11">
        <v>50</v>
      </c>
      <c r="BO6">
        <v>924.88088742453067</v>
      </c>
      <c r="BP6">
        <v>15.773578387038542</v>
      </c>
      <c r="BQ6" s="11">
        <v>1965</v>
      </c>
      <c r="BR6" s="11">
        <v>50</v>
      </c>
      <c r="BS6">
        <v>915.54177391939982</v>
      </c>
      <c r="BT6">
        <v>15.691107076490765</v>
      </c>
      <c r="BU6" s="11">
        <v>1965</v>
      </c>
      <c r="BV6" s="11">
        <v>50</v>
      </c>
      <c r="BW6">
        <v>905.93963521396654</v>
      </c>
      <c r="BX6">
        <v>14.860180936943783</v>
      </c>
      <c r="BY6" s="11">
        <v>1965</v>
      </c>
      <c r="BZ6" s="11">
        <v>50</v>
      </c>
      <c r="CA6">
        <v>894.03834110296543</v>
      </c>
      <c r="CB6">
        <v>15.316930173663378</v>
      </c>
      <c r="CC6" s="11">
        <v>1965</v>
      </c>
      <c r="CD6" s="11">
        <v>50</v>
      </c>
      <c r="CE6">
        <v>881.88306825158475</v>
      </c>
      <c r="CF6">
        <v>15.0161781214606</v>
      </c>
      <c r="CG6" s="11">
        <v>1965</v>
      </c>
      <c r="CH6" s="11">
        <v>50</v>
      </c>
      <c r="CI6">
        <v>866.07803518718163</v>
      </c>
      <c r="CJ6">
        <v>15.538750001245605</v>
      </c>
    </row>
    <row r="7" spans="2:88" x14ac:dyDescent="0.25">
      <c r="B7">
        <v>0.43632601122289183</v>
      </c>
      <c r="C7" s="21">
        <v>0.98628424464328102</v>
      </c>
      <c r="D7">
        <v>1222.4505120472313</v>
      </c>
      <c r="E7" s="12">
        <v>1970</v>
      </c>
      <c r="F7" s="13">
        <v>3000</v>
      </c>
      <c r="G7" t="s">
        <v>18</v>
      </c>
      <c r="H7">
        <f>TINV(0.0455,H5)</f>
        <v>2.1488523236373958</v>
      </c>
      <c r="I7" s="12">
        <v>1974</v>
      </c>
      <c r="J7" s="13">
        <v>10000</v>
      </c>
      <c r="K7" t="s">
        <v>18</v>
      </c>
      <c r="L7">
        <f>TINV(0.0455,L5)</f>
        <v>2.1582634005973014</v>
      </c>
      <c r="M7" s="12">
        <v>1974</v>
      </c>
      <c r="N7" s="13">
        <v>10000</v>
      </c>
      <c r="O7" t="s">
        <v>18</v>
      </c>
      <c r="P7">
        <f>TINV(0.0455,P5)</f>
        <v>2.1582634005973014</v>
      </c>
      <c r="Q7" s="12">
        <v>1974</v>
      </c>
      <c r="R7" s="13">
        <v>10000</v>
      </c>
      <c r="S7" t="s">
        <v>18</v>
      </c>
      <c r="T7">
        <f>TINV(0.0455,T5)</f>
        <v>2.1582634005973014</v>
      </c>
      <c r="U7" s="12">
        <v>1974</v>
      </c>
      <c r="V7" s="13">
        <v>10000</v>
      </c>
      <c r="W7" t="s">
        <v>18</v>
      </c>
      <c r="X7">
        <f>TINV(0.0455,X5)</f>
        <v>2.1582634005973014</v>
      </c>
      <c r="Y7" s="12">
        <v>1974</v>
      </c>
      <c r="Z7" s="13">
        <v>10000</v>
      </c>
      <c r="AA7" t="s">
        <v>18</v>
      </c>
      <c r="AB7">
        <f>TINV(0.0455,AB5)</f>
        <v>2.1582634005973014</v>
      </c>
      <c r="AC7" s="12">
        <v>1974</v>
      </c>
      <c r="AD7" s="13">
        <v>10000</v>
      </c>
      <c r="AE7" t="s">
        <v>18</v>
      </c>
      <c r="AF7">
        <f>TINV(0.0455,AF5)</f>
        <v>2.1582634005973014</v>
      </c>
      <c r="AG7" s="12">
        <v>1970</v>
      </c>
      <c r="AH7" s="13">
        <v>3000</v>
      </c>
      <c r="AI7" t="s">
        <v>18</v>
      </c>
      <c r="AJ7">
        <f>TINV(0.0455,AJ5)</f>
        <v>2.1582634005973014</v>
      </c>
      <c r="AK7" s="12">
        <v>1970</v>
      </c>
      <c r="AL7" s="13">
        <v>3000</v>
      </c>
      <c r="AM7" t="s">
        <v>18</v>
      </c>
      <c r="AN7">
        <f>TINV(0.0455,AN5)</f>
        <v>2.1582634005973014</v>
      </c>
      <c r="AO7" s="12">
        <v>1970</v>
      </c>
      <c r="AP7" s="13">
        <v>3000</v>
      </c>
      <c r="AQ7" t="s">
        <v>18</v>
      </c>
      <c r="AR7">
        <f>TINV(0.0455,AR5)</f>
        <v>2.1582634005973014</v>
      </c>
      <c r="AS7" s="12">
        <v>1970</v>
      </c>
      <c r="AT7" s="13">
        <v>3000</v>
      </c>
      <c r="AU7" t="s">
        <v>18</v>
      </c>
      <c r="AV7">
        <f>TINV(0.0455,AV5)</f>
        <v>2.1582634005973014</v>
      </c>
      <c r="AW7" s="12">
        <v>1970</v>
      </c>
      <c r="AX7" s="13">
        <v>3000</v>
      </c>
      <c r="AY7" t="s">
        <v>18</v>
      </c>
      <c r="AZ7">
        <f>TINV(0.0455,AZ5)</f>
        <v>2.1582634005973014</v>
      </c>
      <c r="BA7" s="12">
        <v>1970</v>
      </c>
      <c r="BB7" s="13">
        <v>3000</v>
      </c>
      <c r="BC7" t="s">
        <v>18</v>
      </c>
      <c r="BD7">
        <f>TINV(0.0455,BD5)</f>
        <v>2.1582634005973014</v>
      </c>
      <c r="BE7" s="12">
        <v>1970</v>
      </c>
      <c r="BF7" s="13">
        <v>3000</v>
      </c>
      <c r="BG7" t="s">
        <v>18</v>
      </c>
      <c r="BH7">
        <f>TINV(0.0455,BH5)</f>
        <v>2.1582634005973014</v>
      </c>
      <c r="BI7" s="12">
        <v>1970</v>
      </c>
      <c r="BJ7" s="13">
        <v>3000</v>
      </c>
      <c r="BK7" t="s">
        <v>18</v>
      </c>
      <c r="BL7">
        <f>TINV(0.0455,BL5)</f>
        <v>2.1582634005973014</v>
      </c>
      <c r="BM7" s="12">
        <v>1970</v>
      </c>
      <c r="BN7" s="13">
        <v>3000</v>
      </c>
      <c r="BO7" t="s">
        <v>18</v>
      </c>
      <c r="BP7">
        <f>TINV(0.0455,BP5)</f>
        <v>2.1582634005973014</v>
      </c>
      <c r="BQ7" s="12">
        <v>1970</v>
      </c>
      <c r="BR7" s="13">
        <v>3000</v>
      </c>
      <c r="BS7" t="s">
        <v>18</v>
      </c>
      <c r="BT7">
        <f>TINV(0.0455,BT5)</f>
        <v>2.1582634005973014</v>
      </c>
      <c r="BU7" s="12">
        <v>1970</v>
      </c>
      <c r="BV7" s="13">
        <v>3000</v>
      </c>
      <c r="BW7" t="s">
        <v>18</v>
      </c>
      <c r="BX7">
        <f>TINV(0.0455,BX5)</f>
        <v>2.1582634005973014</v>
      </c>
      <c r="BY7" s="12">
        <v>1970</v>
      </c>
      <c r="BZ7" s="13">
        <v>3000</v>
      </c>
      <c r="CA7" t="s">
        <v>18</v>
      </c>
      <c r="CB7">
        <f>TINV(0.0455,CB5)</f>
        <v>2.1582634005973014</v>
      </c>
      <c r="CC7" s="12">
        <v>1970</v>
      </c>
      <c r="CD7" s="13">
        <v>3000</v>
      </c>
      <c r="CE7" t="s">
        <v>18</v>
      </c>
      <c r="CF7">
        <f>TINV(0.0455,CF5)</f>
        <v>2.1582634005973014</v>
      </c>
      <c r="CG7" s="12">
        <v>1970</v>
      </c>
      <c r="CH7" s="13">
        <v>3000</v>
      </c>
    </row>
    <row r="8" spans="2:88" x14ac:dyDescent="0.25">
      <c r="B8">
        <v>0.433918869915637</v>
      </c>
      <c r="C8" s="21">
        <v>0.984876063984512</v>
      </c>
      <c r="D8">
        <v>1107.0460143834705</v>
      </c>
      <c r="E8" s="12">
        <v>1974</v>
      </c>
      <c r="F8" s="13">
        <v>10000</v>
      </c>
      <c r="G8" t="s">
        <v>19</v>
      </c>
      <c r="H8">
        <f>H7*G3</f>
        <v>2.799584952326821E-2</v>
      </c>
      <c r="I8" s="12">
        <v>1975</v>
      </c>
      <c r="J8" s="13">
        <v>16000</v>
      </c>
      <c r="K8" t="s">
        <v>19</v>
      </c>
      <c r="L8">
        <f>L7*K3</f>
        <v>2.7253952826760568E-2</v>
      </c>
      <c r="M8" s="12">
        <v>1975</v>
      </c>
      <c r="N8" s="13">
        <v>16000</v>
      </c>
      <c r="O8" t="s">
        <v>19</v>
      </c>
      <c r="P8">
        <f>P7*O3</f>
        <v>2.9128201049921094E-2</v>
      </c>
      <c r="Q8" s="12">
        <v>1975</v>
      </c>
      <c r="R8" s="13">
        <v>16000</v>
      </c>
      <c r="S8" t="s">
        <v>19</v>
      </c>
      <c r="T8">
        <f>T7*S3</f>
        <v>2.9250105946120954E-2</v>
      </c>
      <c r="U8" s="12">
        <v>1975</v>
      </c>
      <c r="V8" s="13">
        <v>16000</v>
      </c>
      <c r="W8" t="s">
        <v>19</v>
      </c>
      <c r="X8">
        <f>X7*W3</f>
        <v>2.9892378651244795E-2</v>
      </c>
      <c r="Y8" s="12">
        <v>1975</v>
      </c>
      <c r="Z8" s="13">
        <v>16000</v>
      </c>
      <c r="AA8" t="s">
        <v>19</v>
      </c>
      <c r="AB8">
        <f>AB7*AA3</f>
        <v>2.9842316759485194E-2</v>
      </c>
      <c r="AC8" s="12">
        <v>1975</v>
      </c>
      <c r="AD8" s="13">
        <v>16000</v>
      </c>
      <c r="AE8" t="s">
        <v>19</v>
      </c>
      <c r="AF8">
        <f>AF7*AE3</f>
        <v>2.6933941133192463E-2</v>
      </c>
      <c r="AG8" s="12">
        <v>1975</v>
      </c>
      <c r="AH8" s="13">
        <v>16000</v>
      </c>
      <c r="AI8" t="s">
        <v>19</v>
      </c>
      <c r="AJ8">
        <f>AJ7*AI3</f>
        <v>2.8146872545283273E-2</v>
      </c>
      <c r="AK8" s="12">
        <v>1974</v>
      </c>
      <c r="AL8" s="13">
        <v>10000</v>
      </c>
      <c r="AM8" t="s">
        <v>19</v>
      </c>
      <c r="AN8">
        <f>AN7*AM3</f>
        <v>2.8016719009687521E-2</v>
      </c>
      <c r="AO8" s="12">
        <v>1974</v>
      </c>
      <c r="AP8" s="13">
        <v>10000</v>
      </c>
      <c r="AQ8" t="s">
        <v>19</v>
      </c>
      <c r="AR8">
        <f>AR7*AQ3</f>
        <v>2.7848156123498453E-2</v>
      </c>
      <c r="AS8" s="12">
        <v>1974</v>
      </c>
      <c r="AT8" s="13">
        <v>10000</v>
      </c>
      <c r="AU8" t="s">
        <v>19</v>
      </c>
      <c r="AV8">
        <f>AV7*AU3</f>
        <v>2.8575271582935529E-2</v>
      </c>
      <c r="AW8" s="12">
        <v>1974</v>
      </c>
      <c r="AX8" s="13">
        <v>10000</v>
      </c>
      <c r="AY8" t="s">
        <v>19</v>
      </c>
      <c r="AZ8">
        <f>AZ7*AY3</f>
        <v>2.8185450129710556E-2</v>
      </c>
      <c r="BA8" s="12">
        <v>1974</v>
      </c>
      <c r="BB8" s="13">
        <v>10000</v>
      </c>
      <c r="BC8" t="s">
        <v>19</v>
      </c>
      <c r="BD8">
        <f>BD7*BC3</f>
        <v>2.8066344149640824E-2</v>
      </c>
      <c r="BE8" s="12">
        <v>1974</v>
      </c>
      <c r="BF8" s="13">
        <v>10000</v>
      </c>
      <c r="BG8" t="s">
        <v>19</v>
      </c>
      <c r="BH8">
        <f>BH7*BG3</f>
        <v>2.9200257783370636E-2</v>
      </c>
      <c r="BI8" s="12">
        <v>1974</v>
      </c>
      <c r="BJ8" s="13">
        <v>10000</v>
      </c>
      <c r="BK8" t="s">
        <v>19</v>
      </c>
      <c r="BL8">
        <f>BL7*BK3</f>
        <v>2.8895240186196818E-2</v>
      </c>
      <c r="BM8" s="12">
        <v>1974</v>
      </c>
      <c r="BN8" s="13">
        <v>10000</v>
      </c>
      <c r="BO8" t="s">
        <v>19</v>
      </c>
      <c r="BP8">
        <f>BP7*BO3</f>
        <v>2.9551494202636169E-2</v>
      </c>
      <c r="BQ8" s="12">
        <v>1974</v>
      </c>
      <c r="BR8" s="13">
        <v>10000</v>
      </c>
      <c r="BS8" t="s">
        <v>19</v>
      </c>
      <c r="BT8">
        <f>BT7*BS3</f>
        <v>2.9669776222658858E-2</v>
      </c>
      <c r="BU8" s="12">
        <v>1974</v>
      </c>
      <c r="BV8" s="13">
        <v>10000</v>
      </c>
      <c r="BW8" t="s">
        <v>19</v>
      </c>
      <c r="BX8">
        <f>BX7*BW3</f>
        <v>2.9214556888919715E-2</v>
      </c>
      <c r="BY8" s="12">
        <v>1974</v>
      </c>
      <c r="BZ8" s="13">
        <v>10000</v>
      </c>
      <c r="CA8" t="s">
        <v>19</v>
      </c>
      <c r="CB8">
        <f>CB7*CA3</f>
        <v>2.9791562306314662E-2</v>
      </c>
      <c r="CC8" s="12">
        <v>1974</v>
      </c>
      <c r="CD8" s="13">
        <v>10000</v>
      </c>
      <c r="CE8" t="s">
        <v>19</v>
      </c>
      <c r="CF8">
        <f>CF7*CE3</f>
        <v>2.9783422782957574E-2</v>
      </c>
      <c r="CG8" s="12">
        <v>1974</v>
      </c>
      <c r="CH8" s="13">
        <v>10000</v>
      </c>
    </row>
    <row r="9" spans="2:88" x14ac:dyDescent="0.25">
      <c r="B9">
        <v>0.43376694707354391</v>
      </c>
      <c r="C9" s="21">
        <v>0.98500317591432729</v>
      </c>
      <c r="D9">
        <v>1116.5733421212221</v>
      </c>
      <c r="E9" s="12">
        <v>1975</v>
      </c>
      <c r="F9" s="13">
        <v>16000</v>
      </c>
      <c r="G9" t="s">
        <v>20</v>
      </c>
      <c r="H9">
        <f>G2+H8</f>
        <v>1.5681608956122786</v>
      </c>
      <c r="I9" s="12">
        <v>1978</v>
      </c>
      <c r="J9" s="13">
        <v>60000</v>
      </c>
      <c r="K9" t="s">
        <v>20</v>
      </c>
      <c r="L9">
        <f>K2+L8</f>
        <v>1.5525005398968483</v>
      </c>
      <c r="M9" s="12">
        <v>1978</v>
      </c>
      <c r="N9" s="13">
        <v>60000</v>
      </c>
      <c r="O9" t="s">
        <v>20</v>
      </c>
      <c r="P9">
        <f>O2+P8</f>
        <v>1.5614176315226995</v>
      </c>
      <c r="Q9" s="12">
        <v>1978</v>
      </c>
      <c r="R9" s="13">
        <v>60000</v>
      </c>
      <c r="S9" t="s">
        <v>20</v>
      </c>
      <c r="T9">
        <f>S2+T8</f>
        <v>1.5627262298297264</v>
      </c>
      <c r="U9" s="12">
        <v>1978</v>
      </c>
      <c r="V9" s="13">
        <v>60000</v>
      </c>
      <c r="W9" t="s">
        <v>20</v>
      </c>
      <c r="X9">
        <f>W2+X8</f>
        <v>1.5669606803180394</v>
      </c>
      <c r="Y9" s="12">
        <v>1978</v>
      </c>
      <c r="Z9" s="13">
        <v>60000</v>
      </c>
      <c r="AA9" t="s">
        <v>20</v>
      </c>
      <c r="AB9">
        <f>AA2+AB8</f>
        <v>1.5675863772856793</v>
      </c>
      <c r="AC9" s="12">
        <v>1978</v>
      </c>
      <c r="AD9" s="13">
        <v>60000</v>
      </c>
      <c r="AE9" t="s">
        <v>20</v>
      </c>
      <c r="AF9">
        <f>AE2+AF8</f>
        <v>1.5739469972989333</v>
      </c>
      <c r="AG9" s="12">
        <v>1978</v>
      </c>
      <c r="AH9" s="13">
        <v>60000</v>
      </c>
      <c r="AI9" t="s">
        <v>20</v>
      </c>
      <c r="AJ9">
        <f>AI2+AJ8</f>
        <v>1.5714405280381167</v>
      </c>
      <c r="AK9" s="12">
        <v>1978</v>
      </c>
      <c r="AL9" s="13">
        <v>60000</v>
      </c>
      <c r="AM9" t="s">
        <v>20</v>
      </c>
      <c r="AN9">
        <f>AM2+AN8</f>
        <v>1.5710759307533255</v>
      </c>
      <c r="AO9" s="12">
        <v>1975</v>
      </c>
      <c r="AP9" s="13">
        <v>16000</v>
      </c>
      <c r="AQ9" t="s">
        <v>20</v>
      </c>
      <c r="AR9">
        <f>AQ2+AR8</f>
        <v>1.5699207159407549</v>
      </c>
      <c r="AS9" s="12">
        <v>1975</v>
      </c>
      <c r="AT9" s="13">
        <v>16000</v>
      </c>
      <c r="AU9" t="s">
        <v>20</v>
      </c>
      <c r="AV9">
        <f>AU2+AV8</f>
        <v>1.5690387291541703</v>
      </c>
      <c r="AW9" s="12">
        <v>1975</v>
      </c>
      <c r="AX9" s="13">
        <v>16000</v>
      </c>
      <c r="AY9" t="s">
        <v>20</v>
      </c>
      <c r="AZ9">
        <f>AY2+AZ8</f>
        <v>1.5679508720646145</v>
      </c>
      <c r="BA9" s="12">
        <v>1975</v>
      </c>
      <c r="BB9" s="13">
        <v>16000</v>
      </c>
      <c r="BC9" t="s">
        <v>20</v>
      </c>
      <c r="BD9">
        <f>BC2+BD8</f>
        <v>1.5668739567027667</v>
      </c>
      <c r="BE9" s="12">
        <v>1975</v>
      </c>
      <c r="BF9" s="13">
        <v>16000</v>
      </c>
      <c r="BG9" t="s">
        <v>20</v>
      </c>
      <c r="BH9">
        <f>BG2+BH8</f>
        <v>1.5694007034468496</v>
      </c>
      <c r="BI9" s="12">
        <v>1975</v>
      </c>
      <c r="BJ9" s="13">
        <v>16000</v>
      </c>
      <c r="BK9" t="s">
        <v>20</v>
      </c>
      <c r="BL9">
        <f>BK2+BL8</f>
        <v>1.5666494707307719</v>
      </c>
      <c r="BM9" s="12">
        <v>1975</v>
      </c>
      <c r="BN9" s="13">
        <v>16000</v>
      </c>
      <c r="BO9" t="s">
        <v>20</v>
      </c>
      <c r="BP9">
        <f>BO2+BP8</f>
        <v>1.5703365282731576</v>
      </c>
      <c r="BQ9" s="12">
        <v>1975</v>
      </c>
      <c r="BR9" s="13">
        <v>16000</v>
      </c>
      <c r="BS9" t="s">
        <v>20</v>
      </c>
      <c r="BT9">
        <f>BS2+BT8</f>
        <v>1.5714824783683774</v>
      </c>
      <c r="BU9" s="12">
        <v>1975</v>
      </c>
      <c r="BV9" s="13">
        <v>16000</v>
      </c>
      <c r="BW9" t="s">
        <v>20</v>
      </c>
      <c r="BX9">
        <f>BW2+BX8</f>
        <v>1.5753670302914626</v>
      </c>
      <c r="BY9" s="12">
        <v>1975</v>
      </c>
      <c r="BZ9" s="13">
        <v>16000</v>
      </c>
      <c r="CA9" t="s">
        <v>20</v>
      </c>
      <c r="CB9">
        <f>CA2+CB8</f>
        <v>1.5744703472562434</v>
      </c>
      <c r="CC9" s="12">
        <v>1975</v>
      </c>
      <c r="CD9" s="13">
        <v>16000</v>
      </c>
      <c r="CE9" t="s">
        <v>20</v>
      </c>
      <c r="CF9">
        <f>CE2+CF8</f>
        <v>1.576344897053461</v>
      </c>
      <c r="CG9" s="12">
        <v>1975</v>
      </c>
      <c r="CH9" s="13">
        <v>16000</v>
      </c>
    </row>
    <row r="10" spans="2:88" x14ac:dyDescent="0.25">
      <c r="B10">
        <v>0.43312732968726952</v>
      </c>
      <c r="C10" s="21">
        <v>0.98513727321113198</v>
      </c>
      <c r="D10">
        <v>1126.800881325009</v>
      </c>
      <c r="E10" s="12">
        <v>1978</v>
      </c>
      <c r="F10" s="13">
        <v>60000</v>
      </c>
      <c r="G10" t="s">
        <v>21</v>
      </c>
      <c r="H10">
        <f>G2-H8</f>
        <v>1.5121691965657422</v>
      </c>
      <c r="I10" s="12">
        <v>1982</v>
      </c>
      <c r="J10" s="13">
        <v>210000</v>
      </c>
      <c r="K10" t="s">
        <v>21</v>
      </c>
      <c r="L10">
        <f>K2-L8</f>
        <v>1.4979926342433272</v>
      </c>
      <c r="M10" s="12">
        <v>1982</v>
      </c>
      <c r="N10" s="13">
        <v>210000</v>
      </c>
      <c r="O10" t="s">
        <v>21</v>
      </c>
      <c r="P10">
        <f>O2-P8</f>
        <v>1.5031612294228571</v>
      </c>
      <c r="Q10" s="12">
        <v>1982</v>
      </c>
      <c r="R10" s="13">
        <v>210000</v>
      </c>
      <c r="S10" t="s">
        <v>21</v>
      </c>
      <c r="T10">
        <f>S2-T8</f>
        <v>1.5042260179374844</v>
      </c>
      <c r="U10" s="12">
        <v>1982</v>
      </c>
      <c r="V10" s="13">
        <v>210000</v>
      </c>
      <c r="W10" t="s">
        <v>21</v>
      </c>
      <c r="X10">
        <f>W2-X8</f>
        <v>1.5071759230155497</v>
      </c>
      <c r="Y10" s="12">
        <v>1982</v>
      </c>
      <c r="Z10" s="13">
        <v>210000</v>
      </c>
      <c r="AA10" t="s">
        <v>21</v>
      </c>
      <c r="AB10">
        <f>AA2-AB8</f>
        <v>1.5079017437667088</v>
      </c>
      <c r="AC10" s="12">
        <v>1982</v>
      </c>
      <c r="AD10" s="13">
        <v>210000</v>
      </c>
      <c r="AE10" t="s">
        <v>21</v>
      </c>
      <c r="AF10">
        <f>AE2-AF8</f>
        <v>1.5200791150325486</v>
      </c>
      <c r="AG10" s="12">
        <v>1982</v>
      </c>
      <c r="AH10" s="13">
        <v>210000</v>
      </c>
      <c r="AI10" t="s">
        <v>21</v>
      </c>
      <c r="AJ10">
        <f>AI2-AJ8</f>
        <v>1.51514678294755</v>
      </c>
      <c r="AK10" s="12">
        <v>1982</v>
      </c>
      <c r="AL10" s="13">
        <v>210000</v>
      </c>
      <c r="AM10" t="s">
        <v>21</v>
      </c>
      <c r="AN10">
        <f>AM2-AN8</f>
        <v>1.5150424927339503</v>
      </c>
      <c r="AO10" s="12">
        <v>1982</v>
      </c>
      <c r="AP10" s="13">
        <v>210000</v>
      </c>
      <c r="AQ10" t="s">
        <v>21</v>
      </c>
      <c r="AR10">
        <f>AQ2-AR8</f>
        <v>1.514224403693758</v>
      </c>
      <c r="AS10" s="12">
        <v>1978</v>
      </c>
      <c r="AT10" s="13">
        <v>60000</v>
      </c>
      <c r="AU10" t="s">
        <v>21</v>
      </c>
      <c r="AV10">
        <f>AU2-AV8</f>
        <v>1.5118881859882993</v>
      </c>
      <c r="AW10" s="12">
        <v>1978</v>
      </c>
      <c r="AX10" s="13">
        <v>60000</v>
      </c>
      <c r="AY10" t="s">
        <v>21</v>
      </c>
      <c r="AZ10">
        <f>AY2-AZ8</f>
        <v>1.5115799718051934</v>
      </c>
      <c r="BA10" s="12">
        <v>1978</v>
      </c>
      <c r="BB10" s="13">
        <v>60000</v>
      </c>
      <c r="BC10" t="s">
        <v>21</v>
      </c>
      <c r="BD10">
        <f>BC2-BD8</f>
        <v>1.5107412684034849</v>
      </c>
      <c r="BE10" s="12">
        <v>1978</v>
      </c>
      <c r="BF10" s="13">
        <v>60000</v>
      </c>
      <c r="BG10" t="s">
        <v>21</v>
      </c>
      <c r="BH10">
        <f>BG2-BH8</f>
        <v>1.5110001878801085</v>
      </c>
      <c r="BI10" s="12">
        <v>1978</v>
      </c>
      <c r="BJ10" s="13">
        <v>60000</v>
      </c>
      <c r="BK10" t="s">
        <v>21</v>
      </c>
      <c r="BL10">
        <f>BK2-BL8</f>
        <v>1.5088589903583782</v>
      </c>
      <c r="BM10" s="12">
        <v>1978</v>
      </c>
      <c r="BN10" s="13">
        <v>60000</v>
      </c>
      <c r="BO10" t="s">
        <v>21</v>
      </c>
      <c r="BP10">
        <f>BO2-BP8</f>
        <v>1.5112335398678851</v>
      </c>
      <c r="BQ10" s="12">
        <v>1978</v>
      </c>
      <c r="BR10" s="13">
        <v>60000</v>
      </c>
      <c r="BS10" t="s">
        <v>21</v>
      </c>
      <c r="BT10">
        <f>BS2-BT8</f>
        <v>1.5121429259230599</v>
      </c>
      <c r="BU10" s="12">
        <v>1978</v>
      </c>
      <c r="BV10" s="13">
        <v>60000</v>
      </c>
      <c r="BW10" t="s">
        <v>21</v>
      </c>
      <c r="BX10">
        <f>BW2-BX8</f>
        <v>1.5169379165136232</v>
      </c>
      <c r="BY10" s="12">
        <v>1978</v>
      </c>
      <c r="BZ10" s="13">
        <v>60000</v>
      </c>
      <c r="CA10" t="s">
        <v>21</v>
      </c>
      <c r="CB10">
        <f>CA2-CB8</f>
        <v>1.5148872226436139</v>
      </c>
      <c r="CC10" s="12">
        <v>1978</v>
      </c>
      <c r="CD10" s="13">
        <v>60000</v>
      </c>
      <c r="CE10" t="s">
        <v>21</v>
      </c>
      <c r="CF10">
        <f>CE2-CF8</f>
        <v>1.5167780514875457</v>
      </c>
      <c r="CG10" s="12">
        <v>1978</v>
      </c>
      <c r="CH10" s="13">
        <v>60000</v>
      </c>
    </row>
    <row r="11" spans="2:88" x14ac:dyDescent="0.25">
      <c r="B11">
        <v>0.43208331762505864</v>
      </c>
      <c r="C11" s="21">
        <v>0.98428883735299522</v>
      </c>
      <c r="D11">
        <v>1065.0332257995524</v>
      </c>
      <c r="E11" s="12">
        <v>1982</v>
      </c>
      <c r="F11" s="13">
        <v>210000</v>
      </c>
      <c r="G11" t="s">
        <v>22</v>
      </c>
      <c r="H11" s="22">
        <f>LN(G2)</f>
        <v>0.43188958346801681</v>
      </c>
      <c r="I11" s="12">
        <v>1985</v>
      </c>
      <c r="J11" s="13">
        <v>1000000</v>
      </c>
      <c r="K11" t="s">
        <v>22</v>
      </c>
      <c r="L11" s="22">
        <f>LN(K2)</f>
        <v>0.42215609342731653</v>
      </c>
      <c r="M11" s="12">
        <v>1985</v>
      </c>
      <c r="N11" s="13">
        <v>1000000</v>
      </c>
      <c r="O11" t="s">
        <v>22</v>
      </c>
      <c r="P11" s="22">
        <f>LN(O2)</f>
        <v>0.42676297675974645</v>
      </c>
      <c r="Q11" s="12">
        <v>1985</v>
      </c>
      <c r="R11" s="13">
        <v>1000000</v>
      </c>
      <c r="S11" t="s">
        <v>22</v>
      </c>
      <c r="T11" s="22">
        <f>LN(S2)</f>
        <v>0.42753713476306038</v>
      </c>
      <c r="U11" s="12">
        <v>1985</v>
      </c>
      <c r="V11" s="13">
        <v>1000000</v>
      </c>
      <c r="W11" t="s">
        <v>22</v>
      </c>
      <c r="X11" s="22">
        <f>LN(W2)</f>
        <v>0.42987690186890809</v>
      </c>
      <c r="Y11" s="12">
        <v>1985</v>
      </c>
      <c r="Z11" s="13">
        <v>1000000</v>
      </c>
      <c r="AA11" t="s">
        <v>22</v>
      </c>
      <c r="AB11" s="22">
        <f>LN(AA2)</f>
        <v>0.43031644665452695</v>
      </c>
      <c r="AC11" s="12">
        <v>1985</v>
      </c>
      <c r="AD11" s="13">
        <v>1000000</v>
      </c>
      <c r="AE11" t="s">
        <v>22</v>
      </c>
      <c r="AF11" s="22">
        <f>LN(AE2)</f>
        <v>0.43632601122289183</v>
      </c>
      <c r="AG11" s="12">
        <v>1985</v>
      </c>
      <c r="AH11" s="13">
        <v>1000000</v>
      </c>
      <c r="AI11" t="s">
        <v>22</v>
      </c>
      <c r="AJ11" s="22">
        <f>LN(AI2)</f>
        <v>0.433918869915637</v>
      </c>
      <c r="AK11" s="12">
        <v>1985</v>
      </c>
      <c r="AL11" s="13">
        <v>1000000</v>
      </c>
      <c r="AM11" t="s">
        <v>22</v>
      </c>
      <c r="AN11" s="22">
        <f>LN(AM2)</f>
        <v>0.43376694707354391</v>
      </c>
      <c r="AO11" s="12">
        <v>1985</v>
      </c>
      <c r="AP11" s="13">
        <v>1000000</v>
      </c>
      <c r="AQ11" t="s">
        <v>22</v>
      </c>
      <c r="AR11" s="22">
        <f>LN(AQ2)</f>
        <v>0.43312732968726952</v>
      </c>
      <c r="AS11" s="12">
        <v>1985</v>
      </c>
      <c r="AT11" s="13">
        <v>1000000</v>
      </c>
      <c r="AU11" t="s">
        <v>22</v>
      </c>
      <c r="AV11" s="22">
        <f>LN(AU2)</f>
        <v>0.43208331762505864</v>
      </c>
      <c r="AW11" s="12">
        <v>1982</v>
      </c>
      <c r="AX11" s="13">
        <v>210000</v>
      </c>
      <c r="AY11" t="s">
        <v>22</v>
      </c>
      <c r="AZ11" s="22">
        <f>LN(AY2)</f>
        <v>0.43163008140425407</v>
      </c>
      <c r="BA11" s="12">
        <v>1982</v>
      </c>
      <c r="BB11" s="13">
        <v>210000</v>
      </c>
      <c r="BC11" t="s">
        <v>22</v>
      </c>
      <c r="BD11" s="22">
        <f>LN(BC2)</f>
        <v>0.43100783895494243</v>
      </c>
      <c r="BE11" s="12">
        <v>1982</v>
      </c>
      <c r="BF11" s="13">
        <v>210000</v>
      </c>
      <c r="BG11" t="s">
        <v>22</v>
      </c>
      <c r="BH11" s="22">
        <f>LN(BG2)</f>
        <v>0.43191256747726181</v>
      </c>
      <c r="BI11" s="12">
        <v>1982</v>
      </c>
      <c r="BJ11" s="13">
        <v>210000</v>
      </c>
      <c r="BK11" t="s">
        <v>22</v>
      </c>
      <c r="BL11" s="22">
        <f>LN(BK2)</f>
        <v>0.43032306022892597</v>
      </c>
      <c r="BM11" s="12">
        <v>1982</v>
      </c>
      <c r="BN11" s="13">
        <v>210000</v>
      </c>
      <c r="BO11" t="s">
        <v>22</v>
      </c>
      <c r="BP11" s="22">
        <f>LN(BO2)</f>
        <v>0.4322920489242878</v>
      </c>
      <c r="BQ11" s="12">
        <v>1982</v>
      </c>
      <c r="BR11" s="13">
        <v>210000</v>
      </c>
      <c r="BS11" t="s">
        <v>22</v>
      </c>
      <c r="BT11" s="22">
        <f>LN(BS2)</f>
        <v>0.43295880352622329</v>
      </c>
      <c r="BU11" s="12">
        <v>1982</v>
      </c>
      <c r="BV11" s="13">
        <v>210000</v>
      </c>
      <c r="BW11" t="s">
        <v>22</v>
      </c>
      <c r="BX11" s="22">
        <f>LN(BW2)</f>
        <v>0.43576956975399761</v>
      </c>
      <c r="BY11" s="12">
        <v>1982</v>
      </c>
      <c r="BZ11" s="13">
        <v>210000</v>
      </c>
      <c r="CA11" t="s">
        <v>22</v>
      </c>
      <c r="CB11" s="22">
        <f>LN(CA2)</f>
        <v>0.43481598255294662</v>
      </c>
      <c r="CC11" s="12">
        <v>1982</v>
      </c>
      <c r="CD11" s="13">
        <v>210000</v>
      </c>
      <c r="CE11" t="s">
        <v>22</v>
      </c>
      <c r="CF11" s="22">
        <f>LN(CE2)</f>
        <v>0.43603406293200558</v>
      </c>
      <c r="CG11" s="12">
        <v>1982</v>
      </c>
      <c r="CH11" s="13">
        <v>210000</v>
      </c>
    </row>
    <row r="12" spans="2:88" x14ac:dyDescent="0.25">
      <c r="B12">
        <v>0.43163008140425407</v>
      </c>
      <c r="C12" s="21">
        <v>0.98467642455570203</v>
      </c>
      <c r="D12">
        <v>1092.4016577133643</v>
      </c>
      <c r="E12" s="12">
        <v>1985</v>
      </c>
      <c r="F12" s="13">
        <v>1000000</v>
      </c>
      <c r="G12" t="s">
        <v>23</v>
      </c>
      <c r="H12" s="22">
        <f>LN(H9)</f>
        <v>0.44990352866159183</v>
      </c>
      <c r="I12" s="12">
        <v>1988</v>
      </c>
      <c r="J12" s="13">
        <v>4000000</v>
      </c>
      <c r="K12" t="s">
        <v>23</v>
      </c>
      <c r="L12" s="22">
        <f>LN(L9)</f>
        <v>0.43986688258508094</v>
      </c>
      <c r="M12" s="12">
        <v>1988</v>
      </c>
      <c r="N12" s="13">
        <v>4000000</v>
      </c>
      <c r="O12" t="s">
        <v>23</v>
      </c>
      <c r="P12" s="22">
        <f>LN(P9)</f>
        <v>0.44559414676448106</v>
      </c>
      <c r="Q12" s="12">
        <v>1988</v>
      </c>
      <c r="R12" s="13">
        <v>4000000</v>
      </c>
      <c r="S12" t="s">
        <v>23</v>
      </c>
      <c r="T12" s="22">
        <f>LN(T9)</f>
        <v>0.44643187923880517</v>
      </c>
      <c r="U12" s="12">
        <v>1988</v>
      </c>
      <c r="V12" s="13">
        <v>4000000</v>
      </c>
      <c r="W12" t="s">
        <v>23</v>
      </c>
      <c r="X12" s="22">
        <f>LN(X9)</f>
        <v>0.44913787072852313</v>
      </c>
      <c r="Y12" s="12">
        <v>1988</v>
      </c>
      <c r="Z12" s="13">
        <v>4000000</v>
      </c>
      <c r="AA12" t="s">
        <v>23</v>
      </c>
      <c r="AB12" s="22">
        <f>LN(AB9)</f>
        <v>0.44953709713313716</v>
      </c>
      <c r="AC12" s="12">
        <v>1988</v>
      </c>
      <c r="AD12" s="13">
        <v>4000000</v>
      </c>
      <c r="AE12" t="s">
        <v>23</v>
      </c>
      <c r="AF12" s="22">
        <f>LN(AF9)</f>
        <v>0.4535864755393727</v>
      </c>
      <c r="AG12" s="12">
        <v>1988</v>
      </c>
      <c r="AH12" s="13">
        <v>4000000</v>
      </c>
      <c r="AI12" t="s">
        <v>23</v>
      </c>
      <c r="AJ12" s="22">
        <f>LN(AJ9)</f>
        <v>0.45199273246563965</v>
      </c>
      <c r="AK12" s="12">
        <v>1988</v>
      </c>
      <c r="AL12" s="13">
        <v>4000000</v>
      </c>
      <c r="AM12" t="s">
        <v>23</v>
      </c>
      <c r="AN12" s="22">
        <f>LN(AN9)</f>
        <v>0.45176069085745196</v>
      </c>
      <c r="AO12" s="12">
        <v>1988</v>
      </c>
      <c r="AP12" s="13">
        <v>4000000</v>
      </c>
      <c r="AQ12" t="s">
        <v>23</v>
      </c>
      <c r="AR12" s="22">
        <f>LN(AR9)</f>
        <v>0.45102511868428596</v>
      </c>
      <c r="AS12" s="12">
        <v>1988</v>
      </c>
      <c r="AT12" s="13">
        <v>4000000</v>
      </c>
      <c r="AU12" t="s">
        <v>23</v>
      </c>
      <c r="AV12" s="22">
        <f>LN(AV9)</f>
        <v>0.4504631574195912</v>
      </c>
      <c r="AW12" s="12">
        <v>1988</v>
      </c>
      <c r="AX12" s="13">
        <v>4000000</v>
      </c>
      <c r="AY12" t="s">
        <v>23</v>
      </c>
      <c r="AZ12" s="22">
        <f>LN(AZ9)</f>
        <v>0.44976958984592669</v>
      </c>
      <c r="BA12" s="12">
        <v>1985</v>
      </c>
      <c r="BB12" s="13">
        <v>1000000</v>
      </c>
      <c r="BC12" t="s">
        <v>23</v>
      </c>
      <c r="BD12" s="22">
        <f>LN(BD9)</f>
        <v>0.44908252408433824</v>
      </c>
      <c r="BE12" s="12">
        <v>1985</v>
      </c>
      <c r="BF12" s="13">
        <v>1000000</v>
      </c>
      <c r="BG12" t="s">
        <v>23</v>
      </c>
      <c r="BH12" s="22">
        <f>LN(BH9)</f>
        <v>0.45069382893775034</v>
      </c>
      <c r="BI12" s="12">
        <v>1985</v>
      </c>
      <c r="BJ12" s="13">
        <v>1000000</v>
      </c>
      <c r="BK12" t="s">
        <v>23</v>
      </c>
      <c r="BL12" s="22">
        <f>LN(BL9)</f>
        <v>0.44893924385837053</v>
      </c>
      <c r="BM12" s="12">
        <v>1985</v>
      </c>
      <c r="BN12" s="13">
        <v>1000000</v>
      </c>
      <c r="BO12" t="s">
        <v>23</v>
      </c>
      <c r="BP12" s="22">
        <f>LN(BP9)</f>
        <v>0.45128994560927693</v>
      </c>
      <c r="BQ12" s="12">
        <v>1985</v>
      </c>
      <c r="BR12" s="13">
        <v>1000000</v>
      </c>
      <c r="BS12" t="s">
        <v>23</v>
      </c>
      <c r="BT12" s="22">
        <f>LN(BT9)</f>
        <v>0.45201942757091434</v>
      </c>
      <c r="BU12" s="12">
        <v>1985</v>
      </c>
      <c r="BV12" s="13">
        <v>1000000</v>
      </c>
      <c r="BW12" t="s">
        <v>23</v>
      </c>
      <c r="BX12" s="22">
        <f>LN(BX9)</f>
        <v>0.45448828023482429</v>
      </c>
      <c r="BY12" s="12">
        <v>1985</v>
      </c>
      <c r="BZ12" s="13">
        <v>1000000</v>
      </c>
      <c r="CA12" t="s">
        <v>23</v>
      </c>
      <c r="CB12" s="22">
        <f>LN(CB9)</f>
        <v>0.45391892826393626</v>
      </c>
      <c r="CC12" s="12">
        <v>1985</v>
      </c>
      <c r="CD12" s="13">
        <v>1000000</v>
      </c>
      <c r="CE12" t="s">
        <v>23</v>
      </c>
      <c r="CF12" s="22">
        <f>LN(CF9)</f>
        <v>0.45510881080101739</v>
      </c>
      <c r="CG12" s="12">
        <v>1985</v>
      </c>
      <c r="CH12" s="13">
        <v>1000000</v>
      </c>
    </row>
    <row r="13" spans="2:88" x14ac:dyDescent="0.25">
      <c r="B13">
        <v>0.43100783895494243</v>
      </c>
      <c r="C13" s="21">
        <v>0.9847604555759969</v>
      </c>
      <c r="D13">
        <v>1098.5189109999928</v>
      </c>
      <c r="E13" s="12">
        <v>1988</v>
      </c>
      <c r="F13" s="13">
        <v>4000000</v>
      </c>
      <c r="G13" t="s">
        <v>24</v>
      </c>
      <c r="H13" s="22">
        <f>LN(H10)</f>
        <v>0.41354517398729485</v>
      </c>
      <c r="I13" s="12">
        <v>1993</v>
      </c>
      <c r="J13" s="13">
        <v>13000000</v>
      </c>
      <c r="K13" t="s">
        <v>24</v>
      </c>
      <c r="L13" s="22">
        <f>LN(L10)</f>
        <v>0.40412596802240969</v>
      </c>
      <c r="M13" s="12">
        <v>1993</v>
      </c>
      <c r="N13" s="13">
        <v>13000000</v>
      </c>
      <c r="O13" t="s">
        <v>24</v>
      </c>
      <c r="P13" s="22">
        <f>LN(P10)</f>
        <v>0.40757037675606383</v>
      </c>
      <c r="Q13" s="12">
        <v>1993</v>
      </c>
      <c r="R13" s="13">
        <v>13000000</v>
      </c>
      <c r="S13" t="s">
        <v>24</v>
      </c>
      <c r="T13" s="22">
        <f>LN(T10)</f>
        <v>0.40827849212102374</v>
      </c>
      <c r="U13" s="12">
        <v>1993</v>
      </c>
      <c r="V13" s="13">
        <v>13000000</v>
      </c>
      <c r="W13" t="s">
        <v>24</v>
      </c>
      <c r="X13" s="22">
        <f>LN(X10)</f>
        <v>0.41023765006769314</v>
      </c>
      <c r="Y13" s="12">
        <v>1993</v>
      </c>
      <c r="Z13" s="13">
        <v>13000000</v>
      </c>
      <c r="AA13" t="s">
        <v>24</v>
      </c>
      <c r="AB13" s="22">
        <f>LN(AB10)</f>
        <v>0.41071911080960127</v>
      </c>
      <c r="AC13" s="12">
        <v>1993</v>
      </c>
      <c r="AD13" s="13">
        <v>13000000</v>
      </c>
      <c r="AE13" t="s">
        <v>24</v>
      </c>
      <c r="AF13" s="22">
        <f>LN(AF10)</f>
        <v>0.4187623828671827</v>
      </c>
      <c r="AG13" s="12">
        <v>1993</v>
      </c>
      <c r="AH13" s="13">
        <v>13000000</v>
      </c>
      <c r="AI13" t="s">
        <v>24</v>
      </c>
      <c r="AJ13" s="22">
        <f>LN(AJ10)</f>
        <v>0.41551232070217148</v>
      </c>
      <c r="AK13" s="12">
        <v>1993</v>
      </c>
      <c r="AL13" s="13">
        <v>13000000</v>
      </c>
      <c r="AM13" t="s">
        <v>24</v>
      </c>
      <c r="AN13" s="22">
        <f>LN(AN10)</f>
        <v>0.41544348657720254</v>
      </c>
      <c r="AO13" s="12">
        <v>1993</v>
      </c>
      <c r="AP13" s="13">
        <v>13000000</v>
      </c>
      <c r="AQ13" t="s">
        <v>24</v>
      </c>
      <c r="AR13" s="22">
        <f>LN(AR10)</f>
        <v>0.41490336311627823</v>
      </c>
      <c r="AS13" s="12">
        <v>1993</v>
      </c>
      <c r="AT13" s="13">
        <v>13000000</v>
      </c>
      <c r="AU13" t="s">
        <v>24</v>
      </c>
      <c r="AV13" s="22">
        <f>LN(AV10)</f>
        <v>0.41335932395688679</v>
      </c>
      <c r="AW13" s="12">
        <v>1993</v>
      </c>
      <c r="AX13" s="13">
        <v>13000000</v>
      </c>
      <c r="AY13" t="s">
        <v>24</v>
      </c>
      <c r="AZ13" s="22">
        <f>LN(AZ10)</f>
        <v>0.41315544273963029</v>
      </c>
      <c r="BA13" s="12">
        <v>1993</v>
      </c>
      <c r="BB13" s="13">
        <v>13000000</v>
      </c>
      <c r="BC13" t="s">
        <v>24</v>
      </c>
      <c r="BD13" s="22">
        <f>LN(BD10)</f>
        <v>0.4126004365992641</v>
      </c>
      <c r="BE13" s="12">
        <v>1988</v>
      </c>
      <c r="BF13" s="13">
        <v>4000000</v>
      </c>
      <c r="BG13" t="s">
        <v>24</v>
      </c>
      <c r="BH13" s="22">
        <f>LN(BH10)</f>
        <v>0.41277180763216226</v>
      </c>
      <c r="BI13" s="12">
        <v>1988</v>
      </c>
      <c r="BJ13" s="13">
        <v>4000000</v>
      </c>
      <c r="BK13" t="s">
        <v>24</v>
      </c>
      <c r="BL13" s="22">
        <f>LN(BL10)</f>
        <v>0.41135372966615696</v>
      </c>
      <c r="BM13" s="12">
        <v>1988</v>
      </c>
      <c r="BN13" s="13">
        <v>4000000</v>
      </c>
      <c r="BO13" t="s">
        <v>24</v>
      </c>
      <c r="BP13" s="22">
        <f>LN(BP10)</f>
        <v>0.41292623115414068</v>
      </c>
      <c r="BQ13" s="12">
        <v>1988</v>
      </c>
      <c r="BR13" s="13">
        <v>4000000</v>
      </c>
      <c r="BS13" t="s">
        <v>24</v>
      </c>
      <c r="BT13" s="22">
        <f>LN(BT10)</f>
        <v>0.41352780101676867</v>
      </c>
      <c r="BU13" s="12">
        <v>1988</v>
      </c>
      <c r="BV13" s="13">
        <v>4000000</v>
      </c>
      <c r="BW13" t="s">
        <v>24</v>
      </c>
      <c r="BX13" s="22">
        <f>LN(BX10)</f>
        <v>0.41669377435663901</v>
      </c>
      <c r="BY13" s="12">
        <v>1988</v>
      </c>
      <c r="BZ13" s="13">
        <v>4000000</v>
      </c>
      <c r="CA13" t="s">
        <v>24</v>
      </c>
      <c r="CB13" s="22">
        <f>LN(CB10)</f>
        <v>0.41534099569123623</v>
      </c>
      <c r="CC13" s="12">
        <v>1988</v>
      </c>
      <c r="CD13" s="13">
        <v>4000000</v>
      </c>
      <c r="CE13" t="s">
        <v>24</v>
      </c>
      <c r="CF13" s="22">
        <f>LN(CF10)</f>
        <v>0.41658838213936378</v>
      </c>
      <c r="CG13" s="12">
        <v>1988</v>
      </c>
      <c r="CH13" s="13">
        <v>4000000</v>
      </c>
    </row>
    <row r="14" spans="2:88" x14ac:dyDescent="0.25">
      <c r="B14">
        <v>0.43191256747726181</v>
      </c>
      <c r="C14" s="21">
        <v>0.98359270386985975</v>
      </c>
      <c r="D14">
        <v>1019.1244086264127</v>
      </c>
      <c r="E14" s="12">
        <v>1993</v>
      </c>
      <c r="F14" s="13">
        <v>13000000</v>
      </c>
      <c r="G14" t="s">
        <v>25</v>
      </c>
      <c r="H14" s="22">
        <f>H12-H11</f>
        <v>1.8013945193575021E-2</v>
      </c>
      <c r="I14" s="12">
        <v>1995</v>
      </c>
      <c r="J14" s="13">
        <v>60000000</v>
      </c>
      <c r="K14" t="s">
        <v>25</v>
      </c>
      <c r="L14" s="22">
        <f>L12-L11</f>
        <v>1.7710789157764417E-2</v>
      </c>
      <c r="M14" s="12">
        <v>1995</v>
      </c>
      <c r="N14" s="13">
        <v>60000000</v>
      </c>
      <c r="O14" t="s">
        <v>25</v>
      </c>
      <c r="P14" s="22">
        <f>P12-P11</f>
        <v>1.883117000473461E-2</v>
      </c>
      <c r="Q14" s="12">
        <v>1995</v>
      </c>
      <c r="R14" s="13">
        <v>60000000</v>
      </c>
      <c r="S14" t="s">
        <v>25</v>
      </c>
      <c r="T14" s="22">
        <f>T12-T11</f>
        <v>1.8894744475744796E-2</v>
      </c>
      <c r="U14" s="12">
        <v>1995</v>
      </c>
      <c r="V14" s="13">
        <v>60000000</v>
      </c>
      <c r="W14" t="s">
        <v>25</v>
      </c>
      <c r="X14" s="22">
        <f>X12-X11</f>
        <v>1.9260968859615035E-2</v>
      </c>
      <c r="Y14" s="12">
        <v>1995</v>
      </c>
      <c r="Z14" s="13">
        <v>60000000</v>
      </c>
      <c r="AA14" t="s">
        <v>25</v>
      </c>
      <c r="AB14" s="22">
        <f>AB12-AB11</f>
        <v>1.9220650478610213E-2</v>
      </c>
      <c r="AC14" s="12">
        <v>1995</v>
      </c>
      <c r="AD14" s="13">
        <v>60000000</v>
      </c>
      <c r="AE14" t="s">
        <v>25</v>
      </c>
      <c r="AF14" s="22">
        <f>AF12-AF11</f>
        <v>1.7260464316480872E-2</v>
      </c>
      <c r="AG14" s="12">
        <v>1995</v>
      </c>
      <c r="AH14" s="13">
        <v>60000000</v>
      </c>
      <c r="AI14" t="s">
        <v>25</v>
      </c>
      <c r="AJ14" s="22">
        <f>AJ12-AJ11</f>
        <v>1.8073862550002651E-2</v>
      </c>
      <c r="AK14" s="12">
        <v>1995</v>
      </c>
      <c r="AL14" s="13">
        <v>60000000</v>
      </c>
      <c r="AM14" t="s">
        <v>25</v>
      </c>
      <c r="AN14" s="22">
        <f>AN12-AN11</f>
        <v>1.7993743783908056E-2</v>
      </c>
      <c r="AO14" s="12">
        <v>1995</v>
      </c>
      <c r="AP14" s="13">
        <v>60000000</v>
      </c>
      <c r="AQ14" t="s">
        <v>25</v>
      </c>
      <c r="AR14" s="22">
        <f>AR12-AR11</f>
        <v>1.7897788997016439E-2</v>
      </c>
      <c r="AS14" s="12">
        <v>1995</v>
      </c>
      <c r="AT14" s="13">
        <v>60000000</v>
      </c>
      <c r="AU14" t="s">
        <v>25</v>
      </c>
      <c r="AV14" s="22">
        <f>AV12-AV11</f>
        <v>1.837983979453256E-2</v>
      </c>
      <c r="AW14" s="12">
        <v>1995</v>
      </c>
      <c r="AX14" s="13">
        <v>60000000</v>
      </c>
      <c r="AY14" t="s">
        <v>25</v>
      </c>
      <c r="AZ14" s="22">
        <f>AZ12-AZ11</f>
        <v>1.8139508441672614E-2</v>
      </c>
      <c r="BA14" s="12">
        <v>1995</v>
      </c>
      <c r="BB14" s="13">
        <v>60000000</v>
      </c>
      <c r="BC14" t="s">
        <v>25</v>
      </c>
      <c r="BD14" s="22">
        <f>BD12-BD11</f>
        <v>1.8074685129395807E-2</v>
      </c>
      <c r="BE14" s="12">
        <v>1995</v>
      </c>
      <c r="BF14" s="13">
        <v>60000000</v>
      </c>
      <c r="BG14" t="s">
        <v>25</v>
      </c>
      <c r="BH14" s="22">
        <f>BH12-BH11</f>
        <v>1.878126146048853E-2</v>
      </c>
      <c r="BI14" s="12">
        <v>1993</v>
      </c>
      <c r="BJ14" s="13">
        <v>13000000</v>
      </c>
      <c r="BK14" t="s">
        <v>25</v>
      </c>
      <c r="BL14" s="22">
        <f>BL12-BL11</f>
        <v>1.861618362944456E-2</v>
      </c>
      <c r="BM14" s="12">
        <v>1993</v>
      </c>
      <c r="BN14" s="13">
        <v>13000000</v>
      </c>
      <c r="BO14" t="s">
        <v>25</v>
      </c>
      <c r="BP14" s="22">
        <f>BP12-BP11</f>
        <v>1.8997896684989135E-2</v>
      </c>
      <c r="BQ14" s="12">
        <v>1993</v>
      </c>
      <c r="BR14" s="13">
        <v>13000000</v>
      </c>
      <c r="BS14" t="s">
        <v>25</v>
      </c>
      <c r="BT14" s="22">
        <f>BT12-BT11</f>
        <v>1.9060624044691055E-2</v>
      </c>
      <c r="BU14" s="12">
        <v>1993</v>
      </c>
      <c r="BV14" s="13">
        <v>13000000</v>
      </c>
      <c r="BW14" t="s">
        <v>25</v>
      </c>
      <c r="BX14" s="22">
        <f>BX12-BX11</f>
        <v>1.8718710480826684E-2</v>
      </c>
      <c r="BY14" s="12">
        <v>1993</v>
      </c>
      <c r="BZ14" s="13">
        <v>13000000</v>
      </c>
      <c r="CA14" t="s">
        <v>25</v>
      </c>
      <c r="CB14" s="22">
        <f>CB12-CB11</f>
        <v>1.9102945710989638E-2</v>
      </c>
      <c r="CC14" s="12">
        <v>1993</v>
      </c>
      <c r="CD14" s="13">
        <v>13000000</v>
      </c>
      <c r="CE14" t="s">
        <v>25</v>
      </c>
      <c r="CF14" s="22">
        <f>CF12-CF11</f>
        <v>1.907474786901181E-2</v>
      </c>
      <c r="CG14" s="12">
        <v>1993</v>
      </c>
      <c r="CH14" s="13">
        <v>13000000</v>
      </c>
    </row>
    <row r="15" spans="2:88" x14ac:dyDescent="0.25">
      <c r="B15">
        <v>0.43032306022892597</v>
      </c>
      <c r="C15" s="21">
        <v>0.9838111812267446</v>
      </c>
      <c r="D15">
        <v>1033.1074993862283</v>
      </c>
      <c r="E15" s="12">
        <v>1995</v>
      </c>
      <c r="F15" s="13">
        <v>60000000</v>
      </c>
      <c r="G15" t="s">
        <v>26</v>
      </c>
      <c r="H15" s="22">
        <f>H11-H13</f>
        <v>1.8344409480721968E-2</v>
      </c>
      <c r="I15" s="12">
        <v>1998</v>
      </c>
      <c r="J15" s="13">
        <v>100000000</v>
      </c>
      <c r="K15" t="s">
        <v>26</v>
      </c>
      <c r="L15" s="22">
        <f>L11-L13</f>
        <v>1.8030125404906838E-2</v>
      </c>
      <c r="M15" s="12">
        <v>1998</v>
      </c>
      <c r="N15" s="13">
        <v>100000000</v>
      </c>
      <c r="O15" t="s">
        <v>26</v>
      </c>
      <c r="P15" s="22">
        <f>P11-P13</f>
        <v>1.9192600003682614E-2</v>
      </c>
      <c r="Q15" s="12">
        <v>1998</v>
      </c>
      <c r="R15" s="13">
        <v>100000000</v>
      </c>
      <c r="S15" t="s">
        <v>26</v>
      </c>
      <c r="T15" s="22">
        <f>T11-T13</f>
        <v>1.9258642642036639E-2</v>
      </c>
      <c r="U15" s="12">
        <v>1998</v>
      </c>
      <c r="V15" s="13">
        <v>100000000</v>
      </c>
      <c r="W15" t="s">
        <v>26</v>
      </c>
      <c r="X15" s="22">
        <f>X11-X13</f>
        <v>1.9639251801214952E-2</v>
      </c>
      <c r="Y15" s="12">
        <v>1998</v>
      </c>
      <c r="Z15" s="13">
        <v>100000000</v>
      </c>
      <c r="AA15" t="s">
        <v>26</v>
      </c>
      <c r="AB15" s="22">
        <f>AB11-AB13</f>
        <v>1.9597335844925678E-2</v>
      </c>
      <c r="AC15" s="12">
        <v>1998</v>
      </c>
      <c r="AD15" s="13">
        <v>100000000</v>
      </c>
      <c r="AE15" t="s">
        <v>26</v>
      </c>
      <c r="AF15" s="22">
        <f>AF11-AF13</f>
        <v>1.7563628355709127E-2</v>
      </c>
      <c r="AG15" s="12">
        <v>1998</v>
      </c>
      <c r="AH15" s="13">
        <v>100000000</v>
      </c>
      <c r="AI15" t="s">
        <v>26</v>
      </c>
      <c r="AJ15" s="22">
        <f>AJ11-AJ13</f>
        <v>1.8406549213465517E-2</v>
      </c>
      <c r="AK15" s="12">
        <v>1998</v>
      </c>
      <c r="AL15" s="13">
        <v>100000000</v>
      </c>
      <c r="AM15" t="s">
        <v>26</v>
      </c>
      <c r="AN15" s="22">
        <f>AN11-AN13</f>
        <v>1.8323460496341371E-2</v>
      </c>
      <c r="AO15" s="12">
        <v>1998</v>
      </c>
      <c r="AP15" s="13">
        <v>100000000</v>
      </c>
      <c r="AQ15" t="s">
        <v>26</v>
      </c>
      <c r="AR15" s="22">
        <f>AR11-AR13</f>
        <v>1.822396657099129E-2</v>
      </c>
      <c r="AS15" s="12">
        <v>1998</v>
      </c>
      <c r="AT15" s="13">
        <v>100000000</v>
      </c>
      <c r="AU15" t="s">
        <v>26</v>
      </c>
      <c r="AV15" s="22">
        <f>AV11-AV13</f>
        <v>1.8723993668171846E-2</v>
      </c>
      <c r="AW15" s="12">
        <v>1998</v>
      </c>
      <c r="AX15" s="13">
        <v>100000000</v>
      </c>
      <c r="AY15" t="s">
        <v>26</v>
      </c>
      <c r="AZ15" s="22">
        <f>AZ11-AZ13</f>
        <v>1.8474638664623788E-2</v>
      </c>
      <c r="BA15" s="12">
        <v>1998</v>
      </c>
      <c r="BB15" s="13">
        <v>100000000</v>
      </c>
      <c r="BC15" t="s">
        <v>26</v>
      </c>
      <c r="BD15" s="22">
        <f>BD11-BD13</f>
        <v>1.8407402355678337E-2</v>
      </c>
      <c r="BE15" s="12">
        <v>1998</v>
      </c>
      <c r="BF15" s="13">
        <v>100000000</v>
      </c>
      <c r="BG15" t="s">
        <v>26</v>
      </c>
      <c r="BH15" s="22">
        <f>BH11-BH13</f>
        <v>1.9140759845099553E-2</v>
      </c>
      <c r="BI15" s="12">
        <v>1998</v>
      </c>
      <c r="BJ15" s="13">
        <v>100000000</v>
      </c>
      <c r="BK15" t="s">
        <v>26</v>
      </c>
      <c r="BL15" s="22">
        <f>BL11-BL13</f>
        <v>1.8969330562769005E-2</v>
      </c>
      <c r="BM15" s="12">
        <v>1995</v>
      </c>
      <c r="BN15" s="13">
        <v>60000000</v>
      </c>
      <c r="BO15" t="s">
        <v>26</v>
      </c>
      <c r="BP15" s="22">
        <f>BP11-BP13</f>
        <v>1.936581777014712E-2</v>
      </c>
      <c r="BQ15" s="12">
        <v>1995</v>
      </c>
      <c r="BR15" s="13">
        <v>60000000</v>
      </c>
      <c r="BS15" t="s">
        <v>26</v>
      </c>
      <c r="BT15" s="22">
        <f>BT11-BT13</f>
        <v>1.943100250945462E-2</v>
      </c>
      <c r="BU15" s="12">
        <v>1995</v>
      </c>
      <c r="BV15" s="13">
        <v>60000000</v>
      </c>
      <c r="BW15" t="s">
        <v>26</v>
      </c>
      <c r="BX15" s="22">
        <f>BX11-BX13</f>
        <v>1.9075795397358597E-2</v>
      </c>
      <c r="BY15" s="12">
        <v>1995</v>
      </c>
      <c r="BZ15" s="13">
        <v>60000000</v>
      </c>
      <c r="CA15" t="s">
        <v>26</v>
      </c>
      <c r="CB15" s="22">
        <f>CB11-CB13</f>
        <v>1.9474986861710397E-2</v>
      </c>
      <c r="CC15" s="12">
        <v>1995</v>
      </c>
      <c r="CD15" s="13">
        <v>60000000</v>
      </c>
      <c r="CE15" t="s">
        <v>26</v>
      </c>
      <c r="CF15" s="22">
        <f>CF11-CF13</f>
        <v>1.9445680792641806E-2</v>
      </c>
      <c r="CG15" s="12">
        <v>1995</v>
      </c>
      <c r="CH15" s="13">
        <v>60000000</v>
      </c>
    </row>
    <row r="16" spans="2:88" x14ac:dyDescent="0.25">
      <c r="B16">
        <v>0.4322920489242878</v>
      </c>
      <c r="C16" s="21">
        <v>0.98323127252318987</v>
      </c>
      <c r="D16">
        <v>996.79189467476181</v>
      </c>
      <c r="E16" s="12">
        <v>1998</v>
      </c>
      <c r="F16" s="13">
        <v>100000000</v>
      </c>
      <c r="G16" t="s">
        <v>27</v>
      </c>
      <c r="H16" s="23">
        <f>AVERAGE(H14:H15)</f>
        <v>1.8179177337148494E-2</v>
      </c>
      <c r="I16" s="12">
        <v>2000</v>
      </c>
      <c r="J16" s="13">
        <v>200000000</v>
      </c>
      <c r="K16" t="s">
        <v>27</v>
      </c>
      <c r="L16" s="23">
        <f>AVERAGE(L14:L15)</f>
        <v>1.7870457281335628E-2</v>
      </c>
      <c r="M16" s="12">
        <v>2000</v>
      </c>
      <c r="N16" s="13">
        <v>200000000</v>
      </c>
      <c r="O16" t="s">
        <v>27</v>
      </c>
      <c r="P16" s="23">
        <f>AVERAGE(P14:P15)</f>
        <v>1.9011885004208612E-2</v>
      </c>
      <c r="Q16" s="12">
        <v>2000</v>
      </c>
      <c r="R16" s="13">
        <v>200000000</v>
      </c>
      <c r="S16" t="s">
        <v>27</v>
      </c>
      <c r="T16" s="23">
        <f>AVERAGE(T14:T15)</f>
        <v>1.9076693558890717E-2</v>
      </c>
      <c r="U16" s="12">
        <v>2000</v>
      </c>
      <c r="V16" s="13">
        <v>200000000</v>
      </c>
      <c r="W16" t="s">
        <v>27</v>
      </c>
      <c r="X16" s="23">
        <f>AVERAGE(X14:X15)</f>
        <v>1.9450110330414994E-2</v>
      </c>
      <c r="Y16" s="12">
        <v>2000</v>
      </c>
      <c r="Z16" s="13">
        <v>200000000</v>
      </c>
      <c r="AA16" t="s">
        <v>27</v>
      </c>
      <c r="AB16" s="23">
        <f>AVERAGE(AB14:AB15)</f>
        <v>1.9408993161767946E-2</v>
      </c>
      <c r="AC16" s="12">
        <v>2000</v>
      </c>
      <c r="AD16" s="13">
        <v>200000000</v>
      </c>
      <c r="AE16" t="s">
        <v>27</v>
      </c>
      <c r="AF16" s="23">
        <f>AVERAGE(AF14:AF15)</f>
        <v>1.7412046336095E-2</v>
      </c>
      <c r="AG16" s="12">
        <v>2000</v>
      </c>
      <c r="AH16" s="13">
        <v>200000000</v>
      </c>
      <c r="AI16" t="s">
        <v>27</v>
      </c>
      <c r="AJ16" s="23">
        <f>AVERAGE(AJ14:AJ15)</f>
        <v>1.8240205881734084E-2</v>
      </c>
      <c r="AK16" s="12">
        <v>2000</v>
      </c>
      <c r="AL16" s="13">
        <v>200000000</v>
      </c>
      <c r="AM16" t="s">
        <v>27</v>
      </c>
      <c r="AN16" s="23">
        <f>AVERAGE(AN14:AN15)</f>
        <v>1.8158602140124713E-2</v>
      </c>
      <c r="AO16" s="12">
        <v>2000</v>
      </c>
      <c r="AP16" s="13">
        <v>200000000</v>
      </c>
      <c r="AQ16" t="s">
        <v>27</v>
      </c>
      <c r="AR16" s="23">
        <f>AVERAGE(AR14:AR15)</f>
        <v>1.8060877784003865E-2</v>
      </c>
      <c r="AS16" s="12">
        <v>2000</v>
      </c>
      <c r="AT16" s="13">
        <v>200000000</v>
      </c>
      <c r="AU16" t="s">
        <v>27</v>
      </c>
      <c r="AV16" s="23">
        <f>AVERAGE(AV14:AV15)</f>
        <v>1.8551916731352203E-2</v>
      </c>
      <c r="AW16" s="12">
        <v>2000</v>
      </c>
      <c r="AX16" s="13">
        <v>200000000</v>
      </c>
      <c r="AY16" t="s">
        <v>27</v>
      </c>
      <c r="AZ16" s="23">
        <f>AVERAGE(AZ14:AZ15)</f>
        <v>1.8307073553148201E-2</v>
      </c>
      <c r="BA16" s="12">
        <v>2000</v>
      </c>
      <c r="BB16" s="13">
        <v>200000000</v>
      </c>
      <c r="BC16" t="s">
        <v>27</v>
      </c>
      <c r="BD16" s="23">
        <f>AVERAGE(BD14:BD15)</f>
        <v>1.8241043742537072E-2</v>
      </c>
      <c r="BE16" s="12">
        <v>2000</v>
      </c>
      <c r="BF16" s="13">
        <v>200000000</v>
      </c>
      <c r="BG16" t="s">
        <v>27</v>
      </c>
      <c r="BH16" s="23">
        <f>AVERAGE(BH14:BH15)</f>
        <v>1.8961010652794041E-2</v>
      </c>
      <c r="BI16" s="12">
        <v>2000</v>
      </c>
      <c r="BJ16" s="13">
        <v>200000000</v>
      </c>
      <c r="BK16" t="s">
        <v>27</v>
      </c>
      <c r="BL16" s="23">
        <f>AVERAGE(BL14:BL15)</f>
        <v>1.8792757096106782E-2</v>
      </c>
      <c r="BM16" s="12">
        <v>2000</v>
      </c>
      <c r="BN16" s="13">
        <v>200000000</v>
      </c>
      <c r="BO16" t="s">
        <v>27</v>
      </c>
      <c r="BP16" s="23">
        <f>AVERAGE(BP14:BP15)</f>
        <v>1.9181857227568128E-2</v>
      </c>
      <c r="BQ16" s="12">
        <v>1998</v>
      </c>
      <c r="BR16" s="13">
        <v>100000000</v>
      </c>
      <c r="BS16" t="s">
        <v>27</v>
      </c>
      <c r="BT16" s="23">
        <f>AVERAGE(BT14:BT15)</f>
        <v>1.9245813277072837E-2</v>
      </c>
      <c r="BU16" s="12">
        <v>1998</v>
      </c>
      <c r="BV16" s="13">
        <v>100000000</v>
      </c>
      <c r="BW16" t="s">
        <v>27</v>
      </c>
      <c r="BX16" s="23">
        <f>AVERAGE(BX14:BX15)</f>
        <v>1.889725293909264E-2</v>
      </c>
      <c r="BY16" s="12">
        <v>1998</v>
      </c>
      <c r="BZ16" s="13">
        <v>100000000</v>
      </c>
      <c r="CA16" t="s">
        <v>27</v>
      </c>
      <c r="CB16" s="23">
        <f>AVERAGE(CB14:CB15)</f>
        <v>1.9288966286350018E-2</v>
      </c>
      <c r="CC16" s="12">
        <v>1998</v>
      </c>
      <c r="CD16" s="13">
        <v>100000000</v>
      </c>
      <c r="CE16" t="s">
        <v>27</v>
      </c>
      <c r="CF16" s="23">
        <f>AVERAGE(CF14:CF15)</f>
        <v>1.9260214330826808E-2</v>
      </c>
      <c r="CG16" s="12">
        <v>1998</v>
      </c>
      <c r="CH16" s="13">
        <v>100000000</v>
      </c>
    </row>
    <row r="17" spans="1:86" x14ac:dyDescent="0.25">
      <c r="B17">
        <v>0.43295880352622329</v>
      </c>
      <c r="C17" s="21">
        <v>0.983150179298104</v>
      </c>
      <c r="D17">
        <v>991.91281282815976</v>
      </c>
      <c r="E17" s="12">
        <v>2000</v>
      </c>
      <c r="F17" s="13">
        <v>200000000</v>
      </c>
      <c r="G17" t="s">
        <v>28</v>
      </c>
      <c r="H17">
        <f>TINV(0.3173,H5)</f>
        <v>1.0285830442984703</v>
      </c>
      <c r="I17" s="12">
        <v>2003</v>
      </c>
      <c r="J17" s="13">
        <v>400000000</v>
      </c>
      <c r="K17" t="s">
        <v>28</v>
      </c>
      <c r="L17">
        <f>TINV(0.3173,L5)</f>
        <v>1.0303125548772687</v>
      </c>
      <c r="M17" s="12">
        <v>2003</v>
      </c>
      <c r="N17" s="13">
        <v>400000000</v>
      </c>
      <c r="O17" t="s">
        <v>28</v>
      </c>
      <c r="P17">
        <f>TINV(0.3173,P5)</f>
        <v>1.0303125548772687</v>
      </c>
      <c r="Q17" s="12">
        <v>2003</v>
      </c>
      <c r="R17" s="13">
        <v>400000000</v>
      </c>
      <c r="S17" t="s">
        <v>28</v>
      </c>
      <c r="T17">
        <f>TINV(0.3173,T5)</f>
        <v>1.0303125548772687</v>
      </c>
      <c r="U17" s="12">
        <v>2003</v>
      </c>
      <c r="V17" s="13">
        <v>400000000</v>
      </c>
      <c r="W17" t="s">
        <v>28</v>
      </c>
      <c r="X17">
        <f>TINV(0.3173,X5)</f>
        <v>1.0303125548772687</v>
      </c>
      <c r="Y17" s="12">
        <v>2003</v>
      </c>
      <c r="Z17" s="13">
        <v>400000000</v>
      </c>
      <c r="AA17" t="s">
        <v>28</v>
      </c>
      <c r="AB17">
        <f>TINV(0.3173,AB5)</f>
        <v>1.0303125548772687</v>
      </c>
      <c r="AC17" s="12">
        <v>2003</v>
      </c>
      <c r="AD17" s="13">
        <v>400000000</v>
      </c>
      <c r="AE17" t="s">
        <v>28</v>
      </c>
      <c r="AF17">
        <f>TINV(0.3173,AF5)</f>
        <v>1.0303125548772687</v>
      </c>
      <c r="AG17" s="12">
        <v>2003</v>
      </c>
      <c r="AH17" s="13">
        <v>400000000</v>
      </c>
      <c r="AI17" t="s">
        <v>28</v>
      </c>
      <c r="AJ17">
        <f>TINV(0.3173,AJ5)</f>
        <v>1.0303125548772687</v>
      </c>
      <c r="AK17" s="12">
        <v>2003</v>
      </c>
      <c r="AL17" s="13">
        <v>400000000</v>
      </c>
      <c r="AM17" t="s">
        <v>28</v>
      </c>
      <c r="AN17">
        <f>TINV(0.3173,AN5)</f>
        <v>1.0303125548772687</v>
      </c>
      <c r="AO17" s="12">
        <v>2003</v>
      </c>
      <c r="AP17" s="13">
        <v>400000000</v>
      </c>
      <c r="AQ17" t="s">
        <v>28</v>
      </c>
      <c r="AR17">
        <f>TINV(0.3173,AR5)</f>
        <v>1.0303125548772687</v>
      </c>
      <c r="AS17" s="12">
        <v>2003</v>
      </c>
      <c r="AT17" s="13">
        <v>400000000</v>
      </c>
      <c r="AU17" t="s">
        <v>28</v>
      </c>
      <c r="AV17">
        <f>TINV(0.3173,AV5)</f>
        <v>1.0303125548772687</v>
      </c>
      <c r="AW17" s="12">
        <v>2003</v>
      </c>
      <c r="AX17" s="13">
        <v>400000000</v>
      </c>
      <c r="AY17" t="s">
        <v>28</v>
      </c>
      <c r="AZ17">
        <f>TINV(0.3173,AZ5)</f>
        <v>1.0303125548772687</v>
      </c>
      <c r="BA17" s="12">
        <v>2003</v>
      </c>
      <c r="BB17" s="13">
        <v>400000000</v>
      </c>
      <c r="BC17" t="s">
        <v>28</v>
      </c>
      <c r="BD17">
        <f>TINV(0.3173,BD5)</f>
        <v>1.0303125548772687</v>
      </c>
      <c r="BE17" s="12">
        <v>2003</v>
      </c>
      <c r="BF17" s="13">
        <v>400000000</v>
      </c>
      <c r="BG17" t="s">
        <v>28</v>
      </c>
      <c r="BH17">
        <f>TINV(0.3173,BH5)</f>
        <v>1.0303125548772687</v>
      </c>
      <c r="BI17" s="12">
        <v>2003</v>
      </c>
      <c r="BJ17" s="13">
        <v>400000000</v>
      </c>
      <c r="BK17" t="s">
        <v>28</v>
      </c>
      <c r="BL17">
        <f>TINV(0.3173,BL5)</f>
        <v>1.0303125548772687</v>
      </c>
      <c r="BM17" s="12">
        <v>2003</v>
      </c>
      <c r="BN17" s="13">
        <v>400000000</v>
      </c>
      <c r="BO17" t="s">
        <v>28</v>
      </c>
      <c r="BP17">
        <f>TINV(0.3173,BP5)</f>
        <v>1.0303125548772687</v>
      </c>
      <c r="BQ17" s="12">
        <v>2003</v>
      </c>
      <c r="BR17" s="13">
        <v>400000000</v>
      </c>
      <c r="BS17" t="s">
        <v>28</v>
      </c>
      <c r="BT17">
        <f>TINV(0.3173,BT5)</f>
        <v>1.0303125548772687</v>
      </c>
      <c r="BU17" s="12">
        <v>2000</v>
      </c>
      <c r="BV17" s="13">
        <v>200000000</v>
      </c>
      <c r="BW17" t="s">
        <v>28</v>
      </c>
      <c r="BX17">
        <f>TINV(0.3173,BX5)</f>
        <v>1.0303125548772687</v>
      </c>
      <c r="BY17" s="12">
        <v>2000</v>
      </c>
      <c r="BZ17" s="13">
        <v>200000000</v>
      </c>
      <c r="CA17" t="s">
        <v>28</v>
      </c>
      <c r="CB17">
        <f>TINV(0.3173,CB5)</f>
        <v>1.0303125548772687</v>
      </c>
      <c r="CC17" s="12">
        <v>2000</v>
      </c>
      <c r="CD17" s="13">
        <v>200000000</v>
      </c>
      <c r="CE17" t="s">
        <v>28</v>
      </c>
      <c r="CF17">
        <f>TINV(0.3173,CF5)</f>
        <v>1.0303125548772687</v>
      </c>
      <c r="CG17" s="12">
        <v>2000</v>
      </c>
      <c r="CH17" s="13">
        <v>200000000</v>
      </c>
    </row>
    <row r="18" spans="1:86" x14ac:dyDescent="0.25">
      <c r="B18">
        <v>0.43576956975399761</v>
      </c>
      <c r="C18" s="21">
        <v>0.98386165953088289</v>
      </c>
      <c r="D18">
        <v>1036.3920778615277</v>
      </c>
      <c r="E18" s="12">
        <v>2003</v>
      </c>
      <c r="F18" s="13">
        <v>400000000</v>
      </c>
      <c r="G18" t="s">
        <v>29</v>
      </c>
      <c r="H18">
        <f>H17*G3</f>
        <v>1.3400667795366023E-2</v>
      </c>
      <c r="I18" s="12">
        <v>2004</v>
      </c>
      <c r="J18" s="13">
        <v>800000000</v>
      </c>
      <c r="K18" t="s">
        <v>29</v>
      </c>
      <c r="L18">
        <f>L17*K3</f>
        <v>1.3010501757882308E-2</v>
      </c>
      <c r="M18" s="12">
        <v>2004</v>
      </c>
      <c r="N18" s="13">
        <v>800000000</v>
      </c>
      <c r="O18" t="s">
        <v>29</v>
      </c>
      <c r="P18">
        <f>P17*O3</f>
        <v>1.3905231045671871E-2</v>
      </c>
      <c r="Q18" s="12">
        <v>2004</v>
      </c>
      <c r="R18" s="13">
        <v>800000000</v>
      </c>
      <c r="S18" t="s">
        <v>29</v>
      </c>
      <c r="T18">
        <f>T17*S3</f>
        <v>1.3963426048664077E-2</v>
      </c>
      <c r="U18" s="12">
        <v>2004</v>
      </c>
      <c r="V18" s="13">
        <v>800000000</v>
      </c>
      <c r="W18" t="s">
        <v>29</v>
      </c>
      <c r="X18">
        <f>X17*W3</f>
        <v>1.4270034422582173E-2</v>
      </c>
      <c r="Y18" s="12">
        <v>2004</v>
      </c>
      <c r="Z18" s="13">
        <v>800000000</v>
      </c>
      <c r="AA18" t="s">
        <v>29</v>
      </c>
      <c r="AB18">
        <f>AB17*AA3</f>
        <v>1.4246135858770846E-2</v>
      </c>
      <c r="AC18" s="12">
        <v>2004</v>
      </c>
      <c r="AD18" s="13">
        <v>800000000</v>
      </c>
      <c r="AE18" t="s">
        <v>29</v>
      </c>
      <c r="AF18">
        <f>AF17*AE3</f>
        <v>1.2857734461036378E-2</v>
      </c>
      <c r="AG18" s="12">
        <v>2004</v>
      </c>
      <c r="AH18" s="13">
        <v>800000000</v>
      </c>
      <c r="AI18" t="s">
        <v>29</v>
      </c>
      <c r="AJ18">
        <f>AJ17*AI3</f>
        <v>1.3436764092793244E-2</v>
      </c>
      <c r="AK18" s="12">
        <v>2004</v>
      </c>
      <c r="AL18" s="13">
        <v>800000000</v>
      </c>
      <c r="AM18" t="s">
        <v>29</v>
      </c>
      <c r="AN18">
        <f>AN17*AM3</f>
        <v>1.3374631351373055E-2</v>
      </c>
      <c r="AO18" s="12">
        <v>2004</v>
      </c>
      <c r="AP18" s="13">
        <v>800000000</v>
      </c>
      <c r="AQ18" t="s">
        <v>29</v>
      </c>
      <c r="AR18">
        <f>AR17*AQ3</f>
        <v>1.3294162740415337E-2</v>
      </c>
      <c r="AS18" s="12">
        <v>2004</v>
      </c>
      <c r="AT18" s="13">
        <v>800000000</v>
      </c>
      <c r="AU18" t="s">
        <v>29</v>
      </c>
      <c r="AV18">
        <f>AV17*AU3</f>
        <v>1.3641273378762838E-2</v>
      </c>
      <c r="AW18" s="12">
        <v>2004</v>
      </c>
      <c r="AX18" s="13">
        <v>800000000</v>
      </c>
      <c r="AY18" t="s">
        <v>29</v>
      </c>
      <c r="AZ18">
        <f>AZ17*AY3</f>
        <v>1.3455180273858664E-2</v>
      </c>
      <c r="BA18" s="12">
        <v>2004</v>
      </c>
      <c r="BB18" s="13">
        <v>800000000</v>
      </c>
      <c r="BC18" t="s">
        <v>29</v>
      </c>
      <c r="BD18">
        <f>BD17*BC3</f>
        <v>1.3398321418450725E-2</v>
      </c>
      <c r="BE18" s="12">
        <v>2004</v>
      </c>
      <c r="BF18" s="13">
        <v>800000000</v>
      </c>
      <c r="BG18" t="s">
        <v>29</v>
      </c>
      <c r="BH18">
        <f>BH17*BG3</f>
        <v>1.3939629514883721E-2</v>
      </c>
      <c r="BI18" s="12">
        <v>2004</v>
      </c>
      <c r="BJ18" s="13">
        <v>800000000</v>
      </c>
      <c r="BK18" t="s">
        <v>29</v>
      </c>
      <c r="BL18">
        <f>BL17*BK3</f>
        <v>1.3794020105142671E-2</v>
      </c>
      <c r="BM18" s="12">
        <v>2004</v>
      </c>
      <c r="BN18" s="13">
        <v>800000000</v>
      </c>
      <c r="BO18" t="s">
        <v>29</v>
      </c>
      <c r="BP18">
        <f>BP17*BO3</f>
        <v>1.4107302882462147E-2</v>
      </c>
      <c r="BQ18" s="12">
        <v>2004</v>
      </c>
      <c r="BR18" s="13">
        <v>800000000</v>
      </c>
      <c r="BS18" t="s">
        <v>29</v>
      </c>
      <c r="BT18">
        <f>BT17*BS3</f>
        <v>1.4163768395527835E-2</v>
      </c>
      <c r="BU18" s="12">
        <v>2004</v>
      </c>
      <c r="BV18" s="13">
        <v>800000000</v>
      </c>
      <c r="BW18" t="s">
        <v>29</v>
      </c>
      <c r="BX18">
        <f>BX17*BW3</f>
        <v>1.3946455627010098E-2</v>
      </c>
      <c r="BY18" s="12">
        <v>2003</v>
      </c>
      <c r="BZ18" s="13">
        <v>400000000</v>
      </c>
      <c r="CA18" t="s">
        <v>29</v>
      </c>
      <c r="CB18">
        <f>CB17*CA3</f>
        <v>1.4221906679745221E-2</v>
      </c>
      <c r="CC18" s="12">
        <v>2003</v>
      </c>
      <c r="CD18" s="13">
        <v>400000000</v>
      </c>
      <c r="CE18" t="s">
        <v>29</v>
      </c>
      <c r="CF18">
        <f>CF17*CE3</f>
        <v>1.4218021031170907E-2</v>
      </c>
      <c r="CG18" s="12">
        <v>2003</v>
      </c>
      <c r="CH18" s="13">
        <v>400000000</v>
      </c>
    </row>
    <row r="19" spans="1:86" x14ac:dyDescent="0.25">
      <c r="B19">
        <v>0.43481598255294662</v>
      </c>
      <c r="C19" s="21">
        <v>0.98315627493734081</v>
      </c>
      <c r="D19">
        <v>992.27793209396884</v>
      </c>
      <c r="E19" s="12">
        <v>2004</v>
      </c>
      <c r="F19" s="13">
        <v>800000000</v>
      </c>
      <c r="G19" t="s">
        <v>30</v>
      </c>
      <c r="H19">
        <f>G2+H18</f>
        <v>1.5535657138843764</v>
      </c>
      <c r="I19" s="14">
        <v>2006</v>
      </c>
      <c r="J19" s="15">
        <v>1600000000</v>
      </c>
      <c r="K19" t="s">
        <v>30</v>
      </c>
      <c r="L19">
        <f>K2+L18</f>
        <v>1.5382570888279701</v>
      </c>
      <c r="M19" s="14">
        <v>2006</v>
      </c>
      <c r="N19" s="15">
        <v>1600000000</v>
      </c>
      <c r="O19" t="s">
        <v>30</v>
      </c>
      <c r="P19">
        <f>O2+P18</f>
        <v>1.5461946615184501</v>
      </c>
      <c r="Q19" s="14">
        <v>2006</v>
      </c>
      <c r="R19" s="15">
        <v>1600000000</v>
      </c>
      <c r="S19" t="s">
        <v>30</v>
      </c>
      <c r="T19">
        <f>S2+T18</f>
        <v>1.5474395499322695</v>
      </c>
      <c r="U19" s="14">
        <v>2006</v>
      </c>
      <c r="V19" s="15">
        <v>1600000000</v>
      </c>
      <c r="W19" t="s">
        <v>30</v>
      </c>
      <c r="X19">
        <f>W2+X18</f>
        <v>1.5513383360893767</v>
      </c>
      <c r="Y19" s="14">
        <v>2006</v>
      </c>
      <c r="Z19" s="15">
        <v>1600000000</v>
      </c>
      <c r="AA19" t="s">
        <v>30</v>
      </c>
      <c r="AB19">
        <f>AA2+AB18</f>
        <v>1.5519901963849649</v>
      </c>
      <c r="AC19" s="14">
        <v>2006</v>
      </c>
      <c r="AD19" s="15">
        <v>1600000000</v>
      </c>
      <c r="AE19" t="s">
        <v>30</v>
      </c>
      <c r="AF19">
        <f>AE2+AF18</f>
        <v>1.5598707906267772</v>
      </c>
      <c r="AG19" s="14">
        <v>2006</v>
      </c>
      <c r="AH19" s="15">
        <v>1600000000</v>
      </c>
      <c r="AI19" t="s">
        <v>30</v>
      </c>
      <c r="AJ19">
        <f>AI2+AJ18</f>
        <v>1.5567304195856266</v>
      </c>
      <c r="AK19" s="14">
        <v>2006</v>
      </c>
      <c r="AL19" s="15">
        <v>1600000000</v>
      </c>
      <c r="AM19" t="s">
        <v>30</v>
      </c>
      <c r="AN19">
        <f>AM2+AN18</f>
        <v>1.5564338430950109</v>
      </c>
      <c r="AO19" s="14">
        <v>2006</v>
      </c>
      <c r="AP19" s="15">
        <v>1600000000</v>
      </c>
      <c r="AQ19" t="s">
        <v>30</v>
      </c>
      <c r="AR19">
        <f>AQ2+AR18</f>
        <v>1.5553667225576717</v>
      </c>
      <c r="AS19" s="14">
        <v>2006</v>
      </c>
      <c r="AT19" s="15">
        <v>1600000000</v>
      </c>
      <c r="AU19" t="s">
        <v>30</v>
      </c>
      <c r="AV19">
        <f>AU2+AV18</f>
        <v>1.5541047309499976</v>
      </c>
      <c r="AW19" s="14">
        <v>2006</v>
      </c>
      <c r="AX19" s="15">
        <v>1600000000</v>
      </c>
      <c r="AY19" t="s">
        <v>30</v>
      </c>
      <c r="AZ19">
        <f>AY2+AZ18</f>
        <v>1.5532206022087627</v>
      </c>
      <c r="BA19" s="14">
        <v>2006</v>
      </c>
      <c r="BB19" s="15">
        <v>1600000000</v>
      </c>
      <c r="BC19" t="s">
        <v>30</v>
      </c>
      <c r="BD19">
        <f>BC2+BD18</f>
        <v>1.5522059339715766</v>
      </c>
      <c r="BE19" s="14">
        <v>2006</v>
      </c>
      <c r="BF19" s="15">
        <v>1600000000</v>
      </c>
      <c r="BG19" t="s">
        <v>30</v>
      </c>
      <c r="BH19">
        <f>BG2+BH18</f>
        <v>1.5541400751783627</v>
      </c>
      <c r="BI19" s="14">
        <v>2006</v>
      </c>
      <c r="BJ19" s="15">
        <v>1600000000</v>
      </c>
      <c r="BK19" t="s">
        <v>30</v>
      </c>
      <c r="BL19">
        <f>BK2+BL18</f>
        <v>1.5515482506497178</v>
      </c>
      <c r="BM19" s="14">
        <v>2006</v>
      </c>
      <c r="BN19" s="15">
        <v>1600000000</v>
      </c>
      <c r="BO19" t="s">
        <v>30</v>
      </c>
      <c r="BP19">
        <f>BO2+BP18</f>
        <v>1.5548923369529835</v>
      </c>
      <c r="BQ19" s="14">
        <v>2006</v>
      </c>
      <c r="BR19" s="15">
        <v>1600000000</v>
      </c>
      <c r="BS19" t="s">
        <v>30</v>
      </c>
      <c r="BT19">
        <f>BS2+BT18</f>
        <v>1.5559764705412464</v>
      </c>
      <c r="BU19" s="14">
        <v>2006</v>
      </c>
      <c r="BV19" s="15">
        <v>1600000000</v>
      </c>
      <c r="BW19" t="s">
        <v>30</v>
      </c>
      <c r="BX19">
        <f>BW2+BX18</f>
        <v>1.560098929029553</v>
      </c>
      <c r="BY19" s="14">
        <v>2006</v>
      </c>
      <c r="BZ19" s="15">
        <v>1600000000</v>
      </c>
      <c r="CA19" t="s">
        <v>30</v>
      </c>
      <c r="CB19">
        <f>CA2+CB18</f>
        <v>1.5589006916296739</v>
      </c>
      <c r="CC19" s="12">
        <v>2004</v>
      </c>
      <c r="CD19" s="13">
        <v>800000000</v>
      </c>
      <c r="CE19" t="s">
        <v>30</v>
      </c>
      <c r="CF19">
        <f>CE2+CF18</f>
        <v>1.5607794953016743</v>
      </c>
      <c r="CG19" s="12">
        <v>2004</v>
      </c>
      <c r="CH19" s="13">
        <v>800000000</v>
      </c>
    </row>
    <row r="20" spans="1:86" x14ac:dyDescent="0.25">
      <c r="B20">
        <v>0.43603406293200558</v>
      </c>
      <c r="C20" s="21">
        <v>0.98325767561720645</v>
      </c>
      <c r="D20">
        <v>998.3906716483923</v>
      </c>
      <c r="E20" s="14">
        <v>2006</v>
      </c>
      <c r="F20" s="15">
        <v>1600000000</v>
      </c>
      <c r="G20" t="s">
        <v>31</v>
      </c>
      <c r="H20">
        <f>G2-H18</f>
        <v>1.5267643782936444</v>
      </c>
      <c r="I20" s="12">
        <v>2007</v>
      </c>
      <c r="J20" s="13">
        <v>3500000000</v>
      </c>
      <c r="K20" t="s">
        <v>31</v>
      </c>
      <c r="L20">
        <f>K2-L18</f>
        <v>1.5122360853122054</v>
      </c>
      <c r="M20" s="12">
        <v>2007</v>
      </c>
      <c r="N20" s="13">
        <v>3500000000</v>
      </c>
      <c r="O20" t="s">
        <v>31</v>
      </c>
      <c r="P20">
        <f>O2-P18</f>
        <v>1.5183841994271066</v>
      </c>
      <c r="Q20" s="12">
        <v>2007</v>
      </c>
      <c r="R20" s="13">
        <v>3500000000</v>
      </c>
      <c r="S20" t="s">
        <v>31</v>
      </c>
      <c r="T20">
        <f>S2-T18</f>
        <v>1.5195126978349414</v>
      </c>
      <c r="U20" s="12">
        <v>2007</v>
      </c>
      <c r="V20" s="13">
        <v>3500000000</v>
      </c>
      <c r="W20" t="s">
        <v>31</v>
      </c>
      <c r="X20">
        <f>W2-X18</f>
        <v>1.5227982672442124</v>
      </c>
      <c r="Y20" s="12">
        <v>2007</v>
      </c>
      <c r="Z20" s="13">
        <v>3500000000</v>
      </c>
      <c r="AA20" t="s">
        <v>31</v>
      </c>
      <c r="AB20">
        <f>AA2-AB18</f>
        <v>1.5234979246674232</v>
      </c>
      <c r="AC20" s="12">
        <v>2007</v>
      </c>
      <c r="AD20" s="13">
        <v>3500000000</v>
      </c>
      <c r="AE20" t="s">
        <v>31</v>
      </c>
      <c r="AF20">
        <f>AE2-AF18</f>
        <v>1.5341553217047046</v>
      </c>
      <c r="AG20" s="12">
        <v>2007</v>
      </c>
      <c r="AH20" s="13">
        <v>3500000000</v>
      </c>
      <c r="AI20" t="s">
        <v>31</v>
      </c>
      <c r="AJ20">
        <f>AI2-AJ18</f>
        <v>1.5298568914000401</v>
      </c>
      <c r="AK20" s="12">
        <v>2007</v>
      </c>
      <c r="AL20" s="13">
        <v>3500000000</v>
      </c>
      <c r="AM20" t="s">
        <v>31</v>
      </c>
      <c r="AN20">
        <f>AM2-AN18</f>
        <v>1.529684580392265</v>
      </c>
      <c r="AO20" s="12">
        <v>2007</v>
      </c>
      <c r="AP20" s="13">
        <v>3500000000</v>
      </c>
      <c r="AQ20" t="s">
        <v>31</v>
      </c>
      <c r="AR20">
        <f>AQ2-AR18</f>
        <v>1.5287783970768412</v>
      </c>
      <c r="AS20" s="12">
        <v>2007</v>
      </c>
      <c r="AT20" s="13">
        <v>3500000000</v>
      </c>
      <c r="AU20" t="s">
        <v>31</v>
      </c>
      <c r="AV20">
        <f>AU2-AV18</f>
        <v>1.5268221841924721</v>
      </c>
      <c r="AW20" s="12">
        <v>2007</v>
      </c>
      <c r="AX20" s="13">
        <v>3500000000</v>
      </c>
      <c r="AY20" t="s">
        <v>31</v>
      </c>
      <c r="AZ20">
        <f>AY2-AZ18</f>
        <v>1.5263102416610452</v>
      </c>
      <c r="BA20" s="12">
        <v>2007</v>
      </c>
      <c r="BB20" s="13">
        <v>3500000000</v>
      </c>
      <c r="BC20" t="s">
        <v>31</v>
      </c>
      <c r="BD20">
        <f>BC2-BD18</f>
        <v>1.525409291134675</v>
      </c>
      <c r="BE20" s="12">
        <v>2007</v>
      </c>
      <c r="BF20" s="13">
        <v>3500000000</v>
      </c>
      <c r="BG20" t="s">
        <v>31</v>
      </c>
      <c r="BH20">
        <f>BG2-BH18</f>
        <v>1.5262608161485953</v>
      </c>
      <c r="BI20" s="12">
        <v>2007</v>
      </c>
      <c r="BJ20" s="13">
        <v>3500000000</v>
      </c>
      <c r="BK20" t="s">
        <v>31</v>
      </c>
      <c r="BL20">
        <f>BK2-BL18</f>
        <v>1.5239602104394323</v>
      </c>
      <c r="BM20" s="12">
        <v>2007</v>
      </c>
      <c r="BN20" s="13">
        <v>3500000000</v>
      </c>
      <c r="BO20" t="s">
        <v>31</v>
      </c>
      <c r="BP20">
        <f>BO2-BP18</f>
        <v>1.5266777311880593</v>
      </c>
      <c r="BQ20" s="12">
        <v>2007</v>
      </c>
      <c r="BR20" s="13">
        <v>3500000000</v>
      </c>
      <c r="BS20" t="s">
        <v>31</v>
      </c>
      <c r="BT20">
        <f>BS2-BT18</f>
        <v>1.5276489337501908</v>
      </c>
      <c r="BU20" s="12">
        <v>2007</v>
      </c>
      <c r="BV20" s="13">
        <v>3500000000</v>
      </c>
      <c r="BW20" t="s">
        <v>31</v>
      </c>
      <c r="BX20">
        <f>BW2-BX18</f>
        <v>1.5322060177755328</v>
      </c>
      <c r="BY20" s="12">
        <v>2007</v>
      </c>
      <c r="BZ20" s="13">
        <v>3500000000</v>
      </c>
      <c r="CA20" t="s">
        <v>31</v>
      </c>
      <c r="CB20">
        <f>CA2-CB18</f>
        <v>1.5304568782701833</v>
      </c>
      <c r="CC20" s="12">
        <v>2007</v>
      </c>
      <c r="CD20" s="13">
        <v>3500000000</v>
      </c>
      <c r="CE20" t="s">
        <v>31</v>
      </c>
      <c r="CF20">
        <f>CE2-CF18</f>
        <v>1.5323434532393325</v>
      </c>
      <c r="CG20" s="14">
        <v>2006</v>
      </c>
      <c r="CH20" s="15">
        <v>1600000000</v>
      </c>
    </row>
    <row r="21" spans="1:86" x14ac:dyDescent="0.25">
      <c r="B21">
        <v>0.43437736817624717</v>
      </c>
      <c r="C21" s="21">
        <v>0.98237471170886959</v>
      </c>
      <c r="D21">
        <v>947.52323044014793</v>
      </c>
      <c r="E21" s="12">
        <v>2007</v>
      </c>
      <c r="F21" s="13">
        <v>3500000000</v>
      </c>
      <c r="G21" t="s">
        <v>22</v>
      </c>
      <c r="H21" s="22">
        <f>LN(G2)</f>
        <v>0.43188958346801681</v>
      </c>
      <c r="K21" t="s">
        <v>22</v>
      </c>
      <c r="L21" s="22">
        <f>LN(K2)</f>
        <v>0.42215609342731653</v>
      </c>
      <c r="O21" t="s">
        <v>22</v>
      </c>
      <c r="P21" s="22">
        <f>LN(O2)</f>
        <v>0.42676297675974645</v>
      </c>
      <c r="S21" t="s">
        <v>22</v>
      </c>
      <c r="T21" s="22">
        <f>LN(S2)</f>
        <v>0.42753713476306038</v>
      </c>
      <c r="W21" t="s">
        <v>22</v>
      </c>
      <c r="X21" s="22">
        <f>LN(W2)</f>
        <v>0.42987690186890809</v>
      </c>
      <c r="AA21" t="s">
        <v>22</v>
      </c>
      <c r="AB21" s="22">
        <f>LN(AA2)</f>
        <v>0.43031644665452695</v>
      </c>
      <c r="AE21" t="s">
        <v>22</v>
      </c>
      <c r="AF21" s="22">
        <f>LN(AE2)</f>
        <v>0.43632601122289183</v>
      </c>
      <c r="AI21" t="s">
        <v>22</v>
      </c>
      <c r="AJ21" s="22">
        <f>LN(AI2)</f>
        <v>0.433918869915637</v>
      </c>
      <c r="AM21" t="s">
        <v>22</v>
      </c>
      <c r="AN21" s="22">
        <f>LN(AM2)</f>
        <v>0.43376694707354391</v>
      </c>
      <c r="AQ21" t="s">
        <v>22</v>
      </c>
      <c r="AR21" s="22">
        <f>LN(AQ2)</f>
        <v>0.43312732968726952</v>
      </c>
      <c r="AU21" t="s">
        <v>22</v>
      </c>
      <c r="AV21" s="22">
        <f>LN(AU2)</f>
        <v>0.43208331762505864</v>
      </c>
      <c r="AY21" t="s">
        <v>22</v>
      </c>
      <c r="AZ21" s="22">
        <f>LN(AY2)</f>
        <v>0.43163008140425407</v>
      </c>
      <c r="BC21" t="s">
        <v>22</v>
      </c>
      <c r="BD21" s="22">
        <f>LN(BC2)</f>
        <v>0.43100783895494243</v>
      </c>
      <c r="BG21" t="s">
        <v>22</v>
      </c>
      <c r="BH21" s="22">
        <f>LN(BG2)</f>
        <v>0.43191256747726181</v>
      </c>
      <c r="BK21" t="s">
        <v>22</v>
      </c>
      <c r="BL21" s="22">
        <f>LN(BK2)</f>
        <v>0.43032306022892597</v>
      </c>
      <c r="BO21" t="s">
        <v>22</v>
      </c>
      <c r="BP21" s="22">
        <f>LN(BO2)</f>
        <v>0.4322920489242878</v>
      </c>
      <c r="BS21" t="s">
        <v>22</v>
      </c>
      <c r="BT21" s="22">
        <f>LN(BS2)</f>
        <v>0.43295880352622329</v>
      </c>
      <c r="BW21" t="s">
        <v>22</v>
      </c>
      <c r="BX21" s="22">
        <f>LN(BW2)</f>
        <v>0.43576956975399761</v>
      </c>
      <c r="CA21" t="s">
        <v>22</v>
      </c>
      <c r="CB21" s="22">
        <f>LN(CA2)</f>
        <v>0.43481598255294662</v>
      </c>
      <c r="CE21" t="s">
        <v>22</v>
      </c>
      <c r="CF21" s="22">
        <f>LN(CE2)</f>
        <v>0.43603406293200558</v>
      </c>
    </row>
    <row r="22" spans="1:86" x14ac:dyDescent="0.25">
      <c r="A22" t="s">
        <v>37</v>
      </c>
      <c r="B22" s="1">
        <f>AVERAGE(B2:B21)</f>
        <v>0.43184967064645258</v>
      </c>
      <c r="C22" s="1">
        <f>AVERAGE(C2:C21)</f>
        <v>0.98391879223285772</v>
      </c>
      <c r="D22" s="1">
        <f>AVERAGE(D2:D21)</f>
        <v>1044.4461805563674</v>
      </c>
      <c r="E22" s="1">
        <f>AVERAGE(E2:E21)</f>
        <v>1983.55</v>
      </c>
      <c r="F22" s="1">
        <f>AVERAGE(F2:F21)</f>
        <v>333914955</v>
      </c>
      <c r="G22" t="s">
        <v>32</v>
      </c>
      <c r="H22" s="22">
        <f>LN(H19)</f>
        <v>0.44055274949341711</v>
      </c>
      <c r="K22" t="s">
        <v>32</v>
      </c>
      <c r="L22" s="22">
        <f>LN(L19)</f>
        <v>0.43065001499967581</v>
      </c>
      <c r="O22" t="s">
        <v>32</v>
      </c>
      <c r="P22" s="22">
        <f>LN(P19)</f>
        <v>0.43579685525207984</v>
      </c>
      <c r="S22" t="s">
        <v>32</v>
      </c>
      <c r="T22" s="22">
        <f>LN(T19)</f>
        <v>0.43660166176501913</v>
      </c>
      <c r="W22" t="s">
        <v>32</v>
      </c>
      <c r="X22" s="22">
        <f>LN(X19)</f>
        <v>0.43911800101730414</v>
      </c>
      <c r="AA22" t="s">
        <v>32</v>
      </c>
      <c r="AB22" s="22">
        <f>LN(AB19)</f>
        <v>0.43953810497881129</v>
      </c>
      <c r="AE22" t="s">
        <v>32</v>
      </c>
      <c r="AF22" s="22">
        <f>LN(AF19)</f>
        <v>0.44460299130984332</v>
      </c>
      <c r="AI22" t="s">
        <v>32</v>
      </c>
      <c r="AJ22" s="22">
        <f>LN(AJ19)</f>
        <v>0.44258773693999992</v>
      </c>
      <c r="AM22" t="s">
        <v>32</v>
      </c>
      <c r="AN22" s="22">
        <f>LN(AN19)</f>
        <v>0.4423972063630765</v>
      </c>
      <c r="AQ22" t="s">
        <v>32</v>
      </c>
      <c r="AR22" s="22">
        <f>LN(AR19)</f>
        <v>0.44171135226885944</v>
      </c>
      <c r="AU22" t="s">
        <v>32</v>
      </c>
      <c r="AV22" s="22">
        <f>LN(AV19)</f>
        <v>0.44089964410827076</v>
      </c>
      <c r="AY22" t="s">
        <v>32</v>
      </c>
      <c r="AZ22" s="22">
        <f>LN(AZ19)</f>
        <v>0.44033058315050155</v>
      </c>
      <c r="BC22" t="s">
        <v>32</v>
      </c>
      <c r="BD22" s="22">
        <f>LN(BD19)</f>
        <v>0.43967710237324092</v>
      </c>
      <c r="BG22" t="s">
        <v>32</v>
      </c>
      <c r="BH22" s="22">
        <f>LN(BH19)</f>
        <v>0.44092238635064301</v>
      </c>
      <c r="BK22" t="s">
        <v>32</v>
      </c>
      <c r="BL22" s="22">
        <f>LN(BL19)</f>
        <v>0.43925330377800348</v>
      </c>
      <c r="BO22" t="s">
        <v>32</v>
      </c>
      <c r="BP22" s="22">
        <f>LN(BP19)</f>
        <v>0.44140630654804319</v>
      </c>
      <c r="BS22" t="s">
        <v>32</v>
      </c>
      <c r="BT22" s="22">
        <f>LN(BT19)</f>
        <v>0.44210330388174052</v>
      </c>
      <c r="BW22" t="s">
        <v>32</v>
      </c>
      <c r="BX22" s="22">
        <f>LN(BX19)</f>
        <v>0.44474923529531862</v>
      </c>
      <c r="CA22" t="s">
        <v>32</v>
      </c>
      <c r="CB22" s="22">
        <f>LN(CB19)</f>
        <v>0.44398088800159569</v>
      </c>
      <c r="CE22" t="s">
        <v>32</v>
      </c>
      <c r="CF22" s="22">
        <f>LN(CF19)</f>
        <v>0.44518537294015809</v>
      </c>
    </row>
    <row r="23" spans="1:86" x14ac:dyDescent="0.25">
      <c r="A23" t="s">
        <v>38</v>
      </c>
      <c r="B23" s="1">
        <f>STDEV(B2:B21)</f>
        <v>3.456061752063646E-3</v>
      </c>
      <c r="C23" s="1">
        <f>STDEV(C2:C21)</f>
        <v>1.0324212236956626E-3</v>
      </c>
      <c r="D23" s="1">
        <f>STDEV(D2:D21)</f>
        <v>70.876364067281258</v>
      </c>
      <c r="E23" s="1">
        <f>STDEV(E2:E21)</f>
        <v>16.493938280471401</v>
      </c>
      <c r="F23" s="1">
        <f>STDEV(F2:F21)</f>
        <v>840858023.70686126</v>
      </c>
      <c r="G23" t="s">
        <v>33</v>
      </c>
      <c r="H23" s="22">
        <f>LN(H20)</f>
        <v>0.42315071065897542</v>
      </c>
      <c r="K23" t="s">
        <v>33</v>
      </c>
      <c r="L23" s="22">
        <f>LN(L20)</f>
        <v>0.41358940664809263</v>
      </c>
      <c r="O23" t="s">
        <v>33</v>
      </c>
      <c r="P23" s="22">
        <f>LN(P20)</f>
        <v>0.41764674275188191</v>
      </c>
      <c r="S23" t="s">
        <v>33</v>
      </c>
      <c r="T23" s="22">
        <f>LN(T20)</f>
        <v>0.41838968992744935</v>
      </c>
      <c r="W23" t="s">
        <v>33</v>
      </c>
      <c r="X23" s="22">
        <f>LN(X20)</f>
        <v>0.42054960765073018</v>
      </c>
      <c r="AA23" t="s">
        <v>33</v>
      </c>
      <c r="AB23" s="22">
        <f>LN(AB20)</f>
        <v>0.42100895722899567</v>
      </c>
      <c r="AE23" t="s">
        <v>33</v>
      </c>
      <c r="AF23" s="22">
        <f>LN(AF20)</f>
        <v>0.42797995056035854</v>
      </c>
      <c r="AI23" t="s">
        <v>33</v>
      </c>
      <c r="AJ23" s="22">
        <f>LN(AJ20)</f>
        <v>0.42517419599701661</v>
      </c>
      <c r="AM23" t="s">
        <v>33</v>
      </c>
      <c r="AN23" s="22">
        <f>LN(AN20)</f>
        <v>0.42506155754478708</v>
      </c>
      <c r="AQ23" t="s">
        <v>33</v>
      </c>
      <c r="AR23" s="22">
        <f>LN(AR20)</f>
        <v>0.42446898320361237</v>
      </c>
      <c r="AU23" t="s">
        <v>33</v>
      </c>
      <c r="AV23" s="22">
        <f>LN(AV20)</f>
        <v>0.42318857164483686</v>
      </c>
      <c r="AY23" t="s">
        <v>33</v>
      </c>
      <c r="AZ23" s="22">
        <f>LN(AZ20)</f>
        <v>0.42285321603962983</v>
      </c>
      <c r="BC23" t="s">
        <v>33</v>
      </c>
      <c r="BD23" s="22">
        <f>LN(BD20)</f>
        <v>0.42226276167915316</v>
      </c>
      <c r="BG23" t="s">
        <v>33</v>
      </c>
      <c r="BH23" s="22">
        <f>LN(BH20)</f>
        <v>0.42282083316531288</v>
      </c>
      <c r="BK23" t="s">
        <v>33</v>
      </c>
      <c r="BL23" s="22">
        <f>LN(BL20)</f>
        <v>0.42131234828807507</v>
      </c>
      <c r="BO23" t="s">
        <v>33</v>
      </c>
      <c r="BP23" s="22">
        <f>LN(BP20)</f>
        <v>0.4230939569348165</v>
      </c>
      <c r="BS23" t="s">
        <v>33</v>
      </c>
      <c r="BT23" s="22">
        <f>LN(BT20)</f>
        <v>0.42372990894742385</v>
      </c>
      <c r="BW23" t="s">
        <v>33</v>
      </c>
      <c r="BX23" s="22">
        <f>LN(BX20)</f>
        <v>0.42670853863205149</v>
      </c>
      <c r="CA23" t="s">
        <v>33</v>
      </c>
      <c r="CB23" s="22">
        <f>LN(CB20)</f>
        <v>0.4255663040767676</v>
      </c>
      <c r="CE23" t="s">
        <v>33</v>
      </c>
      <c r="CF23" s="22">
        <f>LN(CF20)</f>
        <v>0.42679823237998527</v>
      </c>
    </row>
    <row r="24" spans="1:86" x14ac:dyDescent="0.25">
      <c r="A24" t="s">
        <v>39</v>
      </c>
      <c r="B24" s="1">
        <f>MIN(B2:B21)</f>
        <v>0.42215609342731653</v>
      </c>
      <c r="C24" s="1">
        <f>MIN(C2:C21)</f>
        <v>0.98237471170886959</v>
      </c>
      <c r="D24" s="1">
        <f>MIN(D2:D21)</f>
        <v>947.52323044014793</v>
      </c>
      <c r="E24" s="1">
        <f>MIN(E2:E21)</f>
        <v>1959</v>
      </c>
      <c r="F24" s="1">
        <f>MIN(F2:F21)</f>
        <v>1</v>
      </c>
      <c r="G24" t="s">
        <v>34</v>
      </c>
      <c r="H24" s="22">
        <f>H22-H21</f>
        <v>8.6631660254002929E-3</v>
      </c>
      <c r="K24" t="s">
        <v>34</v>
      </c>
      <c r="L24" s="22">
        <f>L22-L21</f>
        <v>8.4939215723592865E-3</v>
      </c>
      <c r="O24" t="s">
        <v>34</v>
      </c>
      <c r="P24" s="22">
        <f>P22-P21</f>
        <v>9.0338784923333915E-3</v>
      </c>
      <c r="S24" t="s">
        <v>34</v>
      </c>
      <c r="T24" s="22">
        <f>T22-T21</f>
        <v>9.0645270019587554E-3</v>
      </c>
      <c r="W24" t="s">
        <v>34</v>
      </c>
      <c r="X24" s="22">
        <f>X22-X21</f>
        <v>9.2410991483960481E-3</v>
      </c>
      <c r="AA24" t="s">
        <v>34</v>
      </c>
      <c r="AB24" s="22">
        <f>AB22-AB21</f>
        <v>9.2216583242843431E-3</v>
      </c>
      <c r="AE24" t="s">
        <v>34</v>
      </c>
      <c r="AF24" s="22">
        <f>AF22-AF21</f>
        <v>8.2769800869514909E-3</v>
      </c>
      <c r="AI24" t="s">
        <v>34</v>
      </c>
      <c r="AJ24" s="22">
        <f>AJ22-AJ21</f>
        <v>8.6688670243629251E-3</v>
      </c>
      <c r="AM24" t="s">
        <v>34</v>
      </c>
      <c r="AN24" s="22">
        <f>AN22-AN21</f>
        <v>8.6302592895325936E-3</v>
      </c>
      <c r="AQ24" t="s">
        <v>34</v>
      </c>
      <c r="AR24" s="22">
        <f>AR22-AR21</f>
        <v>8.5840225815899118E-3</v>
      </c>
      <c r="AU24" t="s">
        <v>34</v>
      </c>
      <c r="AV24" s="22">
        <f>AV22-AV21</f>
        <v>8.8163264832121224E-3</v>
      </c>
      <c r="AY24" t="s">
        <v>34</v>
      </c>
      <c r="AZ24" s="22">
        <f>AZ22-AZ21</f>
        <v>8.7005017462474799E-3</v>
      </c>
      <c r="BC24" t="s">
        <v>34</v>
      </c>
      <c r="BD24" s="22">
        <f>BD22-BD21</f>
        <v>8.6692634182984896E-3</v>
      </c>
      <c r="BG24" t="s">
        <v>34</v>
      </c>
      <c r="BH24" s="22">
        <f>BH22-BH21</f>
        <v>9.0098188733812035E-3</v>
      </c>
      <c r="BK24" t="s">
        <v>34</v>
      </c>
      <c r="BL24" s="22">
        <f>BL22-BL21</f>
        <v>8.9302435490775101E-3</v>
      </c>
      <c r="BO24" t="s">
        <v>34</v>
      </c>
      <c r="BP24" s="22">
        <f>BP22-BP21</f>
        <v>9.1142576237553952E-3</v>
      </c>
      <c r="BS24" t="s">
        <v>34</v>
      </c>
      <c r="BT24" s="22">
        <f>BT22-BT21</f>
        <v>9.1445003555172266E-3</v>
      </c>
      <c r="BW24" t="s">
        <v>34</v>
      </c>
      <c r="BX24" s="22">
        <f>BX22-BX21</f>
        <v>8.9796655413210136E-3</v>
      </c>
      <c r="CA24" t="s">
        <v>34</v>
      </c>
      <c r="CB24" s="22">
        <f>CB22-CB21</f>
        <v>9.1649054486490633E-3</v>
      </c>
      <c r="CE24" t="s">
        <v>34</v>
      </c>
      <c r="CF24" s="22">
        <f>CF22-CF21</f>
        <v>9.1513100081525023E-3</v>
      </c>
    </row>
    <row r="25" spans="1:86" x14ac:dyDescent="0.25">
      <c r="A25" t="s">
        <v>40</v>
      </c>
      <c r="B25" s="1">
        <f>MAX(B2:B21)</f>
        <v>0.43632601122289183</v>
      </c>
      <c r="C25" s="1">
        <f>MAX(C2:C21)</f>
        <v>0.98628424464328102</v>
      </c>
      <c r="D25" s="1">
        <f>MAX(D2:D21)</f>
        <v>1222.4505120472313</v>
      </c>
      <c r="E25" s="1">
        <f>MAX(E2:E21)</f>
        <v>2007</v>
      </c>
      <c r="F25" s="1">
        <f>MAX(F2:F21)</f>
        <v>3500000000</v>
      </c>
      <c r="G25" t="s">
        <v>35</v>
      </c>
      <c r="H25" s="22">
        <f>H21-H23</f>
        <v>8.7388728090413981E-3</v>
      </c>
      <c r="K25" t="s">
        <v>35</v>
      </c>
      <c r="L25" s="22">
        <f>L21-L23</f>
        <v>8.5666867792238977E-3</v>
      </c>
      <c r="O25" t="s">
        <v>35</v>
      </c>
      <c r="P25" s="22">
        <f>P21-P23</f>
        <v>9.1162340078645432E-3</v>
      </c>
      <c r="S25" t="s">
        <v>35</v>
      </c>
      <c r="T25" s="22">
        <f>T21-T23</f>
        <v>9.1474448356110294E-3</v>
      </c>
      <c r="W25" t="s">
        <v>35</v>
      </c>
      <c r="X25" s="22">
        <f>X21-X23</f>
        <v>9.3272942181779062E-3</v>
      </c>
      <c r="AA25" t="s">
        <v>35</v>
      </c>
      <c r="AB25" s="22">
        <f>AB21-AB23</f>
        <v>9.307489425531279E-3</v>
      </c>
      <c r="AE25" t="s">
        <v>35</v>
      </c>
      <c r="AF25" s="22">
        <f>AF21-AF23</f>
        <v>8.3460606625332945E-3</v>
      </c>
      <c r="AI25" t="s">
        <v>35</v>
      </c>
      <c r="AJ25" s="22">
        <f>AJ21-AJ23</f>
        <v>8.7446739186203826E-3</v>
      </c>
      <c r="AM25" t="s">
        <v>35</v>
      </c>
      <c r="AN25" s="22">
        <f>AN21-AN23</f>
        <v>8.7053895287568239E-3</v>
      </c>
      <c r="AQ25" t="s">
        <v>35</v>
      </c>
      <c r="AR25" s="22">
        <f>AR21-AR23</f>
        <v>8.6583464836571533E-3</v>
      </c>
      <c r="AU25" t="s">
        <v>35</v>
      </c>
      <c r="AV25" s="22">
        <f>AV21-AV23</f>
        <v>8.8947459802217743E-3</v>
      </c>
      <c r="AY25" t="s">
        <v>35</v>
      </c>
      <c r="AZ25" s="22">
        <f>AZ21-AZ23</f>
        <v>8.7768653646242423E-3</v>
      </c>
      <c r="BC25" t="s">
        <v>35</v>
      </c>
      <c r="BD25" s="22">
        <f>BD21-BD23</f>
        <v>8.7450772757892703E-3</v>
      </c>
      <c r="BG25" t="s">
        <v>35</v>
      </c>
      <c r="BH25" s="22">
        <f>BH21-BH23</f>
        <v>9.0917343119489291E-3</v>
      </c>
      <c r="BK25" t="s">
        <v>35</v>
      </c>
      <c r="BL25" s="22">
        <f>BL21-BL23</f>
        <v>9.0107119408509018E-3</v>
      </c>
      <c r="BO25" t="s">
        <v>35</v>
      </c>
      <c r="BP25" s="22">
        <f>BP21-BP23</f>
        <v>9.198091989471302E-3</v>
      </c>
      <c r="BS25" t="s">
        <v>35</v>
      </c>
      <c r="BT25" s="22">
        <f>BT21-BT23</f>
        <v>9.2288945787994403E-3</v>
      </c>
      <c r="BW25" t="s">
        <v>35</v>
      </c>
      <c r="BX25" s="22">
        <f>BX21-BX23</f>
        <v>9.061031121946117E-3</v>
      </c>
      <c r="CA25" t="s">
        <v>35</v>
      </c>
      <c r="CB25" s="22">
        <f>CB21-CB23</f>
        <v>9.2496784761790241E-3</v>
      </c>
      <c r="CE25" t="s">
        <v>35</v>
      </c>
      <c r="CF25" s="22">
        <f>CF21-CF23</f>
        <v>9.2358305520203188E-3</v>
      </c>
    </row>
    <row r="26" spans="1:86" x14ac:dyDescent="0.25">
      <c r="A26" t="s">
        <v>41</v>
      </c>
      <c r="B26" s="1">
        <f>ABS(B25-B24)</f>
        <v>1.4169917795575304E-2</v>
      </c>
      <c r="C26" s="1">
        <f>ABS(C25-C24)</f>
        <v>3.9095329344114305E-3</v>
      </c>
      <c r="D26" s="1">
        <f>ABS(D25-D24)</f>
        <v>274.92728160708339</v>
      </c>
      <c r="E26" s="1">
        <f>ABS(E25-E24)</f>
        <v>48</v>
      </c>
      <c r="F26" s="1">
        <f>ABS(F25-F24)</f>
        <v>3499999999</v>
      </c>
      <c r="G26" t="s">
        <v>36</v>
      </c>
      <c r="H26" s="23">
        <f>AVERAGE(H24:H25)</f>
        <v>8.7010194172208455E-3</v>
      </c>
      <c r="K26" t="s">
        <v>36</v>
      </c>
      <c r="L26" s="23">
        <f>AVERAGE(L24:L25)</f>
        <v>8.5303041757915921E-3</v>
      </c>
      <c r="O26" t="s">
        <v>36</v>
      </c>
      <c r="P26" s="23">
        <f>AVERAGE(P24:P25)</f>
        <v>9.0750562500989673E-3</v>
      </c>
      <c r="S26" t="s">
        <v>36</v>
      </c>
      <c r="T26" s="23">
        <f>AVERAGE(T24:T25)</f>
        <v>9.1059859187848924E-3</v>
      </c>
      <c r="W26" t="s">
        <v>36</v>
      </c>
      <c r="X26" s="23">
        <f>AVERAGE(X24:X25)</f>
        <v>9.2841966832869771E-3</v>
      </c>
      <c r="AA26" t="s">
        <v>36</v>
      </c>
      <c r="AB26" s="23">
        <f>AVERAGE(AB24:AB25)</f>
        <v>9.264573874907811E-3</v>
      </c>
      <c r="AE26" t="s">
        <v>36</v>
      </c>
      <c r="AF26" s="23">
        <f>AVERAGE(AF24:AF25)</f>
        <v>8.3115203747423927E-3</v>
      </c>
      <c r="AI26" t="s">
        <v>36</v>
      </c>
      <c r="AJ26" s="23">
        <f>AVERAGE(AJ24:AJ25)</f>
        <v>8.7067704714916538E-3</v>
      </c>
      <c r="AM26" t="s">
        <v>36</v>
      </c>
      <c r="AN26" s="23">
        <f>AVERAGE(AN24:AN25)</f>
        <v>8.6678244091447088E-3</v>
      </c>
      <c r="AQ26" t="s">
        <v>36</v>
      </c>
      <c r="AR26" s="23">
        <f>AVERAGE(AR24:AR25)</f>
        <v>8.6211845326235326E-3</v>
      </c>
      <c r="AU26" t="s">
        <v>36</v>
      </c>
      <c r="AV26" s="23">
        <f>AVERAGE(AV24:AV25)</f>
        <v>8.8555362317169484E-3</v>
      </c>
      <c r="AY26" t="s">
        <v>36</v>
      </c>
      <c r="AZ26" s="23">
        <f>AVERAGE(AZ24:AZ25)</f>
        <v>8.7386835554358611E-3</v>
      </c>
      <c r="BC26" t="s">
        <v>36</v>
      </c>
      <c r="BD26" s="23">
        <f>AVERAGE(BD24:BD25)</f>
        <v>8.7071703470438799E-3</v>
      </c>
      <c r="BG26" t="s">
        <v>36</v>
      </c>
      <c r="BH26" s="23">
        <f>AVERAGE(BH24:BH25)</f>
        <v>9.0507765926650663E-3</v>
      </c>
      <c r="BK26" t="s">
        <v>36</v>
      </c>
      <c r="BL26" s="23">
        <f>AVERAGE(BL24:BL25)</f>
        <v>8.9704777449642059E-3</v>
      </c>
      <c r="BO26" t="s">
        <v>36</v>
      </c>
      <c r="BP26" s="23">
        <f>AVERAGE(BP24:BP25)</f>
        <v>9.1561748066133486E-3</v>
      </c>
      <c r="BS26" t="s">
        <v>36</v>
      </c>
      <c r="BT26" s="23">
        <f>AVERAGE(BT24:BT25)</f>
        <v>9.1866974671583335E-3</v>
      </c>
      <c r="BW26" t="s">
        <v>36</v>
      </c>
      <c r="BX26" s="23">
        <f>AVERAGE(BX24:BX25)</f>
        <v>9.0203483316335653E-3</v>
      </c>
      <c r="CA26" t="s">
        <v>36</v>
      </c>
      <c r="CB26" s="23">
        <f>AVERAGE(CB24:CB25)</f>
        <v>9.2072919624140437E-3</v>
      </c>
      <c r="CE26" t="s">
        <v>36</v>
      </c>
      <c r="CF26" s="23">
        <f>AVERAGE(CF24:CF25)</f>
        <v>9.1935702800864105E-3</v>
      </c>
    </row>
    <row r="27" spans="1:86" x14ac:dyDescent="0.25">
      <c r="A27" t="s">
        <v>42</v>
      </c>
      <c r="B27" s="1">
        <f>COUNT(B2:B21)</f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4" workbookViewId="0">
      <selection activeCell="F12" sqref="F12"/>
    </sheetView>
  </sheetViews>
  <sheetFormatPr defaultColWidth="8.85546875" defaultRowHeight="15" x14ac:dyDescent="0.25"/>
  <sheetData>
    <row r="1" spans="1:2" x14ac:dyDescent="0.25">
      <c r="A1" s="10" t="s">
        <v>0</v>
      </c>
      <c r="B1" s="10" t="s">
        <v>1</v>
      </c>
    </row>
    <row r="2" spans="1:2" x14ac:dyDescent="0.25">
      <c r="A2" s="11">
        <v>1959</v>
      </c>
      <c r="B2" s="29">
        <v>1</v>
      </c>
    </row>
    <row r="3" spans="1:2" x14ac:dyDescent="0.25">
      <c r="A3" s="11">
        <v>1962</v>
      </c>
      <c r="B3" s="29">
        <v>7</v>
      </c>
    </row>
    <row r="4" spans="1:2" x14ac:dyDescent="0.25">
      <c r="A4" s="11">
        <v>1963</v>
      </c>
      <c r="B4" s="29">
        <v>12</v>
      </c>
    </row>
    <row r="5" spans="1:2" x14ac:dyDescent="0.25">
      <c r="A5" s="11">
        <v>1964</v>
      </c>
      <c r="B5" s="29">
        <v>30</v>
      </c>
    </row>
    <row r="6" spans="1:2" x14ac:dyDescent="0.25">
      <c r="A6" s="11">
        <v>1965</v>
      </c>
      <c r="B6" s="29">
        <v>50</v>
      </c>
    </row>
    <row r="7" spans="1:2" x14ac:dyDescent="0.25">
      <c r="A7" s="12">
        <v>1970</v>
      </c>
      <c r="B7" s="13">
        <v>3000</v>
      </c>
    </row>
    <row r="8" spans="1:2" x14ac:dyDescent="0.25">
      <c r="A8" s="12">
        <v>1974</v>
      </c>
      <c r="B8" s="13">
        <v>10000</v>
      </c>
    </row>
    <row r="9" spans="1:2" x14ac:dyDescent="0.25">
      <c r="A9" s="12">
        <v>1975</v>
      </c>
      <c r="B9" s="13">
        <v>16000</v>
      </c>
    </row>
    <row r="10" spans="1:2" x14ac:dyDescent="0.25">
      <c r="A10" s="12">
        <v>1978</v>
      </c>
      <c r="B10" s="13">
        <v>60000</v>
      </c>
    </row>
    <row r="11" spans="1:2" x14ac:dyDescent="0.25">
      <c r="A11" s="12">
        <v>1982</v>
      </c>
      <c r="B11" s="13">
        <v>210000</v>
      </c>
    </row>
    <row r="12" spans="1:2" x14ac:dyDescent="0.25">
      <c r="A12" s="12">
        <v>1985</v>
      </c>
      <c r="B12" s="13">
        <v>1000000</v>
      </c>
    </row>
    <row r="13" spans="1:2" x14ac:dyDescent="0.25">
      <c r="A13" s="12">
        <v>1988</v>
      </c>
      <c r="B13" s="13">
        <v>4000000</v>
      </c>
    </row>
    <row r="14" spans="1:2" x14ac:dyDescent="0.25">
      <c r="A14" s="12">
        <v>1993</v>
      </c>
      <c r="B14" s="13">
        <v>13000000</v>
      </c>
    </row>
    <row r="15" spans="1:2" x14ac:dyDescent="0.25">
      <c r="A15" s="12">
        <v>1995</v>
      </c>
      <c r="B15" s="13">
        <v>60000000</v>
      </c>
    </row>
    <row r="16" spans="1:2" x14ac:dyDescent="0.25">
      <c r="A16" s="12">
        <v>1998</v>
      </c>
      <c r="B16" s="13">
        <v>100000000</v>
      </c>
    </row>
    <row r="17" spans="1:2" x14ac:dyDescent="0.25">
      <c r="A17" s="12">
        <v>2000</v>
      </c>
      <c r="B17" s="13">
        <v>200000000</v>
      </c>
    </row>
    <row r="18" spans="1:2" x14ac:dyDescent="0.25">
      <c r="A18" s="12">
        <v>2003</v>
      </c>
      <c r="B18" s="13">
        <v>400000000</v>
      </c>
    </row>
    <row r="19" spans="1:2" x14ac:dyDescent="0.25">
      <c r="A19" s="12">
        <v>2004</v>
      </c>
      <c r="B19" s="13">
        <v>800000000</v>
      </c>
    </row>
    <row r="20" spans="1:2" x14ac:dyDescent="0.25">
      <c r="A20" s="14">
        <v>2006</v>
      </c>
      <c r="B20" s="15">
        <v>1600000000</v>
      </c>
    </row>
    <row r="21" spans="1:2" x14ac:dyDescent="0.25">
      <c r="A21" s="12">
        <v>2007</v>
      </c>
      <c r="B21" s="13">
        <v>3500000000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opLeftCell="A7" workbookViewId="0">
      <selection activeCell="D18" sqref="D18"/>
    </sheetView>
  </sheetViews>
  <sheetFormatPr defaultColWidth="8.85546875" defaultRowHeight="15" x14ac:dyDescent="0.25"/>
  <cols>
    <col min="8" max="8" width="9.85546875" customWidth="1"/>
    <col min="10" max="10" width="23.7109375" customWidth="1"/>
    <col min="11" max="11" width="22.42578125" customWidth="1"/>
  </cols>
  <sheetData>
    <row r="1" spans="1:12" x14ac:dyDescent="0.25">
      <c r="A1" s="1"/>
    </row>
    <row r="6" spans="1:12" x14ac:dyDescent="0.25">
      <c r="A6" s="27" t="s">
        <v>2</v>
      </c>
      <c r="B6" s="27"/>
    </row>
    <row r="7" spans="1:12" x14ac:dyDescent="0.25">
      <c r="A7" s="3" t="s">
        <v>0</v>
      </c>
      <c r="B7" s="3" t="s">
        <v>1</v>
      </c>
      <c r="G7" s="1" t="s">
        <v>6</v>
      </c>
      <c r="H7" s="1" t="s">
        <v>3</v>
      </c>
      <c r="I7" s="1" t="s">
        <v>4</v>
      </c>
      <c r="J7" s="1" t="s">
        <v>11</v>
      </c>
      <c r="K7" s="1" t="s">
        <v>5</v>
      </c>
      <c r="L7" s="1" t="s">
        <v>13</v>
      </c>
    </row>
    <row r="8" spans="1:12" x14ac:dyDescent="0.25">
      <c r="A8" s="5">
        <v>1959</v>
      </c>
      <c r="B8" s="28">
        <v>1</v>
      </c>
      <c r="G8" t="s">
        <v>7</v>
      </c>
      <c r="H8" s="16" t="s">
        <v>8</v>
      </c>
      <c r="I8" t="s">
        <v>9</v>
      </c>
      <c r="J8" t="s">
        <v>12</v>
      </c>
      <c r="K8" t="s">
        <v>10</v>
      </c>
      <c r="L8" t="s">
        <v>14</v>
      </c>
    </row>
    <row r="9" spans="1:12" x14ac:dyDescent="0.25">
      <c r="A9" s="5">
        <v>1962</v>
      </c>
      <c r="B9" s="28">
        <v>7</v>
      </c>
      <c r="H9" s="16"/>
    </row>
    <row r="10" spans="1:12" x14ac:dyDescent="0.25">
      <c r="A10" s="5">
        <v>1963</v>
      </c>
      <c r="B10" s="28">
        <v>12</v>
      </c>
      <c r="H10" s="16"/>
    </row>
    <row r="11" spans="1:12" x14ac:dyDescent="0.25">
      <c r="A11" s="5">
        <v>1964</v>
      </c>
      <c r="B11" s="28">
        <v>30</v>
      </c>
      <c r="H11" s="16"/>
    </row>
    <row r="12" spans="1:12" x14ac:dyDescent="0.25">
      <c r="A12" s="5">
        <v>1965</v>
      </c>
      <c r="B12" s="28">
        <v>50</v>
      </c>
      <c r="H12" s="16"/>
    </row>
    <row r="13" spans="1:12" x14ac:dyDescent="0.25">
      <c r="A13" s="2">
        <v>1970</v>
      </c>
      <c r="B13" s="4">
        <v>3000</v>
      </c>
      <c r="H13" s="16"/>
    </row>
    <row r="14" spans="1:12" x14ac:dyDescent="0.25">
      <c r="A14" s="2">
        <v>1974</v>
      </c>
      <c r="B14" s="4">
        <v>10000</v>
      </c>
      <c r="H14" s="16"/>
    </row>
    <row r="15" spans="1:12" x14ac:dyDescent="0.25">
      <c r="A15" s="2">
        <v>1975</v>
      </c>
      <c r="B15" s="4">
        <v>16000</v>
      </c>
      <c r="H15" s="16"/>
    </row>
    <row r="16" spans="1:12" x14ac:dyDescent="0.25">
      <c r="A16" s="2">
        <v>1978</v>
      </c>
      <c r="B16" s="4">
        <v>60000</v>
      </c>
      <c r="H16" s="16"/>
    </row>
    <row r="17" spans="1:8" x14ac:dyDescent="0.25">
      <c r="A17" s="2">
        <v>1982</v>
      </c>
      <c r="B17" s="4">
        <v>210000</v>
      </c>
      <c r="H17" s="16"/>
    </row>
    <row r="18" spans="1:8" x14ac:dyDescent="0.25">
      <c r="A18" s="2">
        <v>1985</v>
      </c>
      <c r="B18" s="4">
        <v>1000000</v>
      </c>
      <c r="H18" s="16"/>
    </row>
    <row r="19" spans="1:8" x14ac:dyDescent="0.25">
      <c r="A19" s="2">
        <v>1988</v>
      </c>
      <c r="B19" s="4">
        <v>4000000</v>
      </c>
      <c r="H19" s="16"/>
    </row>
    <row r="20" spans="1:8" x14ac:dyDescent="0.25">
      <c r="A20" s="2">
        <v>1993</v>
      </c>
      <c r="B20" s="4">
        <v>13000000</v>
      </c>
      <c r="H20" s="16"/>
    </row>
    <row r="21" spans="1:8" x14ac:dyDescent="0.25">
      <c r="A21" s="2">
        <v>1995</v>
      </c>
      <c r="B21" s="4">
        <v>60000000</v>
      </c>
      <c r="H21" s="16"/>
    </row>
    <row r="22" spans="1:8" x14ac:dyDescent="0.25">
      <c r="A22" s="2">
        <v>1998</v>
      </c>
      <c r="B22" s="4">
        <v>100000000</v>
      </c>
    </row>
    <row r="23" spans="1:8" x14ac:dyDescent="0.25">
      <c r="A23" s="2">
        <v>2000</v>
      </c>
      <c r="B23" s="4">
        <v>200000000</v>
      </c>
    </row>
    <row r="24" spans="1:8" x14ac:dyDescent="0.25">
      <c r="A24" s="2">
        <v>2003</v>
      </c>
      <c r="B24" s="4">
        <v>400000000</v>
      </c>
    </row>
    <row r="25" spans="1:8" x14ac:dyDescent="0.25">
      <c r="A25" s="2">
        <v>2004</v>
      </c>
      <c r="B25" s="4">
        <v>800000000</v>
      </c>
    </row>
    <row r="26" spans="1:8" x14ac:dyDescent="0.25">
      <c r="A26" s="6">
        <v>2006</v>
      </c>
      <c r="B26" s="7">
        <v>1600000000</v>
      </c>
    </row>
    <row r="27" spans="1:8" x14ac:dyDescent="0.25">
      <c r="A27" s="2">
        <v>2007</v>
      </c>
      <c r="B27" s="4">
        <v>3500000000</v>
      </c>
    </row>
    <row r="28" spans="1:8" x14ac:dyDescent="0.25">
      <c r="A28" s="8"/>
      <c r="B28" s="8"/>
    </row>
    <row r="29" spans="1:8" x14ac:dyDescent="0.25">
      <c r="A29" s="9"/>
      <c r="B29" s="9"/>
    </row>
    <row r="30" spans="1:8" x14ac:dyDescent="0.25">
      <c r="A30" s="9"/>
      <c r="B30" s="9"/>
    </row>
  </sheetData>
  <mergeCells count="1">
    <mergeCell ref="A6:B6"/>
  </mergeCells>
  <pageMargins left="0.7" right="0.7" top="0.75" bottom="0.75" header="0.3" footer="0.3"/>
  <pageSetup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PRM_Summary</vt:lpstr>
      <vt:lpstr>PRM70ND</vt:lpstr>
      <vt:lpstr>PRMallND</vt:lpstr>
      <vt:lpstr>PRM70all</vt:lpstr>
      <vt:lpstr>PRMallall</vt:lpstr>
      <vt:lpstr>rawdata</vt:lpstr>
      <vt:lpstr>sourcedata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sbasnet</cp:lastModifiedBy>
  <dcterms:created xsi:type="dcterms:W3CDTF">2011-12-04T22:44:49Z</dcterms:created>
  <dcterms:modified xsi:type="dcterms:W3CDTF">2014-01-06T14:23:36Z</dcterms:modified>
</cp:coreProperties>
</file>