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160" windowWidth="20060" windowHeight="9940" tabRatio="713"/>
  </bookViews>
  <sheets>
    <sheet name="PRM_Summary" sheetId="16" r:id="rId1"/>
    <sheet name="PRM70ND" sheetId="12" r:id="rId2"/>
    <sheet name="PRMallND" sheetId="13" r:id="rId3"/>
    <sheet name="PRM70all" sheetId="14" r:id="rId4"/>
    <sheet name="PRMallall" sheetId="15" r:id="rId5"/>
    <sheet name="rawdata" sheetId="11" r:id="rId6"/>
    <sheet name="sourcedata" sheetId="1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6" l="1"/>
  <c r="E12" i="16"/>
  <c r="E11" i="16"/>
  <c r="E10" i="16"/>
  <c r="E9" i="16"/>
  <c r="E8" i="16"/>
  <c r="E7" i="16"/>
  <c r="E6" i="16"/>
  <c r="E5" i="16"/>
  <c r="E4" i="16"/>
  <c r="E3" i="16"/>
  <c r="E2" i="16"/>
  <c r="D13" i="16"/>
  <c r="D12" i="16"/>
  <c r="D11" i="16"/>
  <c r="D10" i="16"/>
  <c r="D9" i="16"/>
  <c r="D8" i="16"/>
  <c r="D7" i="16"/>
  <c r="D6" i="16"/>
  <c r="D5" i="16"/>
  <c r="D4" i="16"/>
  <c r="D3" i="16"/>
  <c r="D2" i="16"/>
  <c r="C13" i="16"/>
  <c r="C12" i="16"/>
  <c r="C11" i="16"/>
  <c r="C10" i="16"/>
  <c r="C9" i="16"/>
  <c r="C8" i="16"/>
  <c r="C7" i="16"/>
  <c r="C6" i="16"/>
  <c r="C5" i="16"/>
  <c r="C4" i="16"/>
  <c r="C3" i="16"/>
  <c r="C2" i="16"/>
  <c r="B13" i="16"/>
  <c r="B12" i="16"/>
  <c r="B11" i="16"/>
  <c r="B10" i="16"/>
  <c r="B9" i="16"/>
  <c r="B8" i="16"/>
  <c r="B7" i="16"/>
  <c r="B6" i="16"/>
  <c r="B5" i="16"/>
  <c r="B4" i="16"/>
  <c r="B3" i="16"/>
  <c r="B2" i="16"/>
  <c r="B40" i="15"/>
  <c r="F38" i="15"/>
  <c r="F37" i="15"/>
  <c r="F39" i="15"/>
  <c r="F36" i="15"/>
  <c r="F35" i="15"/>
  <c r="E38" i="15"/>
  <c r="E37" i="15"/>
  <c r="E39" i="15"/>
  <c r="E36" i="15"/>
  <c r="E35" i="15"/>
  <c r="D38" i="15"/>
  <c r="D37" i="15"/>
  <c r="D39" i="15"/>
  <c r="D36" i="15"/>
  <c r="D35" i="15"/>
  <c r="C38" i="15"/>
  <c r="C37" i="15"/>
  <c r="C39" i="15"/>
  <c r="C36" i="15"/>
  <c r="C35" i="15"/>
  <c r="B39" i="15"/>
  <c r="B38" i="15"/>
  <c r="B37" i="15"/>
  <c r="B36" i="15"/>
  <c r="B35" i="15"/>
  <c r="EF26" i="15"/>
  <c r="EF25" i="15"/>
  <c r="EF24" i="15"/>
  <c r="EF23" i="15"/>
  <c r="EF22" i="15"/>
  <c r="EF21" i="15"/>
  <c r="EF20" i="15"/>
  <c r="EF19" i="15"/>
  <c r="EF18" i="15"/>
  <c r="EF17" i="15"/>
  <c r="EF16" i="15"/>
  <c r="EF15" i="15"/>
  <c r="EF14" i="15"/>
  <c r="EF13" i="15"/>
  <c r="EF12" i="15"/>
  <c r="EF11" i="15"/>
  <c r="EF10" i="15"/>
  <c r="EF9" i="15"/>
  <c r="EF8" i="15"/>
  <c r="EF7" i="15"/>
  <c r="EJ1" i="15"/>
  <c r="EI1" i="15"/>
  <c r="EI2" i="15" a="1"/>
  <c r="EI2" i="15"/>
  <c r="EJ2" i="15"/>
  <c r="EI3" i="15"/>
  <c r="EJ3" i="15"/>
  <c r="EI4" i="15"/>
  <c r="EJ4" i="15"/>
  <c r="EI5" i="15"/>
  <c r="EJ5" i="15"/>
  <c r="EI6" i="15"/>
  <c r="EJ6" i="15"/>
  <c r="EA2" i="15" a="1"/>
  <c r="EA2" i="15"/>
  <c r="EB5" i="15"/>
  <c r="EB17" i="15"/>
  <c r="EA3" i="15"/>
  <c r="EB18" i="15"/>
  <c r="EB19" i="15"/>
  <c r="EB22" i="15"/>
  <c r="EB21" i="15"/>
  <c r="EB24" i="15"/>
  <c r="EB20" i="15"/>
  <c r="EB23" i="15"/>
  <c r="EB25" i="15"/>
  <c r="EB26" i="15"/>
  <c r="EB7" i="15"/>
  <c r="EB8" i="15"/>
  <c r="EB9" i="15"/>
  <c r="EB12" i="15"/>
  <c r="EB11" i="15"/>
  <c r="EB14" i="15"/>
  <c r="EB10" i="15"/>
  <c r="EB13" i="15"/>
  <c r="EB15" i="15"/>
  <c r="EB16" i="15"/>
  <c r="EE2" i="15" a="1"/>
  <c r="EE4" i="15"/>
  <c r="EF1" i="15"/>
  <c r="EE2" i="15"/>
  <c r="EE1" i="15"/>
  <c r="EF2" i="15"/>
  <c r="EE3" i="15"/>
  <c r="EF3" i="15"/>
  <c r="EF4" i="15"/>
  <c r="EE5" i="15"/>
  <c r="EF5" i="15"/>
  <c r="EE6" i="15"/>
  <c r="EF6" i="15"/>
  <c r="DW2" i="15" a="1"/>
  <c r="DW2" i="15"/>
  <c r="DX5" i="15"/>
  <c r="DX17" i="15"/>
  <c r="DW3" i="15"/>
  <c r="DX18" i="15"/>
  <c r="DX19" i="15"/>
  <c r="DX22" i="15"/>
  <c r="DX21" i="15"/>
  <c r="DX24" i="15"/>
  <c r="DX20" i="15"/>
  <c r="DX23" i="15"/>
  <c r="DX25" i="15"/>
  <c r="DX26" i="15"/>
  <c r="DX7" i="15"/>
  <c r="DX8" i="15"/>
  <c r="DX9" i="15"/>
  <c r="DX12" i="15"/>
  <c r="DX11" i="15"/>
  <c r="DX14" i="15"/>
  <c r="DX10" i="15"/>
  <c r="DX13" i="15"/>
  <c r="DX15" i="15"/>
  <c r="DX16" i="15"/>
  <c r="EA4" i="15"/>
  <c r="EB1" i="15"/>
  <c r="EA1" i="15"/>
  <c r="EB2" i="15"/>
  <c r="EB3" i="15"/>
  <c r="EB4" i="15"/>
  <c r="EA5" i="15"/>
  <c r="EA6" i="15"/>
  <c r="EB6" i="15"/>
  <c r="DS2" i="15" a="1"/>
  <c r="DS2" i="15"/>
  <c r="DT5" i="15"/>
  <c r="DT17" i="15"/>
  <c r="DS3" i="15"/>
  <c r="DT18" i="15"/>
  <c r="DT19" i="15"/>
  <c r="DT22" i="15"/>
  <c r="DT21" i="15"/>
  <c r="DT24" i="15"/>
  <c r="DT20" i="15"/>
  <c r="DT23" i="15"/>
  <c r="DT25" i="15"/>
  <c r="DT26" i="15"/>
  <c r="DT7" i="15"/>
  <c r="DT8" i="15"/>
  <c r="DT9" i="15"/>
  <c r="DT12" i="15"/>
  <c r="DT11" i="15"/>
  <c r="DT14" i="15"/>
  <c r="DT10" i="15"/>
  <c r="DT13" i="15"/>
  <c r="DT15" i="15"/>
  <c r="DT16" i="15"/>
  <c r="DW4" i="15"/>
  <c r="DX1" i="15"/>
  <c r="DW1" i="15"/>
  <c r="DX2" i="15"/>
  <c r="DX3" i="15"/>
  <c r="DX4" i="15"/>
  <c r="DW5" i="15"/>
  <c r="DW6" i="15"/>
  <c r="DX6" i="15"/>
  <c r="DO2" i="15" a="1"/>
  <c r="DO2" i="15"/>
  <c r="DP5" i="15"/>
  <c r="DP17" i="15"/>
  <c r="DO3" i="15"/>
  <c r="DP18" i="15"/>
  <c r="DP19" i="15"/>
  <c r="DP22" i="15"/>
  <c r="DP21" i="15"/>
  <c r="DP24" i="15"/>
  <c r="DP20" i="15"/>
  <c r="DP23" i="15"/>
  <c r="DP25" i="15"/>
  <c r="DP26" i="15"/>
  <c r="DP7" i="15"/>
  <c r="DP8" i="15"/>
  <c r="DP9" i="15"/>
  <c r="DP12" i="15"/>
  <c r="DP11" i="15"/>
  <c r="DP14" i="15"/>
  <c r="DP10" i="15"/>
  <c r="DP13" i="15"/>
  <c r="DP15" i="15"/>
  <c r="DP16" i="15"/>
  <c r="DS4" i="15"/>
  <c r="DT1" i="15"/>
  <c r="DS1" i="15"/>
  <c r="DT2" i="15"/>
  <c r="DT3" i="15"/>
  <c r="DT4" i="15"/>
  <c r="DS5" i="15"/>
  <c r="DS6" i="15"/>
  <c r="DT6" i="15"/>
  <c r="DK2" i="15" a="1"/>
  <c r="DK2" i="15"/>
  <c r="DL5" i="15"/>
  <c r="DL17" i="15"/>
  <c r="DK3" i="15"/>
  <c r="DL18" i="15"/>
  <c r="DL19" i="15"/>
  <c r="DL22" i="15"/>
  <c r="DL21" i="15"/>
  <c r="DL24" i="15"/>
  <c r="DL20" i="15"/>
  <c r="DL23" i="15"/>
  <c r="DL25" i="15"/>
  <c r="DL26" i="15"/>
  <c r="DL7" i="15"/>
  <c r="DL8" i="15"/>
  <c r="DL9" i="15"/>
  <c r="DL12" i="15"/>
  <c r="DL11" i="15"/>
  <c r="DL14" i="15"/>
  <c r="DL10" i="15"/>
  <c r="DL13" i="15"/>
  <c r="DL15" i="15"/>
  <c r="DL16" i="15"/>
  <c r="DO4" i="15"/>
  <c r="DP1" i="15"/>
  <c r="DO1" i="15"/>
  <c r="DP2" i="15"/>
  <c r="DP3" i="15"/>
  <c r="DP4" i="15"/>
  <c r="DO5" i="15"/>
  <c r="DO6" i="15"/>
  <c r="DP6" i="15"/>
  <c r="DG2" i="15" a="1"/>
  <c r="DG2" i="15"/>
  <c r="DH5" i="15"/>
  <c r="DH17" i="15"/>
  <c r="DG3" i="15"/>
  <c r="DH18" i="15"/>
  <c r="DH19" i="15"/>
  <c r="DH22" i="15"/>
  <c r="DH21" i="15"/>
  <c r="DH24" i="15"/>
  <c r="DH20" i="15"/>
  <c r="DH23" i="15"/>
  <c r="DH25" i="15"/>
  <c r="DH26" i="15"/>
  <c r="DH7" i="15"/>
  <c r="DH8" i="15"/>
  <c r="DH9" i="15"/>
  <c r="DH12" i="15"/>
  <c r="DH11" i="15"/>
  <c r="DH14" i="15"/>
  <c r="DH10" i="15"/>
  <c r="DH13" i="15"/>
  <c r="DH15" i="15"/>
  <c r="DH16" i="15"/>
  <c r="DK4" i="15"/>
  <c r="DL1" i="15"/>
  <c r="DK1" i="15"/>
  <c r="DL2" i="15"/>
  <c r="DL3" i="15"/>
  <c r="DL4" i="15"/>
  <c r="DK5" i="15"/>
  <c r="DK6" i="15"/>
  <c r="DL6" i="15"/>
  <c r="DC2" i="15" a="1"/>
  <c r="DC2" i="15"/>
  <c r="DD5" i="15"/>
  <c r="DD17" i="15"/>
  <c r="DC3" i="15"/>
  <c r="DD18" i="15"/>
  <c r="DD19" i="15"/>
  <c r="DD22" i="15"/>
  <c r="DD21" i="15"/>
  <c r="DD24" i="15"/>
  <c r="DD20" i="15"/>
  <c r="DD23" i="15"/>
  <c r="DD25" i="15"/>
  <c r="DD26" i="15"/>
  <c r="DD7" i="15"/>
  <c r="DD8" i="15"/>
  <c r="DD9" i="15"/>
  <c r="DD12" i="15"/>
  <c r="DD11" i="15"/>
  <c r="DD14" i="15"/>
  <c r="DD10" i="15"/>
  <c r="DD13" i="15"/>
  <c r="DD15" i="15"/>
  <c r="DD16" i="15"/>
  <c r="DG4" i="15"/>
  <c r="DH1" i="15"/>
  <c r="DG1" i="15"/>
  <c r="DH2" i="15"/>
  <c r="DH3" i="15"/>
  <c r="DH4" i="15"/>
  <c r="DG5" i="15"/>
  <c r="DG6" i="15"/>
  <c r="DH6" i="15"/>
  <c r="CY2" i="15" a="1"/>
  <c r="CY2" i="15"/>
  <c r="CZ5" i="15"/>
  <c r="CZ17" i="15"/>
  <c r="CY3" i="15"/>
  <c r="CZ18" i="15"/>
  <c r="CZ19" i="15"/>
  <c r="CZ22" i="15"/>
  <c r="CZ21" i="15"/>
  <c r="CZ24" i="15"/>
  <c r="CZ20" i="15"/>
  <c r="CZ23" i="15"/>
  <c r="CZ25" i="15"/>
  <c r="CZ26" i="15"/>
  <c r="CZ7" i="15"/>
  <c r="CZ8" i="15"/>
  <c r="CZ9" i="15"/>
  <c r="CZ12" i="15"/>
  <c r="CZ11" i="15"/>
  <c r="CZ14" i="15"/>
  <c r="CZ10" i="15"/>
  <c r="CZ13" i="15"/>
  <c r="CZ15" i="15"/>
  <c r="CZ16" i="15"/>
  <c r="DC4" i="15"/>
  <c r="DD1" i="15"/>
  <c r="DC1" i="15"/>
  <c r="DD2" i="15"/>
  <c r="DD3" i="15"/>
  <c r="DD4" i="15"/>
  <c r="DC5" i="15"/>
  <c r="DC6" i="15"/>
  <c r="DD6" i="15"/>
  <c r="CU2" i="15" a="1"/>
  <c r="CU2" i="15"/>
  <c r="CV5" i="15"/>
  <c r="CV17" i="15"/>
  <c r="CU3" i="15"/>
  <c r="CV18" i="15"/>
  <c r="CV19" i="15"/>
  <c r="CV22" i="15"/>
  <c r="CV21" i="15"/>
  <c r="CV24" i="15"/>
  <c r="CV20" i="15"/>
  <c r="CV23" i="15"/>
  <c r="CV25" i="15"/>
  <c r="CV26" i="15"/>
  <c r="CV7" i="15"/>
  <c r="CV8" i="15"/>
  <c r="CV9" i="15"/>
  <c r="CV12" i="15"/>
  <c r="CV11" i="15"/>
  <c r="CV14" i="15"/>
  <c r="CV10" i="15"/>
  <c r="CV13" i="15"/>
  <c r="CV15" i="15"/>
  <c r="CV16" i="15"/>
  <c r="CY4" i="15"/>
  <c r="CZ1" i="15"/>
  <c r="CY1" i="15"/>
  <c r="CZ2" i="15"/>
  <c r="CZ3" i="15"/>
  <c r="CZ4" i="15"/>
  <c r="CY5" i="15"/>
  <c r="CY6" i="15"/>
  <c r="CZ6" i="15"/>
  <c r="CQ2" i="15" a="1"/>
  <c r="CQ2" i="15"/>
  <c r="CR5" i="15"/>
  <c r="CR17" i="15"/>
  <c r="CQ3" i="15"/>
  <c r="CR18" i="15"/>
  <c r="CR19" i="15"/>
  <c r="CR22" i="15"/>
  <c r="CR21" i="15"/>
  <c r="CR24" i="15"/>
  <c r="CR20" i="15"/>
  <c r="CR23" i="15"/>
  <c r="CR25" i="15"/>
  <c r="CR26" i="15"/>
  <c r="CR7" i="15"/>
  <c r="CR8" i="15"/>
  <c r="CR9" i="15"/>
  <c r="CR12" i="15"/>
  <c r="CR11" i="15"/>
  <c r="CR14" i="15"/>
  <c r="CR10" i="15"/>
  <c r="CR13" i="15"/>
  <c r="CR15" i="15"/>
  <c r="CR16" i="15"/>
  <c r="CU4" i="15"/>
  <c r="CV1" i="15"/>
  <c r="CU1" i="15"/>
  <c r="CV2" i="15"/>
  <c r="CV3" i="15"/>
  <c r="CV4" i="15"/>
  <c r="CU5" i="15"/>
  <c r="CU6" i="15"/>
  <c r="CV6" i="15"/>
  <c r="CM2" i="15" a="1"/>
  <c r="CM2" i="15"/>
  <c r="CN5" i="15"/>
  <c r="CN17" i="15"/>
  <c r="CM3" i="15"/>
  <c r="CN18" i="15"/>
  <c r="CN19" i="15"/>
  <c r="CN22" i="15"/>
  <c r="CN21" i="15"/>
  <c r="CN24" i="15"/>
  <c r="CN20" i="15"/>
  <c r="CN23" i="15"/>
  <c r="CN25" i="15"/>
  <c r="CN26" i="15"/>
  <c r="CN7" i="15"/>
  <c r="CN8" i="15"/>
  <c r="CN9" i="15"/>
  <c r="CN12" i="15"/>
  <c r="CN11" i="15"/>
  <c r="CN14" i="15"/>
  <c r="CN10" i="15"/>
  <c r="CN13" i="15"/>
  <c r="CN15" i="15"/>
  <c r="CN16" i="15"/>
  <c r="CQ4" i="15"/>
  <c r="CR1" i="15"/>
  <c r="CQ1" i="15"/>
  <c r="CR2" i="15"/>
  <c r="CR3" i="15"/>
  <c r="CR4" i="15"/>
  <c r="CQ5" i="15"/>
  <c r="CQ6" i="15"/>
  <c r="CR6" i="15"/>
  <c r="CI2" i="15" a="1"/>
  <c r="CI2" i="15"/>
  <c r="CJ5" i="15"/>
  <c r="CJ17" i="15"/>
  <c r="CI3" i="15"/>
  <c r="CJ18" i="15"/>
  <c r="CJ19" i="15"/>
  <c r="CJ22" i="15"/>
  <c r="CJ21" i="15"/>
  <c r="CJ24" i="15"/>
  <c r="CJ20" i="15"/>
  <c r="CJ23" i="15"/>
  <c r="CJ25" i="15"/>
  <c r="CJ26" i="15"/>
  <c r="CJ7" i="15"/>
  <c r="CJ8" i="15"/>
  <c r="CJ9" i="15"/>
  <c r="CJ12" i="15"/>
  <c r="CJ11" i="15"/>
  <c r="CJ14" i="15"/>
  <c r="CJ10" i="15"/>
  <c r="CJ13" i="15"/>
  <c r="CJ15" i="15"/>
  <c r="CJ16" i="15"/>
  <c r="CM4" i="15"/>
  <c r="CN1" i="15"/>
  <c r="CM1" i="15"/>
  <c r="CN2" i="15"/>
  <c r="CN3" i="15"/>
  <c r="CN4" i="15"/>
  <c r="CM5" i="15"/>
  <c r="CM6" i="15"/>
  <c r="CN6" i="15"/>
  <c r="CE2" i="15" a="1"/>
  <c r="CE2" i="15"/>
  <c r="CF5" i="15"/>
  <c r="CF17" i="15"/>
  <c r="CE3" i="15"/>
  <c r="CF18" i="15"/>
  <c r="CF19" i="15"/>
  <c r="CF22" i="15"/>
  <c r="CF21" i="15"/>
  <c r="CF24" i="15"/>
  <c r="CF20" i="15"/>
  <c r="CF23" i="15"/>
  <c r="CF25" i="15"/>
  <c r="CF26" i="15"/>
  <c r="CF7" i="15"/>
  <c r="CF8" i="15"/>
  <c r="CF9" i="15"/>
  <c r="CF12" i="15"/>
  <c r="CF11" i="15"/>
  <c r="CF14" i="15"/>
  <c r="CF10" i="15"/>
  <c r="CF13" i="15"/>
  <c r="CF15" i="15"/>
  <c r="CF16" i="15"/>
  <c r="CI4" i="15"/>
  <c r="CJ1" i="15"/>
  <c r="CI1" i="15"/>
  <c r="CJ2" i="15"/>
  <c r="CJ3" i="15"/>
  <c r="CJ4" i="15"/>
  <c r="CI5" i="15"/>
  <c r="CI6" i="15"/>
  <c r="CJ6" i="15"/>
  <c r="CA2" i="15" a="1"/>
  <c r="CA2" i="15"/>
  <c r="CB5" i="15"/>
  <c r="CB17" i="15"/>
  <c r="CA3" i="15"/>
  <c r="CB18" i="15"/>
  <c r="CB19" i="15"/>
  <c r="CB22" i="15"/>
  <c r="CB21" i="15"/>
  <c r="CB24" i="15"/>
  <c r="CB20" i="15"/>
  <c r="CB23" i="15"/>
  <c r="CB25" i="15"/>
  <c r="CB26" i="15"/>
  <c r="CB7" i="15"/>
  <c r="CB8" i="15"/>
  <c r="CB9" i="15"/>
  <c r="CB12" i="15"/>
  <c r="CB11" i="15"/>
  <c r="CB14" i="15"/>
  <c r="CB10" i="15"/>
  <c r="CB13" i="15"/>
  <c r="CB15" i="15"/>
  <c r="CB16" i="15"/>
  <c r="CE4" i="15"/>
  <c r="CF1" i="15"/>
  <c r="CE1" i="15"/>
  <c r="CF2" i="15"/>
  <c r="CF3" i="15"/>
  <c r="CF4" i="15"/>
  <c r="CE5" i="15"/>
  <c r="CE6" i="15"/>
  <c r="CF6" i="15"/>
  <c r="BW2" i="15" a="1"/>
  <c r="BW2" i="15"/>
  <c r="BX5" i="15"/>
  <c r="BX17" i="15"/>
  <c r="BW3" i="15"/>
  <c r="BX18" i="15"/>
  <c r="BX19" i="15"/>
  <c r="BX22" i="15"/>
  <c r="BX21" i="15"/>
  <c r="BX24" i="15"/>
  <c r="BX20" i="15"/>
  <c r="BX23" i="15"/>
  <c r="BX25" i="15"/>
  <c r="BX26" i="15"/>
  <c r="BX7" i="15"/>
  <c r="BX8" i="15"/>
  <c r="BX9" i="15"/>
  <c r="BX12" i="15"/>
  <c r="BX11" i="15"/>
  <c r="BX14" i="15"/>
  <c r="BX10" i="15"/>
  <c r="BX13" i="15"/>
  <c r="BX15" i="15"/>
  <c r="BX16" i="15"/>
  <c r="CA4" i="15"/>
  <c r="CB1" i="15"/>
  <c r="CA1" i="15"/>
  <c r="CB2" i="15"/>
  <c r="CB3" i="15"/>
  <c r="CB4" i="15"/>
  <c r="CA5" i="15"/>
  <c r="CA6" i="15"/>
  <c r="CB6" i="15"/>
  <c r="BS2" i="15" a="1"/>
  <c r="BS2" i="15"/>
  <c r="BT5" i="15"/>
  <c r="BT17" i="15"/>
  <c r="BS3" i="15"/>
  <c r="BT18" i="15"/>
  <c r="BT19" i="15"/>
  <c r="BT22" i="15"/>
  <c r="BT21" i="15"/>
  <c r="BT24" i="15"/>
  <c r="BT20" i="15"/>
  <c r="BT23" i="15"/>
  <c r="BT25" i="15"/>
  <c r="BT26" i="15"/>
  <c r="BT7" i="15"/>
  <c r="BT8" i="15"/>
  <c r="BT9" i="15"/>
  <c r="BT12" i="15"/>
  <c r="BT11" i="15"/>
  <c r="BT14" i="15"/>
  <c r="BT10" i="15"/>
  <c r="BT13" i="15"/>
  <c r="BT15" i="15"/>
  <c r="BT16" i="15"/>
  <c r="BW4" i="15"/>
  <c r="BX1" i="15"/>
  <c r="BW1" i="15"/>
  <c r="BX2" i="15"/>
  <c r="BX3" i="15"/>
  <c r="BX4" i="15"/>
  <c r="BW5" i="15"/>
  <c r="BW6" i="15"/>
  <c r="BX6" i="15"/>
  <c r="BO2" i="15" a="1"/>
  <c r="BO2" i="15"/>
  <c r="BP5" i="15"/>
  <c r="BP17" i="15"/>
  <c r="BO3" i="15"/>
  <c r="BP18" i="15"/>
  <c r="BP19" i="15"/>
  <c r="BP22" i="15"/>
  <c r="BP21" i="15"/>
  <c r="BP24" i="15"/>
  <c r="BP20" i="15"/>
  <c r="BP23" i="15"/>
  <c r="BP25" i="15"/>
  <c r="BP26" i="15"/>
  <c r="BP7" i="15"/>
  <c r="BP8" i="15"/>
  <c r="BP9" i="15"/>
  <c r="BP12" i="15"/>
  <c r="BP11" i="15"/>
  <c r="BP14" i="15"/>
  <c r="BP10" i="15"/>
  <c r="BP13" i="15"/>
  <c r="BP15" i="15"/>
  <c r="BP16" i="15"/>
  <c r="BS4" i="15"/>
  <c r="BT1" i="15"/>
  <c r="BS1" i="15"/>
  <c r="BT2" i="15"/>
  <c r="BT3" i="15"/>
  <c r="BT4" i="15"/>
  <c r="BS5" i="15"/>
  <c r="BS6" i="15"/>
  <c r="BT6" i="15"/>
  <c r="BK2" i="15" a="1"/>
  <c r="BK2" i="15"/>
  <c r="BL5" i="15"/>
  <c r="BL17" i="15"/>
  <c r="BK3" i="15"/>
  <c r="BL18" i="15"/>
  <c r="BL19" i="15"/>
  <c r="BL22" i="15"/>
  <c r="BL21" i="15"/>
  <c r="BL24" i="15"/>
  <c r="BL20" i="15"/>
  <c r="BL23" i="15"/>
  <c r="BL25" i="15"/>
  <c r="BL26" i="15"/>
  <c r="BL7" i="15"/>
  <c r="BL8" i="15"/>
  <c r="BL9" i="15"/>
  <c r="BL12" i="15"/>
  <c r="BL11" i="15"/>
  <c r="BL14" i="15"/>
  <c r="BL10" i="15"/>
  <c r="BL13" i="15"/>
  <c r="BL15" i="15"/>
  <c r="BL16" i="15"/>
  <c r="BO4" i="15"/>
  <c r="BP1" i="15"/>
  <c r="BO1" i="15"/>
  <c r="BP2" i="15"/>
  <c r="BP3" i="15"/>
  <c r="BP4" i="15"/>
  <c r="BO5" i="15"/>
  <c r="BO6" i="15"/>
  <c r="BP6" i="15"/>
  <c r="BG2" i="15" a="1"/>
  <c r="BG2" i="15"/>
  <c r="BH5" i="15"/>
  <c r="BH17" i="15"/>
  <c r="BG3" i="15"/>
  <c r="BH18" i="15"/>
  <c r="BH19" i="15"/>
  <c r="BH22" i="15"/>
  <c r="BH21" i="15"/>
  <c r="BH24" i="15"/>
  <c r="BH20" i="15"/>
  <c r="BH23" i="15"/>
  <c r="BH25" i="15"/>
  <c r="BH26" i="15"/>
  <c r="BH7" i="15"/>
  <c r="BH8" i="15"/>
  <c r="BH9" i="15"/>
  <c r="BH12" i="15"/>
  <c r="BH11" i="15"/>
  <c r="BH14" i="15"/>
  <c r="BH10" i="15"/>
  <c r="BH13" i="15"/>
  <c r="BH15" i="15"/>
  <c r="BH16" i="15"/>
  <c r="BK4" i="15"/>
  <c r="BL1" i="15"/>
  <c r="BK1" i="15"/>
  <c r="BL2" i="15"/>
  <c r="BL3" i="15"/>
  <c r="BL4" i="15"/>
  <c r="BK5" i="15"/>
  <c r="BK6" i="15"/>
  <c r="BL6" i="15"/>
  <c r="BC2" i="15" a="1"/>
  <c r="BC2" i="15"/>
  <c r="BD5" i="15"/>
  <c r="BD17" i="15"/>
  <c r="BC3" i="15"/>
  <c r="BD18" i="15"/>
  <c r="BD19" i="15"/>
  <c r="BD22" i="15"/>
  <c r="BD21" i="15"/>
  <c r="BD24" i="15"/>
  <c r="BD20" i="15"/>
  <c r="BD23" i="15"/>
  <c r="BD25" i="15"/>
  <c r="BD26" i="15"/>
  <c r="BD7" i="15"/>
  <c r="BD8" i="15"/>
  <c r="BD9" i="15"/>
  <c r="BD12" i="15"/>
  <c r="BD11" i="15"/>
  <c r="BD14" i="15"/>
  <c r="BD10" i="15"/>
  <c r="BD13" i="15"/>
  <c r="BD15" i="15"/>
  <c r="BD16" i="15"/>
  <c r="BG4" i="15"/>
  <c r="BH1" i="15"/>
  <c r="BG1" i="15"/>
  <c r="BH2" i="15"/>
  <c r="BH3" i="15"/>
  <c r="BH4" i="15"/>
  <c r="BG5" i="15"/>
  <c r="BG6" i="15"/>
  <c r="BH6" i="15"/>
  <c r="AY2" i="15" a="1"/>
  <c r="AY2" i="15"/>
  <c r="AZ5" i="15"/>
  <c r="AZ17" i="15"/>
  <c r="AY3" i="15"/>
  <c r="AZ18" i="15"/>
  <c r="AZ19" i="15"/>
  <c r="AZ22" i="15"/>
  <c r="AZ21" i="15"/>
  <c r="AZ24" i="15"/>
  <c r="AZ20" i="15"/>
  <c r="AZ23" i="15"/>
  <c r="AZ25" i="15"/>
  <c r="AZ26" i="15"/>
  <c r="AZ7" i="15"/>
  <c r="AZ8" i="15"/>
  <c r="AZ9" i="15"/>
  <c r="AZ12" i="15"/>
  <c r="AZ11" i="15"/>
  <c r="AZ14" i="15"/>
  <c r="AZ10" i="15"/>
  <c r="AZ13" i="15"/>
  <c r="AZ15" i="15"/>
  <c r="AZ16" i="15"/>
  <c r="BC4" i="15"/>
  <c r="BD1" i="15"/>
  <c r="BC1" i="15"/>
  <c r="BD2" i="15"/>
  <c r="BD3" i="15"/>
  <c r="BD4" i="15"/>
  <c r="BC5" i="15"/>
  <c r="BC6" i="15"/>
  <c r="BD6" i="15"/>
  <c r="AU2" i="15" a="1"/>
  <c r="AU2" i="15"/>
  <c r="AV5" i="15"/>
  <c r="AV17" i="15"/>
  <c r="AU3" i="15"/>
  <c r="AV18" i="15"/>
  <c r="AV19" i="15"/>
  <c r="AV22" i="15"/>
  <c r="AV21" i="15"/>
  <c r="AV24" i="15"/>
  <c r="AV20" i="15"/>
  <c r="AV23" i="15"/>
  <c r="AV25" i="15"/>
  <c r="AV26" i="15"/>
  <c r="AV7" i="15"/>
  <c r="AV8" i="15"/>
  <c r="AV9" i="15"/>
  <c r="AV12" i="15"/>
  <c r="AV11" i="15"/>
  <c r="AV14" i="15"/>
  <c r="AV10" i="15"/>
  <c r="AV13" i="15"/>
  <c r="AV15" i="15"/>
  <c r="AV16" i="15"/>
  <c r="AY4" i="15"/>
  <c r="AZ1" i="15"/>
  <c r="AY1" i="15"/>
  <c r="AZ2" i="15"/>
  <c r="AZ3" i="15"/>
  <c r="AZ4" i="15"/>
  <c r="AY5" i="15"/>
  <c r="AY6" i="15"/>
  <c r="AZ6" i="15"/>
  <c r="AQ2" i="15" a="1"/>
  <c r="AQ2" i="15"/>
  <c r="AR5" i="15"/>
  <c r="AR17" i="15"/>
  <c r="AQ3" i="15"/>
  <c r="AR18" i="15"/>
  <c r="AR19" i="15"/>
  <c r="AR22" i="15"/>
  <c r="AR21" i="15"/>
  <c r="AR24" i="15"/>
  <c r="AR20" i="15"/>
  <c r="AR23" i="15"/>
  <c r="AR25" i="15"/>
  <c r="AR26" i="15"/>
  <c r="AR7" i="15"/>
  <c r="AR8" i="15"/>
  <c r="AR9" i="15"/>
  <c r="AR12" i="15"/>
  <c r="AR11" i="15"/>
  <c r="AR14" i="15"/>
  <c r="AR10" i="15"/>
  <c r="AR13" i="15"/>
  <c r="AR15" i="15"/>
  <c r="AR16" i="15"/>
  <c r="AU4" i="15"/>
  <c r="AV1" i="15"/>
  <c r="AU1" i="15"/>
  <c r="AV2" i="15"/>
  <c r="AV3" i="15"/>
  <c r="AV4" i="15"/>
  <c r="AU5" i="15"/>
  <c r="AU6" i="15"/>
  <c r="AV6" i="15"/>
  <c r="AM2" i="15" a="1"/>
  <c r="AM2" i="15"/>
  <c r="AN5" i="15"/>
  <c r="AN17" i="15"/>
  <c r="AM3" i="15"/>
  <c r="AN18" i="15"/>
  <c r="AN19" i="15"/>
  <c r="AN22" i="15"/>
  <c r="AN21" i="15"/>
  <c r="AN24" i="15"/>
  <c r="AN20" i="15"/>
  <c r="AN23" i="15"/>
  <c r="AN25" i="15"/>
  <c r="AN26" i="15"/>
  <c r="AN7" i="15"/>
  <c r="AN8" i="15"/>
  <c r="AN9" i="15"/>
  <c r="AN12" i="15"/>
  <c r="AN11" i="15"/>
  <c r="AN14" i="15"/>
  <c r="AN10" i="15"/>
  <c r="AN13" i="15"/>
  <c r="AN15" i="15"/>
  <c r="AN16" i="15"/>
  <c r="AQ4" i="15"/>
  <c r="AR1" i="15"/>
  <c r="AQ1" i="15"/>
  <c r="AR2" i="15"/>
  <c r="AR3" i="15"/>
  <c r="AR4" i="15"/>
  <c r="AQ5" i="15"/>
  <c r="AQ6" i="15"/>
  <c r="AR6" i="15"/>
  <c r="AI2" i="15" a="1"/>
  <c r="AI2" i="15"/>
  <c r="AJ5" i="15"/>
  <c r="AJ17" i="15"/>
  <c r="AI3" i="15"/>
  <c r="AJ18" i="15"/>
  <c r="AJ19" i="15"/>
  <c r="AJ22" i="15"/>
  <c r="AJ21" i="15"/>
  <c r="AJ24" i="15"/>
  <c r="AJ20" i="15"/>
  <c r="AJ23" i="15"/>
  <c r="AJ25" i="15"/>
  <c r="AJ26" i="15"/>
  <c r="AJ7" i="15"/>
  <c r="AJ8" i="15"/>
  <c r="AJ9" i="15"/>
  <c r="AJ12" i="15"/>
  <c r="AJ11" i="15"/>
  <c r="AJ14" i="15"/>
  <c r="AJ10" i="15"/>
  <c r="AJ13" i="15"/>
  <c r="AJ15" i="15"/>
  <c r="AJ16" i="15"/>
  <c r="AM4" i="15"/>
  <c r="AN1" i="15"/>
  <c r="AM1" i="15"/>
  <c r="AN2" i="15"/>
  <c r="AN3" i="15"/>
  <c r="AN4" i="15"/>
  <c r="AM5" i="15"/>
  <c r="AM6" i="15"/>
  <c r="AN6" i="15"/>
  <c r="AE2" i="15" a="1"/>
  <c r="AE2" i="15"/>
  <c r="AF5" i="15"/>
  <c r="AF17" i="15"/>
  <c r="AE3" i="15"/>
  <c r="AF18" i="15"/>
  <c r="AF19" i="15"/>
  <c r="AF22" i="15"/>
  <c r="AF21" i="15"/>
  <c r="AF24" i="15"/>
  <c r="AF20" i="15"/>
  <c r="AF23" i="15"/>
  <c r="AF25" i="15"/>
  <c r="AF26" i="15"/>
  <c r="AF7" i="15"/>
  <c r="AF8" i="15"/>
  <c r="AF9" i="15"/>
  <c r="AF12" i="15"/>
  <c r="AF11" i="15"/>
  <c r="AF14" i="15"/>
  <c r="AF10" i="15"/>
  <c r="AF13" i="15"/>
  <c r="AF15" i="15"/>
  <c r="AF16" i="15"/>
  <c r="AI4" i="15"/>
  <c r="AJ1" i="15"/>
  <c r="AI1" i="15"/>
  <c r="AJ2" i="15"/>
  <c r="AJ3" i="15"/>
  <c r="AJ4" i="15"/>
  <c r="AI5" i="15"/>
  <c r="AI6" i="15"/>
  <c r="AJ6" i="15"/>
  <c r="AA2" i="15" a="1"/>
  <c r="AA2" i="15"/>
  <c r="AB5" i="15"/>
  <c r="AB17" i="15"/>
  <c r="AA3" i="15"/>
  <c r="AB18" i="15"/>
  <c r="AB19" i="15"/>
  <c r="AB22" i="15"/>
  <c r="AB21" i="15"/>
  <c r="AB24" i="15"/>
  <c r="AB20" i="15"/>
  <c r="AB23" i="15"/>
  <c r="AB25" i="15"/>
  <c r="AB26" i="15"/>
  <c r="AB7" i="15"/>
  <c r="AB8" i="15"/>
  <c r="AB9" i="15"/>
  <c r="AB12" i="15"/>
  <c r="AB11" i="15"/>
  <c r="AB14" i="15"/>
  <c r="AB10" i="15"/>
  <c r="AB13" i="15"/>
  <c r="AB15" i="15"/>
  <c r="AB16" i="15"/>
  <c r="AE4" i="15"/>
  <c r="AF1" i="15"/>
  <c r="AE1" i="15"/>
  <c r="AF2" i="15"/>
  <c r="AF3" i="15"/>
  <c r="AF4" i="15"/>
  <c r="AE5" i="15"/>
  <c r="AE6" i="15"/>
  <c r="AF6" i="15"/>
  <c r="W2" i="15" a="1"/>
  <c r="W2" i="15"/>
  <c r="X5" i="15"/>
  <c r="X17" i="15"/>
  <c r="W3" i="15"/>
  <c r="X18" i="15"/>
  <c r="X19" i="15"/>
  <c r="X22" i="15"/>
  <c r="X21" i="15"/>
  <c r="X24" i="15"/>
  <c r="X20" i="15"/>
  <c r="X23" i="15"/>
  <c r="X25" i="15"/>
  <c r="X26" i="15"/>
  <c r="X7" i="15"/>
  <c r="X8" i="15"/>
  <c r="X9" i="15"/>
  <c r="X12" i="15"/>
  <c r="X11" i="15"/>
  <c r="X14" i="15"/>
  <c r="X10" i="15"/>
  <c r="X13" i="15"/>
  <c r="X15" i="15"/>
  <c r="X16" i="15"/>
  <c r="AA4" i="15"/>
  <c r="AB1" i="15"/>
  <c r="AA1" i="15"/>
  <c r="AB2" i="15"/>
  <c r="AB3" i="15"/>
  <c r="AB4" i="15"/>
  <c r="AA5" i="15"/>
  <c r="AA6" i="15"/>
  <c r="AB6" i="15"/>
  <c r="S2" i="15" a="1"/>
  <c r="S2" i="15"/>
  <c r="T5" i="15"/>
  <c r="T17" i="15"/>
  <c r="S3" i="15"/>
  <c r="T18" i="15"/>
  <c r="T19" i="15"/>
  <c r="T22" i="15"/>
  <c r="T21" i="15"/>
  <c r="T24" i="15"/>
  <c r="T20" i="15"/>
  <c r="T23" i="15"/>
  <c r="T25" i="15"/>
  <c r="T26" i="15"/>
  <c r="T7" i="15"/>
  <c r="T8" i="15"/>
  <c r="T9" i="15"/>
  <c r="T12" i="15"/>
  <c r="T11" i="15"/>
  <c r="T14" i="15"/>
  <c r="T10" i="15"/>
  <c r="T13" i="15"/>
  <c r="T15" i="15"/>
  <c r="T16" i="15"/>
  <c r="W4" i="15"/>
  <c r="X1" i="15"/>
  <c r="W1" i="15"/>
  <c r="X2" i="15"/>
  <c r="X3" i="15"/>
  <c r="X4" i="15"/>
  <c r="W5" i="15"/>
  <c r="W6" i="15"/>
  <c r="X6" i="15"/>
  <c r="O2" i="15" a="1"/>
  <c r="O2" i="15"/>
  <c r="P5" i="15"/>
  <c r="P17" i="15"/>
  <c r="O3" i="15"/>
  <c r="P18" i="15"/>
  <c r="P19" i="15"/>
  <c r="P22" i="15"/>
  <c r="P21" i="15"/>
  <c r="P24" i="15"/>
  <c r="P20" i="15"/>
  <c r="P23" i="15"/>
  <c r="P25" i="15"/>
  <c r="P26" i="15"/>
  <c r="P7" i="15"/>
  <c r="P8" i="15"/>
  <c r="P9" i="15"/>
  <c r="P12" i="15"/>
  <c r="P11" i="15"/>
  <c r="P14" i="15"/>
  <c r="P10" i="15"/>
  <c r="P13" i="15"/>
  <c r="P15" i="15"/>
  <c r="P16" i="15"/>
  <c r="S4" i="15"/>
  <c r="T1" i="15"/>
  <c r="S1" i="15"/>
  <c r="T2" i="15"/>
  <c r="T3" i="15"/>
  <c r="T4" i="15"/>
  <c r="S5" i="15"/>
  <c r="S6" i="15"/>
  <c r="T6" i="15"/>
  <c r="K2" i="15" a="1"/>
  <c r="K2" i="15"/>
  <c r="L5" i="15"/>
  <c r="L17" i="15"/>
  <c r="K3" i="15"/>
  <c r="L18" i="15"/>
  <c r="L19" i="15"/>
  <c r="L22" i="15"/>
  <c r="L21" i="15"/>
  <c r="L24" i="15"/>
  <c r="L20" i="15"/>
  <c r="L23" i="15"/>
  <c r="L25" i="15"/>
  <c r="L26" i="15"/>
  <c r="L7" i="15"/>
  <c r="L8" i="15"/>
  <c r="L9" i="15"/>
  <c r="L12" i="15"/>
  <c r="L11" i="15"/>
  <c r="L14" i="15"/>
  <c r="L10" i="15"/>
  <c r="L13" i="15"/>
  <c r="L15" i="15"/>
  <c r="L16" i="15"/>
  <c r="O4" i="15"/>
  <c r="P1" i="15"/>
  <c r="O1" i="15"/>
  <c r="P2" i="15"/>
  <c r="P3" i="15"/>
  <c r="P4" i="15"/>
  <c r="O5" i="15"/>
  <c r="O6" i="15"/>
  <c r="P6" i="15"/>
  <c r="G2" i="15" a="1"/>
  <c r="G2" i="15"/>
  <c r="H5" i="15"/>
  <c r="H17" i="15"/>
  <c r="G3" i="15"/>
  <c r="H18" i="15"/>
  <c r="H19" i="15"/>
  <c r="H22" i="15"/>
  <c r="H21" i="15"/>
  <c r="H24" i="15"/>
  <c r="H20" i="15"/>
  <c r="H23" i="15"/>
  <c r="H25" i="15"/>
  <c r="H26" i="15"/>
  <c r="H7" i="15"/>
  <c r="H8" i="15"/>
  <c r="H9" i="15"/>
  <c r="H12" i="15"/>
  <c r="H11" i="15"/>
  <c r="H14" i="15"/>
  <c r="H10" i="15"/>
  <c r="H13" i="15"/>
  <c r="H15" i="15"/>
  <c r="H16" i="15"/>
  <c r="K4" i="15"/>
  <c r="L1" i="15"/>
  <c r="K1" i="15"/>
  <c r="L2" i="15"/>
  <c r="L3" i="15"/>
  <c r="L4" i="15"/>
  <c r="K5" i="15"/>
  <c r="K6" i="15"/>
  <c r="L6" i="15"/>
  <c r="G4" i="15"/>
  <c r="H1" i="15"/>
  <c r="G1" i="15"/>
  <c r="H2" i="15"/>
  <c r="H3" i="15"/>
  <c r="H4" i="15"/>
  <c r="G5" i="15"/>
  <c r="G6" i="15"/>
  <c r="H6" i="15"/>
  <c r="B33" i="14"/>
  <c r="F31" i="14"/>
  <c r="F30" i="14"/>
  <c r="F32" i="14"/>
  <c r="F29" i="14"/>
  <c r="F28" i="14"/>
  <c r="E31" i="14"/>
  <c r="E30" i="14"/>
  <c r="E32" i="14"/>
  <c r="E29" i="14"/>
  <c r="E28" i="14"/>
  <c r="D31" i="14"/>
  <c r="D30" i="14"/>
  <c r="D32" i="14"/>
  <c r="D29" i="14"/>
  <c r="D28" i="14"/>
  <c r="C31" i="14"/>
  <c r="C30" i="14"/>
  <c r="C32" i="14"/>
  <c r="C29" i="14"/>
  <c r="C28" i="14"/>
  <c r="B32" i="14"/>
  <c r="B31" i="14"/>
  <c r="B30" i="14"/>
  <c r="B29" i="14"/>
  <c r="B28" i="14"/>
  <c r="DD26" i="14"/>
  <c r="DD25" i="14"/>
  <c r="DD24" i="14"/>
  <c r="DD23" i="14"/>
  <c r="DD22" i="14"/>
  <c r="DD21" i="14"/>
  <c r="DD20" i="14"/>
  <c r="DD19" i="14"/>
  <c r="DD18" i="14"/>
  <c r="DD17" i="14"/>
  <c r="DD16" i="14"/>
  <c r="DD15" i="14"/>
  <c r="DD14" i="14"/>
  <c r="DD13" i="14"/>
  <c r="DD12" i="14"/>
  <c r="DD11" i="14"/>
  <c r="DD10" i="14"/>
  <c r="DD9" i="14"/>
  <c r="DD8" i="14"/>
  <c r="DD7" i="14"/>
  <c r="DH1" i="14"/>
  <c r="DG1" i="14"/>
  <c r="DG2" i="14" a="1"/>
  <c r="DG2" i="14"/>
  <c r="DH2" i="14"/>
  <c r="DG3" i="14"/>
  <c r="DH3" i="14"/>
  <c r="DG4" i="14"/>
  <c r="DH4" i="14"/>
  <c r="DG5" i="14"/>
  <c r="DH5" i="14"/>
  <c r="DG6" i="14"/>
  <c r="DH6" i="14"/>
  <c r="CY2" i="14" a="1"/>
  <c r="CY2" i="14"/>
  <c r="CZ5" i="14"/>
  <c r="CZ17" i="14"/>
  <c r="CY3" i="14"/>
  <c r="CZ18" i="14"/>
  <c r="CZ19" i="14"/>
  <c r="CZ22" i="14"/>
  <c r="CZ21" i="14"/>
  <c r="CZ24" i="14"/>
  <c r="CZ20" i="14"/>
  <c r="CZ23" i="14"/>
  <c r="CZ25" i="14"/>
  <c r="CZ26" i="14"/>
  <c r="CZ7" i="14"/>
  <c r="CZ8" i="14"/>
  <c r="CZ9" i="14"/>
  <c r="CZ12" i="14"/>
  <c r="CZ11" i="14"/>
  <c r="CZ14" i="14"/>
  <c r="CZ10" i="14"/>
  <c r="CZ13" i="14"/>
  <c r="CZ15" i="14"/>
  <c r="CZ16" i="14"/>
  <c r="DC2" i="14" a="1"/>
  <c r="DC4" i="14"/>
  <c r="DD1" i="14"/>
  <c r="DC2" i="14"/>
  <c r="DC1" i="14"/>
  <c r="DD2" i="14"/>
  <c r="DC3" i="14"/>
  <c r="DD3" i="14"/>
  <c r="DD4" i="14"/>
  <c r="DC5" i="14"/>
  <c r="DD5" i="14"/>
  <c r="DC6" i="14"/>
  <c r="DD6" i="14"/>
  <c r="CU2" i="14" a="1"/>
  <c r="CU2" i="14"/>
  <c r="CV5" i="14"/>
  <c r="CV17" i="14"/>
  <c r="CU3" i="14"/>
  <c r="CV18" i="14"/>
  <c r="CV19" i="14"/>
  <c r="CV22" i="14"/>
  <c r="CV21" i="14"/>
  <c r="CV24" i="14"/>
  <c r="CV20" i="14"/>
  <c r="CV23" i="14"/>
  <c r="CV25" i="14"/>
  <c r="CV26" i="14"/>
  <c r="CV7" i="14"/>
  <c r="CV8" i="14"/>
  <c r="CV9" i="14"/>
  <c r="CV12" i="14"/>
  <c r="CV11" i="14"/>
  <c r="CV14" i="14"/>
  <c r="CV10" i="14"/>
  <c r="CV13" i="14"/>
  <c r="CV15" i="14"/>
  <c r="CV16" i="14"/>
  <c r="CY4" i="14"/>
  <c r="CZ1" i="14"/>
  <c r="CY1" i="14"/>
  <c r="CZ2" i="14"/>
  <c r="CZ3" i="14"/>
  <c r="CZ4" i="14"/>
  <c r="CY5" i="14"/>
  <c r="CY6" i="14"/>
  <c r="CZ6" i="14"/>
  <c r="CQ2" i="14" a="1"/>
  <c r="CQ2" i="14"/>
  <c r="CR5" i="14"/>
  <c r="CR17" i="14"/>
  <c r="CQ3" i="14"/>
  <c r="CR18" i="14"/>
  <c r="CR19" i="14"/>
  <c r="CR22" i="14"/>
  <c r="CR21" i="14"/>
  <c r="CR24" i="14"/>
  <c r="CR20" i="14"/>
  <c r="CR23" i="14"/>
  <c r="CR25" i="14"/>
  <c r="CR26" i="14"/>
  <c r="CR7" i="14"/>
  <c r="CR8" i="14"/>
  <c r="CR9" i="14"/>
  <c r="CR12" i="14"/>
  <c r="CR11" i="14"/>
  <c r="CR14" i="14"/>
  <c r="CR10" i="14"/>
  <c r="CR13" i="14"/>
  <c r="CR15" i="14"/>
  <c r="CR16" i="14"/>
  <c r="CU4" i="14"/>
  <c r="CV1" i="14"/>
  <c r="CU1" i="14"/>
  <c r="CV2" i="14"/>
  <c r="CV3" i="14"/>
  <c r="CV4" i="14"/>
  <c r="CU5" i="14"/>
  <c r="CU6" i="14"/>
  <c r="CV6" i="14"/>
  <c r="CM2" i="14" a="1"/>
  <c r="CM2" i="14"/>
  <c r="CN5" i="14"/>
  <c r="CN17" i="14"/>
  <c r="CM3" i="14"/>
  <c r="CN18" i="14"/>
  <c r="CN19" i="14"/>
  <c r="CN22" i="14"/>
  <c r="CN21" i="14"/>
  <c r="CN24" i="14"/>
  <c r="CN20" i="14"/>
  <c r="CN23" i="14"/>
  <c r="CN25" i="14"/>
  <c r="CN26" i="14"/>
  <c r="CN7" i="14"/>
  <c r="CN8" i="14"/>
  <c r="CN9" i="14"/>
  <c r="CN12" i="14"/>
  <c r="CN11" i="14"/>
  <c r="CN14" i="14"/>
  <c r="CN10" i="14"/>
  <c r="CN13" i="14"/>
  <c r="CN15" i="14"/>
  <c r="CN16" i="14"/>
  <c r="CQ4" i="14"/>
  <c r="CR1" i="14"/>
  <c r="CQ1" i="14"/>
  <c r="CR2" i="14"/>
  <c r="CR3" i="14"/>
  <c r="CR4" i="14"/>
  <c r="CQ5" i="14"/>
  <c r="CQ6" i="14"/>
  <c r="CR6" i="14"/>
  <c r="CI2" i="14" a="1"/>
  <c r="CI2" i="14"/>
  <c r="CJ5" i="14"/>
  <c r="CJ17" i="14"/>
  <c r="CI3" i="14"/>
  <c r="CJ18" i="14"/>
  <c r="CJ19" i="14"/>
  <c r="CJ22" i="14"/>
  <c r="CJ21" i="14"/>
  <c r="CJ24" i="14"/>
  <c r="CJ20" i="14"/>
  <c r="CJ23" i="14"/>
  <c r="CJ25" i="14"/>
  <c r="CJ26" i="14"/>
  <c r="CJ7" i="14"/>
  <c r="CJ8" i="14"/>
  <c r="CJ9" i="14"/>
  <c r="CJ12" i="14"/>
  <c r="CJ11" i="14"/>
  <c r="CJ14" i="14"/>
  <c r="CJ10" i="14"/>
  <c r="CJ13" i="14"/>
  <c r="CJ15" i="14"/>
  <c r="CJ16" i="14"/>
  <c r="CM4" i="14"/>
  <c r="CN1" i="14"/>
  <c r="CM1" i="14"/>
  <c r="CN2" i="14"/>
  <c r="CN3" i="14"/>
  <c r="CN4" i="14"/>
  <c r="CM5" i="14"/>
  <c r="CM6" i="14"/>
  <c r="CN6" i="14"/>
  <c r="CE2" i="14" a="1"/>
  <c r="CE2" i="14"/>
  <c r="CF5" i="14"/>
  <c r="CF17" i="14"/>
  <c r="CE3" i="14"/>
  <c r="CF18" i="14"/>
  <c r="CF19" i="14"/>
  <c r="CF22" i="14"/>
  <c r="CF21" i="14"/>
  <c r="CF24" i="14"/>
  <c r="CF20" i="14"/>
  <c r="CF23" i="14"/>
  <c r="CF25" i="14"/>
  <c r="CF26" i="14"/>
  <c r="CF7" i="14"/>
  <c r="CF8" i="14"/>
  <c r="CF9" i="14"/>
  <c r="CF12" i="14"/>
  <c r="CF11" i="14"/>
  <c r="CF14" i="14"/>
  <c r="CF10" i="14"/>
  <c r="CF13" i="14"/>
  <c r="CF15" i="14"/>
  <c r="CF16" i="14"/>
  <c r="CI4" i="14"/>
  <c r="CJ1" i="14"/>
  <c r="CI1" i="14"/>
  <c r="CJ2" i="14"/>
  <c r="CJ3" i="14"/>
  <c r="CJ4" i="14"/>
  <c r="CI5" i="14"/>
  <c r="CI6" i="14"/>
  <c r="CJ6" i="14"/>
  <c r="CA2" i="14" a="1"/>
  <c r="CA2" i="14"/>
  <c r="CB5" i="14"/>
  <c r="CB17" i="14"/>
  <c r="CA3" i="14"/>
  <c r="CB18" i="14"/>
  <c r="CB19" i="14"/>
  <c r="CB22" i="14"/>
  <c r="CB21" i="14"/>
  <c r="CB24" i="14"/>
  <c r="CB20" i="14"/>
  <c r="CB23" i="14"/>
  <c r="CB25" i="14"/>
  <c r="CB26" i="14"/>
  <c r="CB7" i="14"/>
  <c r="CB8" i="14"/>
  <c r="CB9" i="14"/>
  <c r="CB12" i="14"/>
  <c r="CB11" i="14"/>
  <c r="CB14" i="14"/>
  <c r="CB10" i="14"/>
  <c r="CB13" i="14"/>
  <c r="CB15" i="14"/>
  <c r="CB16" i="14"/>
  <c r="CE4" i="14"/>
  <c r="CF1" i="14"/>
  <c r="CE1" i="14"/>
  <c r="CF2" i="14"/>
  <c r="CF3" i="14"/>
  <c r="CF4" i="14"/>
  <c r="CE5" i="14"/>
  <c r="CE6" i="14"/>
  <c r="CF6" i="14"/>
  <c r="BW2" i="14" a="1"/>
  <c r="BW2" i="14"/>
  <c r="BX5" i="14"/>
  <c r="BX17" i="14"/>
  <c r="BW3" i="14"/>
  <c r="BX18" i="14"/>
  <c r="BX19" i="14"/>
  <c r="BX22" i="14"/>
  <c r="BX21" i="14"/>
  <c r="BX24" i="14"/>
  <c r="BX20" i="14"/>
  <c r="BX23" i="14"/>
  <c r="BX25" i="14"/>
  <c r="BX26" i="14"/>
  <c r="BX7" i="14"/>
  <c r="BX8" i="14"/>
  <c r="BX9" i="14"/>
  <c r="BX12" i="14"/>
  <c r="BX11" i="14"/>
  <c r="BX14" i="14"/>
  <c r="BX10" i="14"/>
  <c r="BX13" i="14"/>
  <c r="BX15" i="14"/>
  <c r="BX16" i="14"/>
  <c r="CA4" i="14"/>
  <c r="CB1" i="14"/>
  <c r="CA1" i="14"/>
  <c r="CB2" i="14"/>
  <c r="CB3" i="14"/>
  <c r="CB4" i="14"/>
  <c r="CA5" i="14"/>
  <c r="CA6" i="14"/>
  <c r="CB6" i="14"/>
  <c r="BS2" i="14" a="1"/>
  <c r="BS2" i="14"/>
  <c r="BT5" i="14"/>
  <c r="BT17" i="14"/>
  <c r="BS3" i="14"/>
  <c r="BT18" i="14"/>
  <c r="BT19" i="14"/>
  <c r="BT22" i="14"/>
  <c r="BT21" i="14"/>
  <c r="BT24" i="14"/>
  <c r="BT20" i="14"/>
  <c r="BT23" i="14"/>
  <c r="BT25" i="14"/>
  <c r="BT26" i="14"/>
  <c r="BT7" i="14"/>
  <c r="BT8" i="14"/>
  <c r="BT9" i="14"/>
  <c r="BT12" i="14"/>
  <c r="BT11" i="14"/>
  <c r="BT14" i="14"/>
  <c r="BT10" i="14"/>
  <c r="BT13" i="14"/>
  <c r="BT15" i="14"/>
  <c r="BT16" i="14"/>
  <c r="BW4" i="14"/>
  <c r="BX1" i="14"/>
  <c r="BW1" i="14"/>
  <c r="BX2" i="14"/>
  <c r="BX3" i="14"/>
  <c r="BX4" i="14"/>
  <c r="BW5" i="14"/>
  <c r="BW6" i="14"/>
  <c r="BX6" i="14"/>
  <c r="BO2" i="14" a="1"/>
  <c r="BO2" i="14"/>
  <c r="BP5" i="14"/>
  <c r="BP17" i="14"/>
  <c r="BO3" i="14"/>
  <c r="BP18" i="14"/>
  <c r="BP19" i="14"/>
  <c r="BP22" i="14"/>
  <c r="BP21" i="14"/>
  <c r="BP24" i="14"/>
  <c r="BP20" i="14"/>
  <c r="BP23" i="14"/>
  <c r="BP25" i="14"/>
  <c r="BP26" i="14"/>
  <c r="BP7" i="14"/>
  <c r="BP8" i="14"/>
  <c r="BP9" i="14"/>
  <c r="BP12" i="14"/>
  <c r="BP11" i="14"/>
  <c r="BP14" i="14"/>
  <c r="BP10" i="14"/>
  <c r="BP13" i="14"/>
  <c r="BP15" i="14"/>
  <c r="BP16" i="14"/>
  <c r="BS4" i="14"/>
  <c r="BT1" i="14"/>
  <c r="BS1" i="14"/>
  <c r="BT2" i="14"/>
  <c r="BT3" i="14"/>
  <c r="BT4" i="14"/>
  <c r="BS5" i="14"/>
  <c r="BS6" i="14"/>
  <c r="BT6" i="14"/>
  <c r="BK2" i="14" a="1"/>
  <c r="BK2" i="14"/>
  <c r="BL5" i="14"/>
  <c r="BL17" i="14"/>
  <c r="BK3" i="14"/>
  <c r="BL18" i="14"/>
  <c r="BL19" i="14"/>
  <c r="BL22" i="14"/>
  <c r="BL21" i="14"/>
  <c r="BL24" i="14"/>
  <c r="BL20" i="14"/>
  <c r="BL23" i="14"/>
  <c r="BL25" i="14"/>
  <c r="BL26" i="14"/>
  <c r="BL7" i="14"/>
  <c r="BL8" i="14"/>
  <c r="BL9" i="14"/>
  <c r="BL12" i="14"/>
  <c r="BL11" i="14"/>
  <c r="BL14" i="14"/>
  <c r="BL10" i="14"/>
  <c r="BL13" i="14"/>
  <c r="BL15" i="14"/>
  <c r="BL16" i="14"/>
  <c r="BO4" i="14"/>
  <c r="BP1" i="14"/>
  <c r="BO1" i="14"/>
  <c r="BP2" i="14"/>
  <c r="BP3" i="14"/>
  <c r="BP4" i="14"/>
  <c r="BO5" i="14"/>
  <c r="BO6" i="14"/>
  <c r="BP6" i="14"/>
  <c r="BG2" i="14" a="1"/>
  <c r="BG2" i="14"/>
  <c r="BH5" i="14"/>
  <c r="BH17" i="14"/>
  <c r="BG3" i="14"/>
  <c r="BH18" i="14"/>
  <c r="BH19" i="14"/>
  <c r="BH22" i="14"/>
  <c r="BH21" i="14"/>
  <c r="BH24" i="14"/>
  <c r="BH20" i="14"/>
  <c r="BH23" i="14"/>
  <c r="BH25" i="14"/>
  <c r="BH26" i="14"/>
  <c r="BH7" i="14"/>
  <c r="BH8" i="14"/>
  <c r="BH9" i="14"/>
  <c r="BH12" i="14"/>
  <c r="BH11" i="14"/>
  <c r="BH14" i="14"/>
  <c r="BH10" i="14"/>
  <c r="BH13" i="14"/>
  <c r="BH15" i="14"/>
  <c r="BH16" i="14"/>
  <c r="BK4" i="14"/>
  <c r="BL1" i="14"/>
  <c r="BK1" i="14"/>
  <c r="BL2" i="14"/>
  <c r="BL3" i="14"/>
  <c r="BL4" i="14"/>
  <c r="BK5" i="14"/>
  <c r="BK6" i="14"/>
  <c r="BL6" i="14"/>
  <c r="BC2" i="14" a="1"/>
  <c r="BC2" i="14"/>
  <c r="BD5" i="14"/>
  <c r="BD17" i="14"/>
  <c r="BC3" i="14"/>
  <c r="BD18" i="14"/>
  <c r="BD19" i="14"/>
  <c r="BD22" i="14"/>
  <c r="BD21" i="14"/>
  <c r="BD24" i="14"/>
  <c r="BD20" i="14"/>
  <c r="BD23" i="14"/>
  <c r="BD25" i="14"/>
  <c r="BD26" i="14"/>
  <c r="BD7" i="14"/>
  <c r="BD8" i="14"/>
  <c r="BD9" i="14"/>
  <c r="BD12" i="14"/>
  <c r="BD11" i="14"/>
  <c r="BD14" i="14"/>
  <c r="BD10" i="14"/>
  <c r="BD13" i="14"/>
  <c r="BD15" i="14"/>
  <c r="BD16" i="14"/>
  <c r="BG4" i="14"/>
  <c r="BH1" i="14"/>
  <c r="BG1" i="14"/>
  <c r="BH2" i="14"/>
  <c r="BH3" i="14"/>
  <c r="BH4" i="14"/>
  <c r="BG5" i="14"/>
  <c r="BG6" i="14"/>
  <c r="BH6" i="14"/>
  <c r="AY2" i="14" a="1"/>
  <c r="AY2" i="14"/>
  <c r="AZ5" i="14"/>
  <c r="AZ17" i="14"/>
  <c r="AY3" i="14"/>
  <c r="AZ18" i="14"/>
  <c r="AZ19" i="14"/>
  <c r="AZ22" i="14"/>
  <c r="AZ21" i="14"/>
  <c r="AZ24" i="14"/>
  <c r="AZ20" i="14"/>
  <c r="AZ23" i="14"/>
  <c r="AZ25" i="14"/>
  <c r="AZ26" i="14"/>
  <c r="AZ7" i="14"/>
  <c r="AZ8" i="14"/>
  <c r="AZ9" i="14"/>
  <c r="AZ12" i="14"/>
  <c r="AZ11" i="14"/>
  <c r="AZ14" i="14"/>
  <c r="AZ10" i="14"/>
  <c r="AZ13" i="14"/>
  <c r="AZ15" i="14"/>
  <c r="AZ16" i="14"/>
  <c r="BC4" i="14"/>
  <c r="BD1" i="14"/>
  <c r="BC1" i="14"/>
  <c r="BD2" i="14"/>
  <c r="BD3" i="14"/>
  <c r="BD4" i="14"/>
  <c r="BC5" i="14"/>
  <c r="BC6" i="14"/>
  <c r="BD6" i="14"/>
  <c r="AU2" i="14" a="1"/>
  <c r="AU2" i="14"/>
  <c r="AV5" i="14"/>
  <c r="AV17" i="14"/>
  <c r="AU3" i="14"/>
  <c r="AV18" i="14"/>
  <c r="AV19" i="14"/>
  <c r="AV22" i="14"/>
  <c r="AV21" i="14"/>
  <c r="AV24" i="14"/>
  <c r="AV20" i="14"/>
  <c r="AV23" i="14"/>
  <c r="AV25" i="14"/>
  <c r="AV26" i="14"/>
  <c r="AV7" i="14"/>
  <c r="AV8" i="14"/>
  <c r="AV9" i="14"/>
  <c r="AV12" i="14"/>
  <c r="AV11" i="14"/>
  <c r="AV14" i="14"/>
  <c r="AV10" i="14"/>
  <c r="AV13" i="14"/>
  <c r="AV15" i="14"/>
  <c r="AV16" i="14"/>
  <c r="AY4" i="14"/>
  <c r="AZ1" i="14"/>
  <c r="AY1" i="14"/>
  <c r="AZ2" i="14"/>
  <c r="AZ3" i="14"/>
  <c r="AZ4" i="14"/>
  <c r="AY5" i="14"/>
  <c r="AY6" i="14"/>
  <c r="AZ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4" i="14"/>
  <c r="AV1" i="14"/>
  <c r="AU1" i="14"/>
  <c r="AV2" i="14"/>
  <c r="AV3" i="14"/>
  <c r="AV4" i="14"/>
  <c r="AU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G2" i="14" a="1"/>
  <c r="G2" i="14"/>
  <c r="H5" i="14"/>
  <c r="H17" i="14"/>
  <c r="G3" i="14"/>
  <c r="H18" i="14"/>
  <c r="H19" i="14"/>
  <c r="H22" i="14"/>
  <c r="H21" i="14"/>
  <c r="H24" i="14"/>
  <c r="H20" i="14"/>
  <c r="H23" i="14"/>
  <c r="H25" i="14"/>
  <c r="H26" i="14"/>
  <c r="H7" i="14"/>
  <c r="H8" i="14"/>
  <c r="H9" i="14"/>
  <c r="H12" i="14"/>
  <c r="H11" i="14"/>
  <c r="H14" i="14"/>
  <c r="H10" i="14"/>
  <c r="H13" i="14"/>
  <c r="H15" i="14"/>
  <c r="H16" i="14"/>
  <c r="K4" i="14"/>
  <c r="L1" i="14"/>
  <c r="K1" i="14"/>
  <c r="L2" i="14"/>
  <c r="L3" i="14"/>
  <c r="L4" i="14"/>
  <c r="K5" i="14"/>
  <c r="K6" i="14"/>
  <c r="L6" i="14"/>
  <c r="G4" i="14"/>
  <c r="H1" i="14"/>
  <c r="G1" i="14"/>
  <c r="H2" i="14"/>
  <c r="H3" i="14"/>
  <c r="H4" i="14"/>
  <c r="G5" i="14"/>
  <c r="G6" i="14"/>
  <c r="H6" i="14"/>
  <c r="B27" i="13"/>
  <c r="F25" i="13"/>
  <c r="F24" i="13"/>
  <c r="F26" i="13"/>
  <c r="F23" i="13"/>
  <c r="F22" i="13"/>
  <c r="E25" i="13"/>
  <c r="E24" i="13"/>
  <c r="E26" i="13"/>
  <c r="E23" i="13"/>
  <c r="E22" i="13"/>
  <c r="D25" i="13"/>
  <c r="D24" i="13"/>
  <c r="D26" i="13"/>
  <c r="D23" i="13"/>
  <c r="D22" i="13"/>
  <c r="C25" i="13"/>
  <c r="C24" i="13"/>
  <c r="C26" i="13"/>
  <c r="C23" i="13"/>
  <c r="C22" i="13"/>
  <c r="B26" i="13"/>
  <c r="B25" i="13"/>
  <c r="B24" i="13"/>
  <c r="B23" i="13"/>
  <c r="B22" i="13"/>
  <c r="CF26" i="13"/>
  <c r="CF25" i="13"/>
  <c r="CF24" i="13"/>
  <c r="CF23" i="13"/>
  <c r="CF22" i="13"/>
  <c r="CF21" i="13"/>
  <c r="CF20" i="13"/>
  <c r="CF19" i="13"/>
  <c r="CF18" i="13"/>
  <c r="CF17" i="13"/>
  <c r="CF16" i="13"/>
  <c r="CF15" i="13"/>
  <c r="CF14" i="13"/>
  <c r="CF13" i="13"/>
  <c r="CF12" i="13"/>
  <c r="CF11" i="13"/>
  <c r="CF10" i="13"/>
  <c r="CF9" i="13"/>
  <c r="CF8" i="13"/>
  <c r="CF7" i="13"/>
  <c r="CJ1" i="13"/>
  <c r="CI1" i="13"/>
  <c r="CI2" i="13" a="1"/>
  <c r="CI2" i="13"/>
  <c r="CJ2" i="13"/>
  <c r="CI3" i="13"/>
  <c r="CJ3" i="13"/>
  <c r="CI4" i="13"/>
  <c r="CJ4" i="13"/>
  <c r="CI5" i="13"/>
  <c r="CJ5" i="13"/>
  <c r="CI6" i="13"/>
  <c r="CJ6" i="13"/>
  <c r="CA2" i="13" a="1"/>
  <c r="CA2" i="13"/>
  <c r="CB5" i="13"/>
  <c r="CB17" i="13"/>
  <c r="CA3" i="13"/>
  <c r="CB18" i="13"/>
  <c r="CB19" i="13"/>
  <c r="CB22" i="13"/>
  <c r="CB21" i="13"/>
  <c r="CB24" i="13"/>
  <c r="CB20" i="13"/>
  <c r="CB23" i="13"/>
  <c r="CB25" i="13"/>
  <c r="CB26" i="13"/>
  <c r="CB7" i="13"/>
  <c r="CB8" i="13"/>
  <c r="CB9" i="13"/>
  <c r="CB12" i="13"/>
  <c r="CB11" i="13"/>
  <c r="CB14" i="13"/>
  <c r="CB10" i="13"/>
  <c r="CB13" i="13"/>
  <c r="CB15" i="13"/>
  <c r="CB16" i="13"/>
  <c r="CE2" i="13" a="1"/>
  <c r="CE4" i="13"/>
  <c r="CF1" i="13"/>
  <c r="CE2" i="13"/>
  <c r="CE1" i="13"/>
  <c r="CF2" i="13"/>
  <c r="CE3" i="13"/>
  <c r="CF3" i="13"/>
  <c r="CF4" i="13"/>
  <c r="CE5" i="13"/>
  <c r="CF5" i="13"/>
  <c r="CE6" i="13"/>
  <c r="CF6" i="13"/>
  <c r="BW2" i="13" a="1"/>
  <c r="BW2" i="13"/>
  <c r="BX5" i="13"/>
  <c r="BX17" i="13"/>
  <c r="BW3" i="13"/>
  <c r="BX18" i="13"/>
  <c r="BX19" i="13"/>
  <c r="BX22" i="13"/>
  <c r="BX21" i="13"/>
  <c r="BX24" i="13"/>
  <c r="BX20" i="13"/>
  <c r="BX23" i="13"/>
  <c r="BX25" i="13"/>
  <c r="BX26" i="13"/>
  <c r="BX7" i="13"/>
  <c r="BX8" i="13"/>
  <c r="BX9" i="13"/>
  <c r="BX12" i="13"/>
  <c r="BX11" i="13"/>
  <c r="BX14" i="13"/>
  <c r="BX10" i="13"/>
  <c r="BX13" i="13"/>
  <c r="BX15" i="13"/>
  <c r="BX16" i="13"/>
  <c r="CA4" i="13"/>
  <c r="CB1" i="13"/>
  <c r="CA1" i="13"/>
  <c r="CB2" i="13"/>
  <c r="CB3" i="13"/>
  <c r="CB4" i="13"/>
  <c r="CA5" i="13"/>
  <c r="CA6" i="13"/>
  <c r="CB6" i="13"/>
  <c r="BS2" i="13" a="1"/>
  <c r="BS2" i="13"/>
  <c r="BT5" i="13"/>
  <c r="BT17" i="13"/>
  <c r="BS3" i="13"/>
  <c r="BT18" i="13"/>
  <c r="BT19" i="13"/>
  <c r="BT22" i="13"/>
  <c r="BT21" i="13"/>
  <c r="BT24" i="13"/>
  <c r="BT20" i="13"/>
  <c r="BT23" i="13"/>
  <c r="BT25" i="13"/>
  <c r="BT26" i="13"/>
  <c r="BT7" i="13"/>
  <c r="BT8" i="13"/>
  <c r="BT9" i="13"/>
  <c r="BT12" i="13"/>
  <c r="BT11" i="13"/>
  <c r="BT14" i="13"/>
  <c r="BT10" i="13"/>
  <c r="BT13" i="13"/>
  <c r="BT15" i="13"/>
  <c r="BT16" i="13"/>
  <c r="BW4" i="13"/>
  <c r="BX1" i="13"/>
  <c r="BW1" i="13"/>
  <c r="BX2" i="13"/>
  <c r="BX3" i="13"/>
  <c r="BX4" i="13"/>
  <c r="BW5" i="13"/>
  <c r="BW6" i="13"/>
  <c r="BX6" i="13"/>
  <c r="BO2" i="13" a="1"/>
  <c r="BO2" i="13"/>
  <c r="BP5" i="13"/>
  <c r="BP17" i="13"/>
  <c r="BO3" i="13"/>
  <c r="BP18" i="13"/>
  <c r="BP19" i="13"/>
  <c r="BP22" i="13"/>
  <c r="BP21" i="13"/>
  <c r="BP24" i="13"/>
  <c r="BP20" i="13"/>
  <c r="BP23" i="13"/>
  <c r="BP25" i="13"/>
  <c r="BP26" i="13"/>
  <c r="BP7" i="13"/>
  <c r="BP8" i="13"/>
  <c r="BP9" i="13"/>
  <c r="BP12" i="13"/>
  <c r="BP11" i="13"/>
  <c r="BP14" i="13"/>
  <c r="BP10" i="13"/>
  <c r="BP13" i="13"/>
  <c r="BP15" i="13"/>
  <c r="BP16" i="13"/>
  <c r="BS4" i="13"/>
  <c r="BT1" i="13"/>
  <c r="BS1" i="13"/>
  <c r="BT2" i="13"/>
  <c r="BT3" i="13"/>
  <c r="BT4" i="13"/>
  <c r="BS5" i="13"/>
  <c r="BS6" i="13"/>
  <c r="BT6" i="13"/>
  <c r="BK2" i="13" a="1"/>
  <c r="BK2" i="13"/>
  <c r="BL5" i="13"/>
  <c r="BL17" i="13"/>
  <c r="BK3" i="13"/>
  <c r="BL18" i="13"/>
  <c r="BL19" i="13"/>
  <c r="BL22" i="13"/>
  <c r="BL21" i="13"/>
  <c r="BL24" i="13"/>
  <c r="BL20" i="13"/>
  <c r="BL23" i="13"/>
  <c r="BL25" i="13"/>
  <c r="BL26" i="13"/>
  <c r="BL7" i="13"/>
  <c r="BL8" i="13"/>
  <c r="BL9" i="13"/>
  <c r="BL12" i="13"/>
  <c r="BL11" i="13"/>
  <c r="BL14" i="13"/>
  <c r="BL10" i="13"/>
  <c r="BL13" i="13"/>
  <c r="BL15" i="13"/>
  <c r="BL16" i="13"/>
  <c r="BO4" i="13"/>
  <c r="BP1" i="13"/>
  <c r="BO1" i="13"/>
  <c r="BP2" i="13"/>
  <c r="BP3" i="13"/>
  <c r="BP4" i="13"/>
  <c r="BO5" i="13"/>
  <c r="BO6" i="13"/>
  <c r="BP6" i="13"/>
  <c r="BG2" i="13" a="1"/>
  <c r="BG2" i="13"/>
  <c r="BH5" i="13"/>
  <c r="BH17" i="13"/>
  <c r="BG3" i="13"/>
  <c r="BH18" i="13"/>
  <c r="BH19" i="13"/>
  <c r="BH22" i="13"/>
  <c r="BH21" i="13"/>
  <c r="BH24" i="13"/>
  <c r="BH20" i="13"/>
  <c r="BH23" i="13"/>
  <c r="BH25" i="13"/>
  <c r="BH26" i="13"/>
  <c r="BH7" i="13"/>
  <c r="BH8" i="13"/>
  <c r="BH9" i="13"/>
  <c r="BH12" i="13"/>
  <c r="BH11" i="13"/>
  <c r="BH14" i="13"/>
  <c r="BH10" i="13"/>
  <c r="BH13" i="13"/>
  <c r="BH15" i="13"/>
  <c r="BH16" i="13"/>
  <c r="BK4" i="13"/>
  <c r="BL1" i="13"/>
  <c r="BK1" i="13"/>
  <c r="BL2" i="13"/>
  <c r="BL3" i="13"/>
  <c r="BL4" i="13"/>
  <c r="BK5" i="13"/>
  <c r="BK6" i="13"/>
  <c r="BL6" i="13"/>
  <c r="BC2" i="13" a="1"/>
  <c r="BC2" i="13"/>
  <c r="BD5" i="13"/>
  <c r="BD17" i="13"/>
  <c r="BC3" i="13"/>
  <c r="BD18" i="13"/>
  <c r="BD19" i="13"/>
  <c r="BD22" i="13"/>
  <c r="BD21" i="13"/>
  <c r="BD24" i="13"/>
  <c r="BD20" i="13"/>
  <c r="BD23" i="13"/>
  <c r="BD25" i="13"/>
  <c r="BD26" i="13"/>
  <c r="BD7" i="13"/>
  <c r="BD8" i="13"/>
  <c r="BD9" i="13"/>
  <c r="BD12" i="13"/>
  <c r="BD11" i="13"/>
  <c r="BD14" i="13"/>
  <c r="BD10" i="13"/>
  <c r="BD13" i="13"/>
  <c r="BD15" i="13"/>
  <c r="BD16" i="13"/>
  <c r="BG4" i="13"/>
  <c r="BH1" i="13"/>
  <c r="BG1" i="13"/>
  <c r="BH2" i="13"/>
  <c r="BH3" i="13"/>
  <c r="BH4" i="13"/>
  <c r="BG5" i="13"/>
  <c r="BG6" i="13"/>
  <c r="BH6" i="13"/>
  <c r="AY2" i="13" a="1"/>
  <c r="AY2" i="13"/>
  <c r="AZ5" i="13"/>
  <c r="AZ17" i="13"/>
  <c r="AY3" i="13"/>
  <c r="AZ18" i="13"/>
  <c r="AZ19" i="13"/>
  <c r="AZ22" i="13"/>
  <c r="AZ21" i="13"/>
  <c r="AZ24" i="13"/>
  <c r="AZ20" i="13"/>
  <c r="AZ23" i="13"/>
  <c r="AZ25" i="13"/>
  <c r="AZ26" i="13"/>
  <c r="AZ7" i="13"/>
  <c r="AZ8" i="13"/>
  <c r="AZ9" i="13"/>
  <c r="AZ12" i="13"/>
  <c r="AZ11" i="13"/>
  <c r="AZ14" i="13"/>
  <c r="AZ10" i="13"/>
  <c r="AZ13" i="13"/>
  <c r="AZ15" i="13"/>
  <c r="AZ16" i="13"/>
  <c r="BC4" i="13"/>
  <c r="BD1" i="13"/>
  <c r="BC1" i="13"/>
  <c r="BD2" i="13"/>
  <c r="BD3" i="13"/>
  <c r="BD4" i="13"/>
  <c r="BC5" i="13"/>
  <c r="BC6" i="13"/>
  <c r="BD6" i="13"/>
  <c r="AU2" i="13" a="1"/>
  <c r="AU2" i="13"/>
  <c r="AV5" i="13"/>
  <c r="AV17" i="13"/>
  <c r="AU3" i="13"/>
  <c r="AV18" i="13"/>
  <c r="AV19" i="13"/>
  <c r="AV22" i="13"/>
  <c r="AV21" i="13"/>
  <c r="AV24" i="13"/>
  <c r="AV20" i="13"/>
  <c r="AV23" i="13"/>
  <c r="AV25" i="13"/>
  <c r="AV26" i="13"/>
  <c r="AV7" i="13"/>
  <c r="AV8" i="13"/>
  <c r="AV9" i="13"/>
  <c r="AV12" i="13"/>
  <c r="AV11" i="13"/>
  <c r="AV14" i="13"/>
  <c r="AV10" i="13"/>
  <c r="AV13" i="13"/>
  <c r="AV15" i="13"/>
  <c r="AV16" i="13"/>
  <c r="AY4" i="13"/>
  <c r="AZ1" i="13"/>
  <c r="AY1" i="13"/>
  <c r="AZ2" i="13"/>
  <c r="AZ3" i="13"/>
  <c r="AZ4" i="13"/>
  <c r="AY5" i="13"/>
  <c r="AY6" i="13"/>
  <c r="AZ6" i="13"/>
  <c r="AQ2" i="13" a="1"/>
  <c r="AQ2" i="13"/>
  <c r="AR5" i="13"/>
  <c r="AR17" i="13"/>
  <c r="AQ3" i="13"/>
  <c r="AR18" i="13"/>
  <c r="AR19" i="13"/>
  <c r="AR22" i="13"/>
  <c r="AR21" i="13"/>
  <c r="AR24" i="13"/>
  <c r="AR20" i="13"/>
  <c r="AR23" i="13"/>
  <c r="AR25" i="13"/>
  <c r="AR26" i="13"/>
  <c r="AR7" i="13"/>
  <c r="AR8" i="13"/>
  <c r="AR9" i="13"/>
  <c r="AR12" i="13"/>
  <c r="AR11" i="13"/>
  <c r="AR14" i="13"/>
  <c r="AR10" i="13"/>
  <c r="AR13" i="13"/>
  <c r="AR15" i="13"/>
  <c r="AR16" i="13"/>
  <c r="AU4" i="13"/>
  <c r="AV1" i="13"/>
  <c r="AU1" i="13"/>
  <c r="AV2" i="13"/>
  <c r="AV3" i="13"/>
  <c r="AV4" i="13"/>
  <c r="AU5" i="13"/>
  <c r="AU6" i="13"/>
  <c r="AV6" i="13"/>
  <c r="AM2" i="13" a="1"/>
  <c r="AM2" i="13"/>
  <c r="AN5" i="13"/>
  <c r="AN17" i="13"/>
  <c r="AM3" i="13"/>
  <c r="AN18" i="13"/>
  <c r="AN19" i="13"/>
  <c r="AN22" i="13"/>
  <c r="AN21" i="13"/>
  <c r="AN24" i="13"/>
  <c r="AN20" i="13"/>
  <c r="AN23" i="13"/>
  <c r="AN25" i="13"/>
  <c r="AN26" i="13"/>
  <c r="AN7" i="13"/>
  <c r="AN8" i="13"/>
  <c r="AN9" i="13"/>
  <c r="AN12" i="13"/>
  <c r="AN11" i="13"/>
  <c r="AN14" i="13"/>
  <c r="AN10" i="13"/>
  <c r="AN13" i="13"/>
  <c r="AN15" i="13"/>
  <c r="AN16" i="13"/>
  <c r="AQ4" i="13"/>
  <c r="AR1" i="13"/>
  <c r="AQ1" i="13"/>
  <c r="AR2" i="13"/>
  <c r="AR3" i="13"/>
  <c r="AR4" i="13"/>
  <c r="AQ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4" i="13"/>
  <c r="AN1" i="13"/>
  <c r="AM1" i="13"/>
  <c r="AN2" i="13"/>
  <c r="AN3" i="13"/>
  <c r="AN4" i="13"/>
  <c r="AM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G2" i="13" a="1"/>
  <c r="G2" i="13"/>
  <c r="H5" i="13"/>
  <c r="H17" i="13"/>
  <c r="G3" i="13"/>
  <c r="H18" i="13"/>
  <c r="H19" i="13"/>
  <c r="H22" i="13"/>
  <c r="H21" i="13"/>
  <c r="H24" i="13"/>
  <c r="H20" i="13"/>
  <c r="H23" i="13"/>
  <c r="H25" i="13"/>
  <c r="H26" i="13"/>
  <c r="H7" i="13"/>
  <c r="H8" i="13"/>
  <c r="H9" i="13"/>
  <c r="H12" i="13"/>
  <c r="H11" i="13"/>
  <c r="H14" i="13"/>
  <c r="H10" i="13"/>
  <c r="H13" i="13"/>
  <c r="H15" i="13"/>
  <c r="H16" i="13"/>
  <c r="K4" i="13"/>
  <c r="L1" i="13"/>
  <c r="K1" i="13"/>
  <c r="L2" i="13"/>
  <c r="L3" i="13"/>
  <c r="L4" i="13"/>
  <c r="K5" i="13"/>
  <c r="K6" i="13"/>
  <c r="L6" i="13"/>
  <c r="G4" i="13"/>
  <c r="H1" i="13"/>
  <c r="G1" i="13"/>
  <c r="H2" i="13"/>
  <c r="H3" i="13"/>
  <c r="H4" i="13"/>
  <c r="G5" i="13"/>
  <c r="G6" i="13"/>
  <c r="H6" i="13"/>
  <c r="B24" i="12"/>
  <c r="F22" i="12"/>
  <c r="F21" i="12"/>
  <c r="F23" i="12"/>
  <c r="F20" i="12"/>
  <c r="F19" i="12"/>
  <c r="E22" i="12"/>
  <c r="E21" i="12"/>
  <c r="E23" i="12"/>
  <c r="E20" i="12"/>
  <c r="E19" i="12"/>
  <c r="D22" i="12"/>
  <c r="D21" i="12"/>
  <c r="D23" i="12"/>
  <c r="D20" i="12"/>
  <c r="D19" i="12"/>
  <c r="C22" i="12"/>
  <c r="C21" i="12"/>
  <c r="C23" i="12"/>
  <c r="C20" i="12"/>
  <c r="C19" i="12"/>
  <c r="B23" i="12"/>
  <c r="B22" i="12"/>
  <c r="B21" i="12"/>
  <c r="B20" i="12"/>
  <c r="B19" i="12"/>
  <c r="BT26" i="12"/>
  <c r="BT25" i="12"/>
  <c r="BT24" i="12"/>
  <c r="BT23" i="12"/>
  <c r="BT22" i="12"/>
  <c r="BT21" i="12"/>
  <c r="BT20" i="12"/>
  <c r="BT19" i="12"/>
  <c r="BT18" i="12"/>
  <c r="BT17" i="12"/>
  <c r="BT16" i="12"/>
  <c r="BT15" i="12"/>
  <c r="BT14" i="12"/>
  <c r="BT13" i="12"/>
  <c r="BT12" i="12"/>
  <c r="BT11" i="12"/>
  <c r="BT10" i="12"/>
  <c r="BT9" i="12"/>
  <c r="BT8" i="12"/>
  <c r="BT7" i="12"/>
  <c r="BX1" i="12"/>
  <c r="BW1" i="12"/>
  <c r="BW2" i="12" a="1"/>
  <c r="BW2" i="12"/>
  <c r="BX2" i="12"/>
  <c r="BW3" i="12"/>
  <c r="BX3" i="12"/>
  <c r="BW4" i="12"/>
  <c r="BX4" i="12"/>
  <c r="BW5" i="12"/>
  <c r="BX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2" i="12" a="1"/>
  <c r="BS4" i="12"/>
  <c r="BT1" i="12"/>
  <c r="BS2" i="12"/>
  <c r="BS1" i="12"/>
  <c r="BT2" i="12"/>
  <c r="BS3" i="12"/>
  <c r="BT3" i="12"/>
  <c r="BT4" i="12"/>
  <c r="BS5" i="12"/>
  <c r="BT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</calcChain>
</file>

<file path=xl/sharedStrings.xml><?xml version="1.0" encoding="utf-8"?>
<sst xmlns="http://schemas.openxmlformats.org/spreadsheetml/2006/main" count="2196" uniqueCount="64">
  <si>
    <t>Year</t>
  </si>
  <si>
    <t>Tape</t>
  </si>
  <si>
    <t>Mbits/$</t>
  </si>
  <si>
    <t>combined</t>
  </si>
  <si>
    <t>Hard disk</t>
  </si>
  <si>
    <t>version</t>
  </si>
  <si>
    <t>date</t>
  </si>
  <si>
    <t>who</t>
  </si>
  <si>
    <t>what changes</t>
  </si>
  <si>
    <t>source</t>
  </si>
  <si>
    <t>Note</t>
  </si>
  <si>
    <t>Basnet</t>
  </si>
  <si>
    <t>Koh&amp;Magee, 2006</t>
  </si>
  <si>
    <t>year</t>
  </si>
  <si>
    <t>tape&amp;hard disk</t>
  </si>
  <si>
    <t>mbits/$</t>
  </si>
  <si>
    <t>tape &amp; harddisk mbits/$</t>
  </si>
  <si>
    <t>11/04/013</t>
  </si>
  <si>
    <t>data created by combining tape and hard disk</t>
  </si>
  <si>
    <t>recently copied from non-dom study; hard disk and tape data combined to create one set of data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</si>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</sst>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08">
    <xf numFmtId="0" fontId="0" fillId="0" borderId="0"/>
    <xf numFmtId="9" fontId="4" fillId="0" borderId="0" applyFont="0" applyFill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11" fontId="3" fillId="3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Fill="1"/>
    <xf numFmtId="0" fontId="0" fillId="0" borderId="2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2" xfId="0" applyFont="1" applyBorder="1"/>
    <xf numFmtId="11" fontId="0" fillId="0" borderId="2" xfId="0" applyNumberFormat="1" applyBorder="1"/>
    <xf numFmtId="0" fontId="2" fillId="2" borderId="1" xfId="0" applyFont="1" applyFill="1" applyBorder="1" applyAlignment="1">
      <alignment horizontal="center" wrapText="1"/>
    </xf>
    <xf numFmtId="0" fontId="5" fillId="4" borderId="3" xfId="2"/>
    <xf numFmtId="0" fontId="6" fillId="5" borderId="4" xfId="3"/>
    <xf numFmtId="164" fontId="5" fillId="4" borderId="3" xfId="2" applyNumberFormat="1"/>
    <xf numFmtId="2" fontId="6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808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Tape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00CC"/>
              </a:solidFill>
              <a:ln>
                <a:noFill/>
              </a:ln>
            </c:spPr>
          </c:marker>
          <c:xVal>
            <c:numRef>
              <c:f>sourcedata!$A$8:$A$48</c:f>
              <c:numCache>
                <c:formatCode>General</c:formatCode>
                <c:ptCount val="41"/>
                <c:pt idx="0">
                  <c:v>1952.0</c:v>
                </c:pt>
                <c:pt idx="1">
                  <c:v>1955.0</c:v>
                </c:pt>
                <c:pt idx="2">
                  <c:v>1956.0</c:v>
                </c:pt>
                <c:pt idx="3">
                  <c:v>1958.0</c:v>
                </c:pt>
                <c:pt idx="4">
                  <c:v>1960.0</c:v>
                </c:pt>
                <c:pt idx="5">
                  <c:v>1961.0</c:v>
                </c:pt>
                <c:pt idx="6">
                  <c:v>1962.0</c:v>
                </c:pt>
                <c:pt idx="7">
                  <c:v>1963.0</c:v>
                </c:pt>
                <c:pt idx="8">
                  <c:v>1964.0</c:v>
                </c:pt>
                <c:pt idx="9">
                  <c:v>1965.0</c:v>
                </c:pt>
                <c:pt idx="10">
                  <c:v>1966.0</c:v>
                </c:pt>
                <c:pt idx="11">
                  <c:v>1968.0</c:v>
                </c:pt>
                <c:pt idx="12">
                  <c:v>1970.0</c:v>
                </c:pt>
                <c:pt idx="13">
                  <c:v>1971.0</c:v>
                </c:pt>
                <c:pt idx="14">
                  <c:v>1973.0</c:v>
                </c:pt>
                <c:pt idx="15">
                  <c:v>1974.0</c:v>
                </c:pt>
                <c:pt idx="16">
                  <c:v>1975.0</c:v>
                </c:pt>
                <c:pt idx="17">
                  <c:v>1979.0</c:v>
                </c:pt>
                <c:pt idx="18">
                  <c:v>1980.0</c:v>
                </c:pt>
                <c:pt idx="19">
                  <c:v>1981.0</c:v>
                </c:pt>
                <c:pt idx="20">
                  <c:v>1983.0</c:v>
                </c:pt>
                <c:pt idx="21">
                  <c:v>1984.0</c:v>
                </c:pt>
                <c:pt idx="22">
                  <c:v>1985.0</c:v>
                </c:pt>
                <c:pt idx="23">
                  <c:v>1986.0</c:v>
                </c:pt>
                <c:pt idx="24">
                  <c:v>1987.0</c:v>
                </c:pt>
                <c:pt idx="25">
                  <c:v>1988.0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2000.0</c:v>
                </c:pt>
                <c:pt idx="37">
                  <c:v>2001.0</c:v>
                </c:pt>
                <c:pt idx="38">
                  <c:v>2002.0</c:v>
                </c:pt>
                <c:pt idx="39">
                  <c:v>2003.0</c:v>
                </c:pt>
                <c:pt idx="40">
                  <c:v>2004.0</c:v>
                </c:pt>
              </c:numCache>
            </c:numRef>
          </c:xVal>
          <c:yVal>
            <c:numRef>
              <c:f>sourcedata!$B$8:$B$48</c:f>
              <c:numCache>
                <c:formatCode>General</c:formatCode>
                <c:ptCount val="41"/>
                <c:pt idx="0" formatCode="0.00E+00">
                  <c:v>0.00238</c:v>
                </c:pt>
                <c:pt idx="1">
                  <c:v>0.006</c:v>
                </c:pt>
                <c:pt idx="3">
                  <c:v>0.005</c:v>
                </c:pt>
                <c:pt idx="6">
                  <c:v>0.008</c:v>
                </c:pt>
                <c:pt idx="10">
                  <c:v>0.013</c:v>
                </c:pt>
                <c:pt idx="13">
                  <c:v>0.011</c:v>
                </c:pt>
                <c:pt idx="14">
                  <c:v>0.032</c:v>
                </c:pt>
                <c:pt idx="21">
                  <c:v>0.1002</c:v>
                </c:pt>
                <c:pt idx="27">
                  <c:v>0.156</c:v>
                </c:pt>
                <c:pt idx="30">
                  <c:v>6.997</c:v>
                </c:pt>
                <c:pt idx="33">
                  <c:v>10.797</c:v>
                </c:pt>
                <c:pt idx="34">
                  <c:v>342.976</c:v>
                </c:pt>
                <c:pt idx="39">
                  <c:v>1138.561</c:v>
                </c:pt>
                <c:pt idx="40">
                  <c:v>5155.834</c:v>
                </c:pt>
              </c:numCache>
            </c:numRef>
          </c:yVal>
          <c:smooth val="0"/>
        </c:ser>
        <c:ser>
          <c:idx val="1"/>
          <c:order val="1"/>
          <c:tx>
            <c:v>hard_disk</c:v>
          </c:tx>
          <c:spPr>
            <a:ln w="28575">
              <a:noFill/>
            </a:ln>
          </c:spPr>
          <c:marker>
            <c:symbol val="square"/>
            <c:size val="4"/>
            <c:spPr>
              <a:noFill/>
              <a:ln>
                <a:solidFill>
                  <a:srgbClr val="C00000"/>
                </a:solidFill>
              </a:ln>
            </c:spPr>
          </c:marker>
          <c:xVal>
            <c:numRef>
              <c:f>sourcedata!$A$8:$A$48</c:f>
              <c:numCache>
                <c:formatCode>General</c:formatCode>
                <c:ptCount val="41"/>
                <c:pt idx="0">
                  <c:v>1952.0</c:v>
                </c:pt>
                <c:pt idx="1">
                  <c:v>1955.0</c:v>
                </c:pt>
                <c:pt idx="2">
                  <c:v>1956.0</c:v>
                </c:pt>
                <c:pt idx="3">
                  <c:v>1958.0</c:v>
                </c:pt>
                <c:pt idx="4">
                  <c:v>1960.0</c:v>
                </c:pt>
                <c:pt idx="5">
                  <c:v>1961.0</c:v>
                </c:pt>
                <c:pt idx="6">
                  <c:v>1962.0</c:v>
                </c:pt>
                <c:pt idx="7">
                  <c:v>1963.0</c:v>
                </c:pt>
                <c:pt idx="8">
                  <c:v>1964.0</c:v>
                </c:pt>
                <c:pt idx="9">
                  <c:v>1965.0</c:v>
                </c:pt>
                <c:pt idx="10">
                  <c:v>1966.0</c:v>
                </c:pt>
                <c:pt idx="11">
                  <c:v>1968.0</c:v>
                </c:pt>
                <c:pt idx="12">
                  <c:v>1970.0</c:v>
                </c:pt>
                <c:pt idx="13">
                  <c:v>1971.0</c:v>
                </c:pt>
                <c:pt idx="14">
                  <c:v>1973.0</c:v>
                </c:pt>
                <c:pt idx="15">
                  <c:v>1974.0</c:v>
                </c:pt>
                <c:pt idx="16">
                  <c:v>1975.0</c:v>
                </c:pt>
                <c:pt idx="17">
                  <c:v>1979.0</c:v>
                </c:pt>
                <c:pt idx="18">
                  <c:v>1980.0</c:v>
                </c:pt>
                <c:pt idx="19">
                  <c:v>1981.0</c:v>
                </c:pt>
                <c:pt idx="20">
                  <c:v>1983.0</c:v>
                </c:pt>
                <c:pt idx="21">
                  <c:v>1984.0</c:v>
                </c:pt>
                <c:pt idx="22">
                  <c:v>1985.0</c:v>
                </c:pt>
                <c:pt idx="23">
                  <c:v>1986.0</c:v>
                </c:pt>
                <c:pt idx="24">
                  <c:v>1987.0</c:v>
                </c:pt>
                <c:pt idx="25">
                  <c:v>1988.0</c:v>
                </c:pt>
                <c:pt idx="26">
                  <c:v>1990.0</c:v>
                </c:pt>
                <c:pt idx="27">
                  <c:v>1991.0</c:v>
                </c:pt>
                <c:pt idx="28">
                  <c:v>1992.0</c:v>
                </c:pt>
                <c:pt idx="29">
                  <c:v>1993.0</c:v>
                </c:pt>
                <c:pt idx="30">
                  <c:v>1994.0</c:v>
                </c:pt>
                <c:pt idx="31">
                  <c:v>1995.0</c:v>
                </c:pt>
                <c:pt idx="32">
                  <c:v>1996.0</c:v>
                </c:pt>
                <c:pt idx="33">
                  <c:v>1997.0</c:v>
                </c:pt>
                <c:pt idx="34">
                  <c:v>1998.0</c:v>
                </c:pt>
                <c:pt idx="35">
                  <c:v>1999.0</c:v>
                </c:pt>
                <c:pt idx="36">
                  <c:v>2000.0</c:v>
                </c:pt>
                <c:pt idx="37">
                  <c:v>2001.0</c:v>
                </c:pt>
                <c:pt idx="38">
                  <c:v>2002.0</c:v>
                </c:pt>
                <c:pt idx="39">
                  <c:v>2003.0</c:v>
                </c:pt>
                <c:pt idx="40">
                  <c:v>2004.0</c:v>
                </c:pt>
              </c:numCache>
            </c:numRef>
          </c:xVal>
          <c:yVal>
            <c:numRef>
              <c:f>sourcedata!$C$8:$C$48</c:f>
              <c:numCache>
                <c:formatCode>General</c:formatCode>
                <c:ptCount val="41"/>
                <c:pt idx="2" formatCode="0.00E+00">
                  <c:v>0.000486</c:v>
                </c:pt>
                <c:pt idx="9">
                  <c:v>0.0131</c:v>
                </c:pt>
                <c:pt idx="13">
                  <c:v>0.0751</c:v>
                </c:pt>
                <c:pt idx="22">
                  <c:v>0.236</c:v>
                </c:pt>
                <c:pt idx="23">
                  <c:v>0.459</c:v>
                </c:pt>
                <c:pt idx="25">
                  <c:v>1.595</c:v>
                </c:pt>
                <c:pt idx="26">
                  <c:v>1.763</c:v>
                </c:pt>
                <c:pt idx="27">
                  <c:v>2.019</c:v>
                </c:pt>
                <c:pt idx="28">
                  <c:v>5.864</c:v>
                </c:pt>
                <c:pt idx="29">
                  <c:v>7.824</c:v>
                </c:pt>
                <c:pt idx="31">
                  <c:v>32.463</c:v>
                </c:pt>
                <c:pt idx="32">
                  <c:v>17.217</c:v>
                </c:pt>
                <c:pt idx="33">
                  <c:v>65.9</c:v>
                </c:pt>
                <c:pt idx="34">
                  <c:v>206.299</c:v>
                </c:pt>
                <c:pt idx="35">
                  <c:v>605.785</c:v>
                </c:pt>
                <c:pt idx="36">
                  <c:v>973.9109999999999</c:v>
                </c:pt>
                <c:pt idx="38">
                  <c:v>2854.493</c:v>
                </c:pt>
                <c:pt idx="39">
                  <c:v>5558.45</c:v>
                </c:pt>
                <c:pt idx="40">
                  <c:v>1269.841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44824"/>
        <c:axId val="1344960408"/>
      </c:scatterChart>
      <c:valAx>
        <c:axId val="134454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4960408"/>
        <c:crosses val="autoZero"/>
        <c:crossBetween val="midCat"/>
      </c:valAx>
      <c:valAx>
        <c:axId val="1344960408"/>
        <c:scaling>
          <c:logBase val="10.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13445448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5</xdr:row>
      <xdr:rowOff>204787</xdr:rowOff>
    </xdr:from>
    <xdr:to>
      <xdr:col>22</xdr:col>
      <xdr:colOff>419100</xdr:colOff>
      <xdr:row>19</xdr:row>
      <xdr:rowOff>128587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baseColWidth="10" defaultRowHeight="14" x14ac:dyDescent="0"/>
  <sheetData>
    <row r="1" spans="1:5"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52</v>
      </c>
      <c r="B2" s="26">
        <f>PRMallall!G1</f>
        <v>0.27520955511422379</v>
      </c>
      <c r="C2" s="26">
        <f>PRMallND!G1</f>
        <v>0.26595461283554894</v>
      </c>
      <c r="D2" s="26">
        <f>PRM70all!G1</f>
        <v>0.38213369408080483</v>
      </c>
      <c r="E2" s="26">
        <f>PRM70ND!G1</f>
        <v>0.39215305378218224</v>
      </c>
    </row>
    <row r="3" spans="1:5">
      <c r="A3" t="s">
        <v>47</v>
      </c>
      <c r="B3">
        <f>PRMallall!B40</f>
        <v>33</v>
      </c>
      <c r="C3">
        <f>PRMallND!B27</f>
        <v>20</v>
      </c>
      <c r="D3">
        <f>PRM70all!B33</f>
        <v>26</v>
      </c>
      <c r="E3">
        <f>PRM70ND!B24</f>
        <v>17</v>
      </c>
    </row>
    <row r="4" spans="1:5">
      <c r="A4" t="s">
        <v>21</v>
      </c>
      <c r="B4" s="25">
        <f>PRMallall!H1</f>
        <v>0.86770397198636706</v>
      </c>
      <c r="C4" s="25">
        <f>PRMallND!H1</f>
        <v>0.85031542980731056</v>
      </c>
      <c r="D4" s="25">
        <f>PRM70all!H1</f>
        <v>0.85293027195845439</v>
      </c>
      <c r="E4" s="25">
        <f>PRM70ND!H1</f>
        <v>0.87858992462652319</v>
      </c>
    </row>
    <row r="5" spans="1:5">
      <c r="A5" t="s">
        <v>53</v>
      </c>
      <c r="B5" s="26">
        <f>PRMallall!H16</f>
        <v>3.0553929933957807E-2</v>
      </c>
      <c r="C5" s="26">
        <f>PRMallND!H16</f>
        <v>4.3345656331585034E-2</v>
      </c>
      <c r="D5" s="26">
        <f>PRM70all!H16</f>
        <v>4.6665033441154025E-2</v>
      </c>
      <c r="E5" s="26">
        <f>PRM70ND!H16</f>
        <v>5.5522489168025269E-2</v>
      </c>
    </row>
    <row r="6" spans="1:5">
      <c r="A6" t="s">
        <v>54</v>
      </c>
      <c r="B6" s="26">
        <f>PRMallall!H26</f>
        <v>1.4898787436755961E-2</v>
      </c>
      <c r="C6" s="26">
        <f>PRMallND!H26</f>
        <v>2.0738089994894834E-2</v>
      </c>
      <c r="D6" s="26">
        <f>PRM70all!H26</f>
        <v>2.2577758570614531E-2</v>
      </c>
      <c r="E6" s="26">
        <f>PRM70ND!H26</f>
        <v>2.6312324190498143E-2</v>
      </c>
    </row>
    <row r="7" spans="1:5">
      <c r="A7" t="s">
        <v>55</v>
      </c>
      <c r="B7" s="26">
        <f>SUM(B5:B6)/3</f>
        <v>1.5150905790237923E-2</v>
      </c>
      <c r="C7" s="26">
        <f>SUM(C5:C6)/3</f>
        <v>2.136124877549329E-2</v>
      </c>
      <c r="D7" s="26">
        <f>SUM(D5:D6)/3</f>
        <v>2.3080930670589517E-2</v>
      </c>
      <c r="E7" s="26">
        <f>SUM(E5:E6)/3</f>
        <v>2.7278271119507803E-2</v>
      </c>
    </row>
    <row r="8" spans="1:5">
      <c r="A8" t="s">
        <v>56</v>
      </c>
      <c r="B8" s="27">
        <f>B7/B2</f>
        <v>5.5052252033726247E-2</v>
      </c>
      <c r="C8" s="27">
        <f>C7/C2</f>
        <v>8.0319151255713928E-2</v>
      </c>
      <c r="D8" s="27">
        <f>D7/D2</f>
        <v>6.040014536302285E-2</v>
      </c>
      <c r="E8" s="27">
        <f>E7/E2</f>
        <v>6.9560266983562144E-2</v>
      </c>
    </row>
    <row r="9" spans="1:5">
      <c r="A9" t="s">
        <v>57</v>
      </c>
      <c r="B9" s="26">
        <f>PRMallall!B35</f>
        <v>0.27526638790320401</v>
      </c>
      <c r="C9" s="26">
        <f>PRMallND!B22</f>
        <v>0.26624679029290882</v>
      </c>
      <c r="D9" s="26">
        <f>PRM70all!B28</f>
        <v>0.38256308362490893</v>
      </c>
      <c r="E9" s="26">
        <f>PRM70ND!B19</f>
        <v>0.39335944712251858</v>
      </c>
    </row>
    <row r="10" spans="1:5">
      <c r="A10" t="s">
        <v>58</v>
      </c>
      <c r="B10" s="26">
        <f>PRMallall!B36</f>
        <v>3.5778631762218875E-3</v>
      </c>
      <c r="C10" s="26">
        <f>PRMallND!B23</f>
        <v>6.9073166646665641E-3</v>
      </c>
      <c r="D10" s="26">
        <f>PRM70all!B29</f>
        <v>9.3712850443188611E-3</v>
      </c>
      <c r="E10" s="26">
        <f>PRM70ND!B20</f>
        <v>1.7925892404115573E-2</v>
      </c>
    </row>
    <row r="11" spans="1:5">
      <c r="A11" t="s">
        <v>60</v>
      </c>
      <c r="B11" s="26">
        <f>PRMallall!B38</f>
        <v>0.28565453142432629</v>
      </c>
      <c r="C11" s="26">
        <f>PRMallND!B25</f>
        <v>0.28336390020594976</v>
      </c>
      <c r="D11" s="26">
        <f>PRM70all!B31</f>
        <v>0.41945295547785194</v>
      </c>
      <c r="E11" s="26">
        <f>PRM70ND!B22</f>
        <v>0.45481679645362999</v>
      </c>
    </row>
    <row r="12" spans="1:5">
      <c r="A12" t="s">
        <v>59</v>
      </c>
      <c r="B12" s="26">
        <f>PRMallall!B37</f>
        <v>0.26889624118623084</v>
      </c>
      <c r="C12" s="26">
        <f>PRMallND!B24</f>
        <v>0.25392841410326128</v>
      </c>
      <c r="D12" s="26">
        <f>PRM70all!B30</f>
        <v>0.37203004446968396</v>
      </c>
      <c r="E12" s="26">
        <f>PRM70ND!B21</f>
        <v>0.3752899245867381</v>
      </c>
    </row>
    <row r="13" spans="1:5">
      <c r="A13" t="s">
        <v>61</v>
      </c>
      <c r="B13">
        <f>PRMallall!E39</f>
        <v>52</v>
      </c>
      <c r="C13">
        <f>PRMallND!E26</f>
        <v>51</v>
      </c>
      <c r="D13">
        <f>PRM70all!E32</f>
        <v>33</v>
      </c>
      <c r="E13">
        <f>PRM70ND!E23</f>
        <v>32</v>
      </c>
    </row>
    <row r="14" spans="1:5">
      <c r="A14" t="s">
        <v>62</v>
      </c>
    </row>
    <row r="15" spans="1:5">
      <c r="A15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workbookViewId="0">
      <selection activeCell="F1" sqref="F1"/>
    </sheetView>
  </sheetViews>
  <sheetFormatPr baseColWidth="10" defaultRowHeight="14" x14ac:dyDescent="0"/>
  <sheetData>
    <row r="1" spans="2:76" ht="17" thickTop="1" thickBot="1">
      <c r="B1" s="10" t="s">
        <v>20</v>
      </c>
      <c r="C1" s="10" t="s">
        <v>21</v>
      </c>
      <c r="D1" s="10" t="s">
        <v>22</v>
      </c>
      <c r="E1" s="24" t="s">
        <v>13</v>
      </c>
      <c r="F1" s="10" t="s">
        <v>16</v>
      </c>
      <c r="G1" s="17">
        <f>LN(G2)</f>
        <v>0.39215305378218224</v>
      </c>
      <c r="H1" s="18">
        <f>G4</f>
        <v>0.87858992462652319</v>
      </c>
      <c r="I1" s="12" t="s">
        <v>13</v>
      </c>
      <c r="J1" t="s">
        <v>16</v>
      </c>
      <c r="K1" s="19">
        <f>LN(K2)</f>
        <v>0.41486646746898548</v>
      </c>
      <c r="L1" s="20">
        <f>K4</f>
        <v>0.85890033172062075</v>
      </c>
      <c r="M1" s="12" t="s">
        <v>13</v>
      </c>
      <c r="N1" t="s">
        <v>16</v>
      </c>
      <c r="O1" s="19">
        <f>LN(O2)</f>
        <v>0.45481679645362999</v>
      </c>
      <c r="P1" s="20">
        <f>O4</f>
        <v>0.92564984269113104</v>
      </c>
      <c r="Q1" s="12" t="s">
        <v>13</v>
      </c>
      <c r="R1" t="s">
        <v>16</v>
      </c>
      <c r="S1" s="19">
        <f>LN(S2)</f>
        <v>0.38267043606265827</v>
      </c>
      <c r="T1" s="20">
        <f>S4</f>
        <v>0.88271037816611564</v>
      </c>
      <c r="U1" s="12" t="s">
        <v>13</v>
      </c>
      <c r="V1" t="s">
        <v>16</v>
      </c>
      <c r="W1" s="19">
        <f>LN(W2)</f>
        <v>0.38620201384655406</v>
      </c>
      <c r="X1" s="20">
        <f>W4</f>
        <v>0.87954583180127166</v>
      </c>
      <c r="Y1" s="12" t="s">
        <v>13</v>
      </c>
      <c r="Z1" t="s">
        <v>16</v>
      </c>
      <c r="AA1" s="19">
        <f>LN(AA2)</f>
        <v>0.38825806195700063</v>
      </c>
      <c r="AB1" s="20">
        <f>AA4</f>
        <v>0.87888891935585534</v>
      </c>
      <c r="AC1" s="12" t="s">
        <v>13</v>
      </c>
      <c r="AD1" t="s">
        <v>16</v>
      </c>
      <c r="AE1" s="19">
        <f>LN(AE2)</f>
        <v>0.39087017551198538</v>
      </c>
      <c r="AF1" s="20">
        <f>AE4</f>
        <v>0.87857686610907315</v>
      </c>
      <c r="AG1" s="12" t="s">
        <v>13</v>
      </c>
      <c r="AH1" t="s">
        <v>16</v>
      </c>
      <c r="AI1" s="19">
        <f>LN(AI2)</f>
        <v>0.39131553537715807</v>
      </c>
      <c r="AJ1" s="20">
        <f>AI4</f>
        <v>0.88424452781784002</v>
      </c>
      <c r="AK1" s="12" t="s">
        <v>13</v>
      </c>
      <c r="AL1" t="s">
        <v>16</v>
      </c>
      <c r="AM1" s="19">
        <f>LN(AM2)</f>
        <v>0.39228699712961351</v>
      </c>
      <c r="AN1" s="20">
        <f>AM4</f>
        <v>0.88753803754808391</v>
      </c>
      <c r="AO1" s="12" t="s">
        <v>13</v>
      </c>
      <c r="AP1" t="s">
        <v>16</v>
      </c>
      <c r="AQ1" s="19">
        <f>LN(AQ2)</f>
        <v>0.39286864515621323</v>
      </c>
      <c r="AR1" s="20">
        <f>AQ4</f>
        <v>0.88166098534209425</v>
      </c>
      <c r="AS1" s="12" t="s">
        <v>13</v>
      </c>
      <c r="AT1" t="s">
        <v>16</v>
      </c>
      <c r="AU1" s="19">
        <f>LN(AU2)</f>
        <v>0.39367535850350199</v>
      </c>
      <c r="AV1" s="20">
        <f>AU4</f>
        <v>0.88255682747355491</v>
      </c>
      <c r="AW1" s="12" t="s">
        <v>13</v>
      </c>
      <c r="AX1" t="s">
        <v>16</v>
      </c>
      <c r="AY1" s="19">
        <f>LN(AY2)</f>
        <v>0.39317011781259581</v>
      </c>
      <c r="AZ1" s="20">
        <f>AY4</f>
        <v>0.87820453679595467</v>
      </c>
      <c r="BA1" s="12" t="s">
        <v>13</v>
      </c>
      <c r="BB1" t="s">
        <v>16</v>
      </c>
      <c r="BC1" s="19">
        <f>LN(BC2)</f>
        <v>0.39404278215555533</v>
      </c>
      <c r="BD1" s="20">
        <f>BC4</f>
        <v>0.8772442889055827</v>
      </c>
      <c r="BE1" s="12" t="s">
        <v>13</v>
      </c>
      <c r="BF1" t="s">
        <v>16</v>
      </c>
      <c r="BG1" s="19">
        <f>LN(BG2)</f>
        <v>0.38749324057582252</v>
      </c>
      <c r="BH1" s="20">
        <f>BG4</f>
        <v>0.87474805711222681</v>
      </c>
      <c r="BI1" s="12" t="s">
        <v>13</v>
      </c>
      <c r="BJ1" t="s">
        <v>16</v>
      </c>
      <c r="BK1" s="19">
        <f>LN(BK2)</f>
        <v>0.38565959501572045</v>
      </c>
      <c r="BL1" s="20">
        <f>BK4</f>
        <v>0.87382707135634263</v>
      </c>
      <c r="BM1" s="12" t="s">
        <v>13</v>
      </c>
      <c r="BN1" t="s">
        <v>16</v>
      </c>
      <c r="BO1" s="19">
        <f>LN(BO2)</f>
        <v>0.38416639596789592</v>
      </c>
      <c r="BP1" s="20">
        <f>BO4</f>
        <v>0.87229106377134957</v>
      </c>
      <c r="BQ1" s="12" t="s">
        <v>13</v>
      </c>
      <c r="BR1" t="s">
        <v>16</v>
      </c>
      <c r="BS1" s="19">
        <f>LN(BS2)</f>
        <v>0.37945805750118616</v>
      </c>
      <c r="BT1" s="20">
        <f>BS4</f>
        <v>0.86940613977390901</v>
      </c>
      <c r="BU1" s="12" t="s">
        <v>13</v>
      </c>
      <c r="BV1" t="s">
        <v>16</v>
      </c>
      <c r="BW1" s="19">
        <f>LN(BW2)</f>
        <v>0.3752899245867381</v>
      </c>
      <c r="BX1" s="20">
        <f>BW4</f>
        <v>0.86903718371567484</v>
      </c>
    </row>
    <row r="2" spans="2:76" ht="15" thickTop="1">
      <c r="B2">
        <v>0.41486646746898548</v>
      </c>
      <c r="C2" s="21">
        <v>0.85890033172062075</v>
      </c>
      <c r="D2">
        <v>85.220644319870473</v>
      </c>
      <c r="E2" s="12">
        <v>1971</v>
      </c>
      <c r="F2" s="13">
        <v>1.0999999999999999E-2</v>
      </c>
      <c r="G2">
        <f t="array" ref="G2:H6">LOGEST(F2:F18,E2:E18,TRUE, TRUE)</f>
        <v>1.480164238801408</v>
      </c>
      <c r="H2">
        <v>0</v>
      </c>
      <c r="I2" s="12">
        <v>1971</v>
      </c>
      <c r="J2" s="13">
        <v>7.51E-2</v>
      </c>
      <c r="K2">
        <f t="array" ref="K2:L6">LOGEST(J2:J17,I2:I17,TRUE, TRUE)</f>
        <v>1.5141685364348729</v>
      </c>
      <c r="L2">
        <v>0</v>
      </c>
      <c r="M2" s="12">
        <v>1971</v>
      </c>
      <c r="N2" s="13">
        <v>1.0999999999999999E-2</v>
      </c>
      <c r="O2">
        <f t="array" ref="O2:P6">LOGEST(N2:N17,M2:M17,TRUE, TRUE)</f>
        <v>1.5758846489298888</v>
      </c>
      <c r="P2">
        <v>0</v>
      </c>
      <c r="Q2" s="12">
        <v>1971</v>
      </c>
      <c r="R2" s="13">
        <v>1.0999999999999999E-2</v>
      </c>
      <c r="S2">
        <f t="array" ref="S2:T6">LOGEST(R2:R17,Q2:Q17,TRUE, TRUE)</f>
        <v>1.4661947455229496</v>
      </c>
      <c r="T2">
        <v>0</v>
      </c>
      <c r="U2" s="12">
        <v>1971</v>
      </c>
      <c r="V2" s="13">
        <v>1.0999999999999999E-2</v>
      </c>
      <c r="W2">
        <f t="array" ref="W2:X6">LOGEST(V2:V17,U2:U17,TRUE, TRUE)</f>
        <v>1.4713818803069068</v>
      </c>
      <c r="X2">
        <v>0</v>
      </c>
      <c r="Y2" s="12">
        <v>1971</v>
      </c>
      <c r="Z2" s="13">
        <v>1.0999999999999999E-2</v>
      </c>
      <c r="AA2">
        <f t="array" ref="AA2:AB6">LOGEST(Z2:Z17,Y2:Y17,TRUE, TRUE)</f>
        <v>1.4744102243853989</v>
      </c>
      <c r="AB2">
        <v>0</v>
      </c>
      <c r="AC2" s="12">
        <v>1971</v>
      </c>
      <c r="AD2" s="13">
        <v>1.0999999999999999E-2</v>
      </c>
      <c r="AE2">
        <f t="array" ref="AE2:AF6">LOGEST(AD2:AD17,AC2:AC17,TRUE, TRUE)</f>
        <v>1.4782665857523172</v>
      </c>
      <c r="AF2">
        <v>0</v>
      </c>
      <c r="AG2" s="12">
        <v>1971</v>
      </c>
      <c r="AH2" s="13">
        <v>1.0999999999999999E-2</v>
      </c>
      <c r="AI2">
        <f t="array" ref="AI2:AJ6">LOGEST(AH2:AH17,AG2:AG17,TRUE, TRUE)</f>
        <v>1.478925092985099</v>
      </c>
      <c r="AJ2">
        <v>0</v>
      </c>
      <c r="AK2" s="12">
        <v>1971</v>
      </c>
      <c r="AL2" s="13">
        <v>1.0999999999999999E-2</v>
      </c>
      <c r="AM2">
        <f t="array" ref="AM2:AN6">LOGEST(AL2:AL17,AK2:AK17,TRUE, TRUE)</f>
        <v>1.4803625102325744</v>
      </c>
      <c r="AN2">
        <v>0</v>
      </c>
      <c r="AO2" s="12">
        <v>1971</v>
      </c>
      <c r="AP2" s="13">
        <v>1.0999999999999999E-2</v>
      </c>
      <c r="AQ2">
        <f t="array" ref="AQ2:AR6">LOGEST(AP2:AP17,AO2:AO17,TRUE, TRUE)</f>
        <v>1.4812238106278584</v>
      </c>
      <c r="AR2">
        <v>0</v>
      </c>
      <c r="AS2" s="12">
        <v>1971</v>
      </c>
      <c r="AT2" s="13">
        <v>1.0999999999999999E-2</v>
      </c>
      <c r="AU2">
        <f t="array" ref="AU2:AV6">LOGEST(AT2:AT17,AS2:AS17,TRUE, TRUE)</f>
        <v>1.4824192157560205</v>
      </c>
      <c r="AV2">
        <v>0</v>
      </c>
      <c r="AW2" s="12">
        <v>1971</v>
      </c>
      <c r="AX2" s="13">
        <v>1.0999999999999999E-2</v>
      </c>
      <c r="AY2">
        <f t="array" ref="AY2:AZ6">LOGEST(AX2:AX17,AW2:AW17,TRUE, TRUE)</f>
        <v>1.4816704264225879</v>
      </c>
      <c r="AZ2">
        <v>0</v>
      </c>
      <c r="BA2" s="12">
        <v>1971</v>
      </c>
      <c r="BB2" s="13">
        <v>1.0999999999999999E-2</v>
      </c>
      <c r="BC2">
        <f t="array" ref="BC2:BD6">LOGEST(BB2:BB17,BA2:BA17,TRUE, TRUE)</f>
        <v>1.4829639917138049</v>
      </c>
      <c r="BD2">
        <v>0</v>
      </c>
      <c r="BE2" s="12">
        <v>1971</v>
      </c>
      <c r="BF2" s="13">
        <v>1.0999999999999999E-2</v>
      </c>
      <c r="BG2">
        <f t="array" ref="BG2:BH6">LOGEST(BF2:BF17,BE2:BE17,TRUE, TRUE)</f>
        <v>1.4732829950406614</v>
      </c>
      <c r="BH2">
        <v>0</v>
      </c>
      <c r="BI2" s="12">
        <v>1971</v>
      </c>
      <c r="BJ2" s="13">
        <v>1.0999999999999999E-2</v>
      </c>
      <c r="BK2">
        <f t="array" ref="BK2:BL6">LOGEST(BJ2:BJ17,BI2:BI17,TRUE, TRUE)</f>
        <v>1.4705839914822054</v>
      </c>
      <c r="BL2">
        <v>0</v>
      </c>
      <c r="BM2" s="12">
        <v>1971</v>
      </c>
      <c r="BN2" s="13">
        <v>1.0999999999999999E-2</v>
      </c>
      <c r="BO2">
        <f t="array" ref="BO2:BP6">LOGEST(BN2:BN17,BM2:BM17,TRUE, TRUE)</f>
        <v>1.4683897554896226</v>
      </c>
      <c r="BP2">
        <v>0</v>
      </c>
      <c r="BQ2" s="12">
        <v>1971</v>
      </c>
      <c r="BR2" s="13">
        <v>1.0999999999999999E-2</v>
      </c>
      <c r="BS2">
        <f t="array" ref="BS2:BT6">LOGEST(BR2:BR17,BQ2:BQ17,TRUE, TRUE)</f>
        <v>1.4614923299687774</v>
      </c>
      <c r="BT2">
        <v>0</v>
      </c>
      <c r="BU2" s="12">
        <v>1971</v>
      </c>
      <c r="BV2" s="13">
        <v>1.0999999999999999E-2</v>
      </c>
      <c r="BW2">
        <f t="array" ref="BW2:BX6">LOGEST(BV2:BV17,BU2:BU17,TRUE, TRUE)</f>
        <v>1.4554133135592748</v>
      </c>
      <c r="BX2">
        <v>4.9406564584124654E-324</v>
      </c>
    </row>
    <row r="3" spans="2:76">
      <c r="B3">
        <v>0.45481679645362999</v>
      </c>
      <c r="C3" s="21">
        <v>0.92564984269113104</v>
      </c>
      <c r="D3">
        <v>174.2981893614633</v>
      </c>
      <c r="E3" s="12">
        <v>1971</v>
      </c>
      <c r="F3" s="13">
        <v>7.51E-2</v>
      </c>
      <c r="G3">
        <v>3.7639533035620114E-2</v>
      </c>
      <c r="H3">
        <v>74.936680457060845</v>
      </c>
      <c r="I3" s="12">
        <v>1984</v>
      </c>
      <c r="J3" s="13">
        <v>0.1002</v>
      </c>
      <c r="K3">
        <v>4.4940295805353643E-2</v>
      </c>
      <c r="L3">
        <v>89.527402849554576</v>
      </c>
      <c r="M3" s="12">
        <v>1984</v>
      </c>
      <c r="N3" s="13">
        <v>0.1002</v>
      </c>
      <c r="O3">
        <v>3.4450065904434599E-2</v>
      </c>
      <c r="P3">
        <v>68.629386459281022</v>
      </c>
      <c r="Q3" s="12">
        <v>1971</v>
      </c>
      <c r="R3" s="13">
        <v>7.51E-2</v>
      </c>
      <c r="S3">
        <v>3.7280486410772945E-2</v>
      </c>
      <c r="T3">
        <v>74.237909140121602</v>
      </c>
      <c r="U3" s="12">
        <v>1971</v>
      </c>
      <c r="V3" s="13">
        <v>7.51E-2</v>
      </c>
      <c r="W3">
        <v>3.8197258633672133E-2</v>
      </c>
      <c r="X3">
        <v>76.061129886914671</v>
      </c>
      <c r="Y3" s="12">
        <v>1971</v>
      </c>
      <c r="Z3" s="13">
        <v>7.51E-2</v>
      </c>
      <c r="AA3">
        <v>3.8519568156740007E-2</v>
      </c>
      <c r="AB3">
        <v>76.700535268921882</v>
      </c>
      <c r="AC3" s="12">
        <v>1971</v>
      </c>
      <c r="AD3" s="13">
        <v>7.51E-2</v>
      </c>
      <c r="AE3">
        <v>3.8835540419515521E-2</v>
      </c>
      <c r="AF3">
        <v>77.324857951645029</v>
      </c>
      <c r="AG3" s="12">
        <v>1971</v>
      </c>
      <c r="AH3" s="13">
        <v>7.51E-2</v>
      </c>
      <c r="AI3">
        <v>3.7839696731596602E-2</v>
      </c>
      <c r="AJ3">
        <v>75.337323468551091</v>
      </c>
      <c r="AK3" s="12">
        <v>1971</v>
      </c>
      <c r="AL3" s="13">
        <v>7.51E-2</v>
      </c>
      <c r="AM3">
        <v>3.7320653229040518E-2</v>
      </c>
      <c r="AN3">
        <v>74.301596566377796</v>
      </c>
      <c r="AO3" s="12">
        <v>1971</v>
      </c>
      <c r="AP3" s="13">
        <v>7.51E-2</v>
      </c>
      <c r="AQ3">
        <v>3.8467726018181346E-2</v>
      </c>
      <c r="AR3">
        <v>76.582895958041149</v>
      </c>
      <c r="AS3" s="12">
        <v>1971</v>
      </c>
      <c r="AT3" s="13">
        <v>7.51E-2</v>
      </c>
      <c r="AU3">
        <v>3.8381042035053187E-2</v>
      </c>
      <c r="AV3">
        <v>76.407921590036423</v>
      </c>
      <c r="AW3" s="12">
        <v>1971</v>
      </c>
      <c r="AX3" s="13">
        <v>7.51E-2</v>
      </c>
      <c r="AY3">
        <v>3.9132194401445941E-2</v>
      </c>
      <c r="AZ3">
        <v>77.898395427920946</v>
      </c>
      <c r="BA3" s="12">
        <v>1971</v>
      </c>
      <c r="BB3" s="13">
        <v>7.51E-2</v>
      </c>
      <c r="BC3">
        <v>3.9394894100473928E-2</v>
      </c>
      <c r="BD3">
        <v>78.416400104528563</v>
      </c>
      <c r="BE3" s="12">
        <v>1971</v>
      </c>
      <c r="BF3" s="13">
        <v>7.51E-2</v>
      </c>
      <c r="BG3">
        <v>3.9187797537817558E-2</v>
      </c>
      <c r="BH3">
        <v>78.001711995482111</v>
      </c>
      <c r="BI3" s="12">
        <v>1971</v>
      </c>
      <c r="BJ3" s="13">
        <v>7.51E-2</v>
      </c>
      <c r="BK3">
        <v>3.9166112526049499E-2</v>
      </c>
      <c r="BL3">
        <v>77.956091054965654</v>
      </c>
      <c r="BM3" s="12">
        <v>1971</v>
      </c>
      <c r="BN3" s="13">
        <v>7.51E-2</v>
      </c>
      <c r="BO3">
        <v>3.9285771608227708E-2</v>
      </c>
      <c r="BP3">
        <v>78.191793436683156</v>
      </c>
      <c r="BQ3" s="12">
        <v>1971</v>
      </c>
      <c r="BR3" s="13">
        <v>7.51E-2</v>
      </c>
      <c r="BS3">
        <v>3.9305180009183087E-2</v>
      </c>
      <c r="BT3">
        <v>78.225482996947136</v>
      </c>
      <c r="BU3" s="12">
        <v>1971</v>
      </c>
      <c r="BV3" s="13">
        <v>7.51E-2</v>
      </c>
      <c r="BW3">
        <v>3.8936571752415917E-2</v>
      </c>
      <c r="BX3">
        <v>77.489427297476055</v>
      </c>
    </row>
    <row r="4" spans="2:76" ht="15" thickBot="1">
      <c r="B4">
        <v>0.38267043606265827</v>
      </c>
      <c r="C4" s="21">
        <v>0.88271037816611564</v>
      </c>
      <c r="D4">
        <v>105.36264932142078</v>
      </c>
      <c r="E4" s="12">
        <v>1984</v>
      </c>
      <c r="F4" s="13">
        <v>0.1002</v>
      </c>
      <c r="G4">
        <v>0.87858992462652319</v>
      </c>
      <c r="H4">
        <v>1.426217836380788</v>
      </c>
      <c r="I4" s="12">
        <v>1985</v>
      </c>
      <c r="J4" s="13">
        <v>0.23599999999999999</v>
      </c>
      <c r="K4">
        <v>0.85890033172062075</v>
      </c>
      <c r="L4">
        <v>1.4322846653228822</v>
      </c>
      <c r="M4" s="12">
        <v>1985</v>
      </c>
      <c r="N4" s="13">
        <v>0.23599999999999999</v>
      </c>
      <c r="O4">
        <v>0.92564984269113104</v>
      </c>
      <c r="P4">
        <v>1.0979522993795316</v>
      </c>
      <c r="Q4" s="12">
        <v>1985</v>
      </c>
      <c r="R4" s="13">
        <v>0.23599999999999999</v>
      </c>
      <c r="S4">
        <v>0.88271037816611564</v>
      </c>
      <c r="T4">
        <v>1.3876343417827415</v>
      </c>
      <c r="U4" s="12">
        <v>1984</v>
      </c>
      <c r="V4" s="13">
        <v>0.1002</v>
      </c>
      <c r="W4">
        <v>0.87954583180127166</v>
      </c>
      <c r="X4">
        <v>1.4287000256917368</v>
      </c>
      <c r="Y4" s="12">
        <v>1984</v>
      </c>
      <c r="Z4" s="13">
        <v>0.1002</v>
      </c>
      <c r="AA4">
        <v>0.87888891935585534</v>
      </c>
      <c r="AB4">
        <v>1.4466328830871555</v>
      </c>
      <c r="AC4" s="12">
        <v>1984</v>
      </c>
      <c r="AD4" s="13">
        <v>0.1002</v>
      </c>
      <c r="AE4">
        <v>0.87857686610907315</v>
      </c>
      <c r="AF4">
        <v>1.4670057925882301</v>
      </c>
      <c r="AG4" s="12">
        <v>1984</v>
      </c>
      <c r="AH4" s="13">
        <v>0.1002</v>
      </c>
      <c r="AI4">
        <v>0.88424452781784002</v>
      </c>
      <c r="AJ4">
        <v>1.4333892391026275</v>
      </c>
      <c r="AK4" s="12">
        <v>1984</v>
      </c>
      <c r="AL4" s="13">
        <v>0.1002</v>
      </c>
      <c r="AM4">
        <v>0.88753803754808391</v>
      </c>
      <c r="AN4">
        <v>1.4141277644886872</v>
      </c>
      <c r="AO4" s="12">
        <v>1984</v>
      </c>
      <c r="AP4" s="13">
        <v>0.1002</v>
      </c>
      <c r="AQ4">
        <v>0.88166098534209425</v>
      </c>
      <c r="AR4">
        <v>1.4569254485885985</v>
      </c>
      <c r="AS4" s="12">
        <v>1984</v>
      </c>
      <c r="AT4" s="13">
        <v>0.1002</v>
      </c>
      <c r="AU4">
        <v>0.88255682747355491</v>
      </c>
      <c r="AV4">
        <v>1.4518995760016322</v>
      </c>
      <c r="AW4" s="12">
        <v>1984</v>
      </c>
      <c r="AX4" s="13">
        <v>0.1002</v>
      </c>
      <c r="AY4">
        <v>0.87820453679595467</v>
      </c>
      <c r="AZ4">
        <v>1.4734453425485514</v>
      </c>
      <c r="BA4" s="12">
        <v>1984</v>
      </c>
      <c r="BB4" s="13">
        <v>0.1002</v>
      </c>
      <c r="BC4">
        <v>0.8772442889055827</v>
      </c>
      <c r="BD4">
        <v>1.4719147132010835</v>
      </c>
      <c r="BE4" s="12">
        <v>1984</v>
      </c>
      <c r="BF4" s="13">
        <v>0.1002</v>
      </c>
      <c r="BG4">
        <v>0.87474805711222681</v>
      </c>
      <c r="BH4">
        <v>1.4567836433143257</v>
      </c>
      <c r="BI4" s="12">
        <v>1984</v>
      </c>
      <c r="BJ4" s="13">
        <v>0.1002</v>
      </c>
      <c r="BK4">
        <v>0.87382707135634263</v>
      </c>
      <c r="BL4">
        <v>1.4474250080325861</v>
      </c>
      <c r="BM4" s="12">
        <v>1984</v>
      </c>
      <c r="BN4" s="13">
        <v>0.1002</v>
      </c>
      <c r="BO4">
        <v>0.87229106377134957</v>
      </c>
      <c r="BP4">
        <v>1.442080825850222</v>
      </c>
      <c r="BQ4" s="12">
        <v>1984</v>
      </c>
      <c r="BR4" s="13">
        <v>0.1002</v>
      </c>
      <c r="BS4">
        <v>0.86940613977390901</v>
      </c>
      <c r="BT4">
        <v>1.4195850835498003</v>
      </c>
      <c r="BU4" s="12">
        <v>1984</v>
      </c>
      <c r="BV4" s="13">
        <v>0.1002</v>
      </c>
      <c r="BW4">
        <v>0.86903718371567484</v>
      </c>
      <c r="BX4">
        <v>1.3929010945608322</v>
      </c>
    </row>
    <row r="5" spans="2:76" ht="17" thickTop="1" thickBot="1">
      <c r="B5">
        <v>0.38620201384655406</v>
      </c>
      <c r="C5" s="21">
        <v>0.87954583180127166</v>
      </c>
      <c r="D5">
        <v>102.22677910906691</v>
      </c>
      <c r="E5" s="12">
        <v>1985</v>
      </c>
      <c r="F5" s="13">
        <v>0.23599999999999999</v>
      </c>
      <c r="G5">
        <v>108.54823068726051</v>
      </c>
      <c r="H5">
        <v>15</v>
      </c>
      <c r="I5" s="12">
        <v>1986</v>
      </c>
      <c r="J5" s="13">
        <v>0.45900000000000002</v>
      </c>
      <c r="K5" s="18">
        <v>85.220644319870473</v>
      </c>
      <c r="L5">
        <v>14</v>
      </c>
      <c r="M5" s="12">
        <v>1986</v>
      </c>
      <c r="N5" s="13">
        <v>0.45900000000000002</v>
      </c>
      <c r="O5" s="18">
        <v>174.2981893614633</v>
      </c>
      <c r="P5">
        <v>14</v>
      </c>
      <c r="Q5" s="12">
        <v>1986</v>
      </c>
      <c r="R5" s="13">
        <v>0.45900000000000002</v>
      </c>
      <c r="S5" s="18">
        <v>105.36264932142078</v>
      </c>
      <c r="T5">
        <v>14</v>
      </c>
      <c r="U5" s="12">
        <v>1986</v>
      </c>
      <c r="V5" s="13">
        <v>0.45900000000000002</v>
      </c>
      <c r="W5" s="18">
        <v>102.22677910906691</v>
      </c>
      <c r="X5">
        <v>14</v>
      </c>
      <c r="Y5" s="12">
        <v>1985</v>
      </c>
      <c r="Z5" s="13">
        <v>0.23599999999999999</v>
      </c>
      <c r="AA5" s="18">
        <v>101.59635935489322</v>
      </c>
      <c r="AB5">
        <v>14</v>
      </c>
      <c r="AC5" s="12">
        <v>1985</v>
      </c>
      <c r="AD5" s="13">
        <v>0.23599999999999999</v>
      </c>
      <c r="AE5" s="18">
        <v>101.29928071677067</v>
      </c>
      <c r="AF5">
        <v>14</v>
      </c>
      <c r="AG5" s="12">
        <v>1985</v>
      </c>
      <c r="AH5" s="13">
        <v>0.23599999999999999</v>
      </c>
      <c r="AI5" s="18">
        <v>106.94460621238477</v>
      </c>
      <c r="AJ5">
        <v>14</v>
      </c>
      <c r="AK5" s="12">
        <v>1985</v>
      </c>
      <c r="AL5" s="13">
        <v>0.23599999999999999</v>
      </c>
      <c r="AM5" s="18">
        <v>110.48653477824379</v>
      </c>
      <c r="AN5">
        <v>14</v>
      </c>
      <c r="AO5" s="12">
        <v>1985</v>
      </c>
      <c r="AP5" s="13">
        <v>0.23599999999999999</v>
      </c>
      <c r="AQ5" s="18">
        <v>104.30417923008048</v>
      </c>
      <c r="AR5">
        <v>14</v>
      </c>
      <c r="AS5" s="12">
        <v>1985</v>
      </c>
      <c r="AT5" s="13">
        <v>0.23599999999999999</v>
      </c>
      <c r="AU5" s="18">
        <v>105.20658901518998</v>
      </c>
      <c r="AV5">
        <v>14</v>
      </c>
      <c r="AW5" s="12">
        <v>1985</v>
      </c>
      <c r="AX5" s="13">
        <v>0.23599999999999999</v>
      </c>
      <c r="AY5" s="18">
        <v>100.94681026456325</v>
      </c>
      <c r="AZ5">
        <v>14</v>
      </c>
      <c r="BA5" s="12">
        <v>1985</v>
      </c>
      <c r="BB5" s="13">
        <v>0.23599999999999999</v>
      </c>
      <c r="BC5" s="18">
        <v>100.0476469500627</v>
      </c>
      <c r="BD5">
        <v>14</v>
      </c>
      <c r="BE5" s="12">
        <v>1985</v>
      </c>
      <c r="BF5" s="13">
        <v>0.23599999999999999</v>
      </c>
      <c r="BG5" s="18">
        <v>97.774713247714757</v>
      </c>
      <c r="BH5">
        <v>14</v>
      </c>
      <c r="BI5" s="12">
        <v>1985</v>
      </c>
      <c r="BJ5" s="13">
        <v>0.23599999999999999</v>
      </c>
      <c r="BK5" s="18">
        <v>96.958825720367955</v>
      </c>
      <c r="BL5">
        <v>14</v>
      </c>
      <c r="BM5" s="12">
        <v>1985</v>
      </c>
      <c r="BN5" s="13">
        <v>0.23599999999999999</v>
      </c>
      <c r="BO5" s="18">
        <v>95.624278562107534</v>
      </c>
      <c r="BP5">
        <v>14</v>
      </c>
      <c r="BQ5" s="12">
        <v>1985</v>
      </c>
      <c r="BR5" s="13">
        <v>0.23599999999999999</v>
      </c>
      <c r="BS5" s="18">
        <v>93.20258958393957</v>
      </c>
      <c r="BT5">
        <v>14</v>
      </c>
      <c r="BU5" s="12">
        <v>1985</v>
      </c>
      <c r="BV5" s="13">
        <v>0.23599999999999999</v>
      </c>
      <c r="BW5" s="18">
        <v>92.900572217425989</v>
      </c>
      <c r="BX5">
        <v>14</v>
      </c>
    </row>
    <row r="6" spans="2:76" ht="15" thickTop="1">
      <c r="B6">
        <v>0.38825806195700063</v>
      </c>
      <c r="C6" s="21">
        <v>0.87888891935585534</v>
      </c>
      <c r="D6">
        <v>101.59635935489322</v>
      </c>
      <c r="E6" s="12">
        <v>1986</v>
      </c>
      <c r="F6" s="13">
        <v>0.45900000000000002</v>
      </c>
      <c r="G6">
        <v>220.79766478550511</v>
      </c>
      <c r="H6">
        <v>30.511459752160448</v>
      </c>
      <c r="I6" s="12">
        <v>1988</v>
      </c>
      <c r="J6" s="13">
        <v>1.595</v>
      </c>
      <c r="K6">
        <v>174.82498425702042</v>
      </c>
      <c r="L6">
        <v>28.720151075267133</v>
      </c>
      <c r="M6" s="12">
        <v>1988</v>
      </c>
      <c r="N6" s="13">
        <v>1.595</v>
      </c>
      <c r="O6">
        <v>210.11633685014004</v>
      </c>
      <c r="P6">
        <v>16.876989523979208</v>
      </c>
      <c r="Q6" s="12">
        <v>1988</v>
      </c>
      <c r="R6" s="13">
        <v>1.595</v>
      </c>
      <c r="S6">
        <v>202.87884379129667</v>
      </c>
      <c r="T6">
        <v>26.957406930927512</v>
      </c>
      <c r="U6" s="12">
        <v>1988</v>
      </c>
      <c r="V6" s="13">
        <v>1.595</v>
      </c>
      <c r="W6">
        <v>208.66364170328842</v>
      </c>
      <c r="X6">
        <v>28.576572687761974</v>
      </c>
      <c r="Y6" s="12">
        <v>1988</v>
      </c>
      <c r="Z6" s="13">
        <v>1.595</v>
      </c>
      <c r="AA6">
        <v>212.61544561236474</v>
      </c>
      <c r="AB6">
        <v>29.298453778006781</v>
      </c>
      <c r="AC6" s="12">
        <v>1986</v>
      </c>
      <c r="AD6" s="13">
        <v>0.45900000000000002</v>
      </c>
      <c r="AE6">
        <v>218.00678936912547</v>
      </c>
      <c r="AF6">
        <v>30.129483936823895</v>
      </c>
      <c r="AG6" s="12">
        <v>1986</v>
      </c>
      <c r="AH6" s="13">
        <v>0.45900000000000002</v>
      </c>
      <c r="AI6">
        <v>219.72889171596549</v>
      </c>
      <c r="AJ6">
        <v>28.764465950852934</v>
      </c>
      <c r="AK6" s="12">
        <v>1986</v>
      </c>
      <c r="AL6" s="13">
        <v>0.45900000000000002</v>
      </c>
      <c r="AM6">
        <v>220.94625826393886</v>
      </c>
      <c r="AN6">
        <v>27.996602680168802</v>
      </c>
      <c r="AO6" s="12">
        <v>1986</v>
      </c>
      <c r="AP6" s="13">
        <v>0.45900000000000002</v>
      </c>
      <c r="AQ6">
        <v>221.39936382082544</v>
      </c>
      <c r="AR6">
        <v>29.716844678431247</v>
      </c>
      <c r="AS6" s="12">
        <v>1986</v>
      </c>
      <c r="AT6" s="13">
        <v>0.45900000000000002</v>
      </c>
      <c r="AU6">
        <v>221.77679197468382</v>
      </c>
      <c r="AV6">
        <v>29.512173303112071</v>
      </c>
      <c r="AW6" s="12">
        <v>1986</v>
      </c>
      <c r="AX6" s="13">
        <v>0.45900000000000002</v>
      </c>
      <c r="AY6">
        <v>219.15968181942748</v>
      </c>
      <c r="AZ6">
        <v>30.394576484692251</v>
      </c>
      <c r="BA6" s="12">
        <v>1986</v>
      </c>
      <c r="BB6" s="13">
        <v>0.45900000000000002</v>
      </c>
      <c r="BC6">
        <v>216.75652097977121</v>
      </c>
      <c r="BD6">
        <v>30.33146092112959</v>
      </c>
      <c r="BE6" s="12">
        <v>1986</v>
      </c>
      <c r="BF6" s="13">
        <v>0.45900000000000002</v>
      </c>
      <c r="BG6">
        <v>207.49931344365982</v>
      </c>
      <c r="BH6">
        <v>29.711060167994248</v>
      </c>
      <c r="BI6" s="12">
        <v>1986</v>
      </c>
      <c r="BJ6" s="13">
        <v>0.45900000000000002</v>
      </c>
      <c r="BK6">
        <v>203.13253619821694</v>
      </c>
      <c r="BL6">
        <v>29.330548154293844</v>
      </c>
      <c r="BM6" s="12">
        <v>1986</v>
      </c>
      <c r="BN6" s="13">
        <v>0.45900000000000002</v>
      </c>
      <c r="BO6">
        <v>198.85997317958459</v>
      </c>
      <c r="BP6">
        <v>29.114359515988014</v>
      </c>
      <c r="BQ6" s="12">
        <v>1986</v>
      </c>
      <c r="BR6" s="13">
        <v>0.45900000000000002</v>
      </c>
      <c r="BS6">
        <v>187.82389122556953</v>
      </c>
      <c r="BT6">
        <v>28.213105332119312</v>
      </c>
      <c r="BU6" s="12">
        <v>1986</v>
      </c>
      <c r="BV6" s="13">
        <v>0.45900000000000002</v>
      </c>
      <c r="BW6">
        <v>180.24322456341503</v>
      </c>
      <c r="BX6">
        <v>27.162428429202702</v>
      </c>
    </row>
    <row r="7" spans="2:76">
      <c r="B7">
        <v>0.39087017551198538</v>
      </c>
      <c r="C7" s="21">
        <v>0.87857686610907315</v>
      </c>
      <c r="D7">
        <v>101.29928071677067</v>
      </c>
      <c r="E7" s="12">
        <v>1988</v>
      </c>
      <c r="F7" s="13">
        <v>1.595</v>
      </c>
      <c r="G7" t="s">
        <v>23</v>
      </c>
      <c r="H7">
        <f>TINV(0.0455,H5)</f>
        <v>2.1811656819040768</v>
      </c>
      <c r="I7" s="12">
        <v>1990</v>
      </c>
      <c r="J7" s="13">
        <v>1.7629999999999999</v>
      </c>
      <c r="K7" t="s">
        <v>23</v>
      </c>
      <c r="L7">
        <f>TINV(0.0455,L5)</f>
        <v>2.1952912869767061</v>
      </c>
      <c r="M7" s="12">
        <v>1990</v>
      </c>
      <c r="N7" s="13">
        <v>1.7629999999999999</v>
      </c>
      <c r="O7" t="s">
        <v>23</v>
      </c>
      <c r="P7">
        <f>TINV(0.0455,P5)</f>
        <v>2.1952912869767061</v>
      </c>
      <c r="Q7" s="12">
        <v>1990</v>
      </c>
      <c r="R7" s="13">
        <v>1.7629999999999999</v>
      </c>
      <c r="S7" t="s">
        <v>23</v>
      </c>
      <c r="T7">
        <f>TINV(0.0455,T5)</f>
        <v>2.1952912869767061</v>
      </c>
      <c r="U7" s="12">
        <v>1990</v>
      </c>
      <c r="V7" s="13">
        <v>1.7629999999999999</v>
      </c>
      <c r="W7" t="s">
        <v>23</v>
      </c>
      <c r="X7">
        <f>TINV(0.0455,X5)</f>
        <v>2.1952912869767061</v>
      </c>
      <c r="Y7" s="12">
        <v>1990</v>
      </c>
      <c r="Z7" s="13">
        <v>1.7629999999999999</v>
      </c>
      <c r="AA7" t="s">
        <v>23</v>
      </c>
      <c r="AB7">
        <f>TINV(0.0455,AB5)</f>
        <v>2.1952912869767061</v>
      </c>
      <c r="AC7" s="12">
        <v>1990</v>
      </c>
      <c r="AD7" s="13">
        <v>1.7629999999999999</v>
      </c>
      <c r="AE7" t="s">
        <v>23</v>
      </c>
      <c r="AF7">
        <f>TINV(0.0455,AF5)</f>
        <v>2.1952912869767061</v>
      </c>
      <c r="AG7" s="12">
        <v>1988</v>
      </c>
      <c r="AH7" s="13">
        <v>1.595</v>
      </c>
      <c r="AI7" t="s">
        <v>23</v>
      </c>
      <c r="AJ7">
        <f>TINV(0.0455,AJ5)</f>
        <v>2.1952912869767061</v>
      </c>
      <c r="AK7" s="12">
        <v>1988</v>
      </c>
      <c r="AL7" s="13">
        <v>1.595</v>
      </c>
      <c r="AM7" t="s">
        <v>23</v>
      </c>
      <c r="AN7">
        <f>TINV(0.0455,AN5)</f>
        <v>2.1952912869767061</v>
      </c>
      <c r="AO7" s="12">
        <v>1988</v>
      </c>
      <c r="AP7" s="13">
        <v>1.595</v>
      </c>
      <c r="AQ7" t="s">
        <v>23</v>
      </c>
      <c r="AR7">
        <f>TINV(0.0455,AR5)</f>
        <v>2.1952912869767061</v>
      </c>
      <c r="AS7" s="12">
        <v>1988</v>
      </c>
      <c r="AT7" s="13">
        <v>1.595</v>
      </c>
      <c r="AU7" t="s">
        <v>23</v>
      </c>
      <c r="AV7">
        <f>TINV(0.0455,AV5)</f>
        <v>2.1952912869767061</v>
      </c>
      <c r="AW7" s="12">
        <v>1988</v>
      </c>
      <c r="AX7" s="13">
        <v>1.595</v>
      </c>
      <c r="AY7" t="s">
        <v>23</v>
      </c>
      <c r="AZ7">
        <f>TINV(0.0455,AZ5)</f>
        <v>2.1952912869767061</v>
      </c>
      <c r="BA7" s="12">
        <v>1988</v>
      </c>
      <c r="BB7" s="13">
        <v>1.595</v>
      </c>
      <c r="BC7" t="s">
        <v>23</v>
      </c>
      <c r="BD7">
        <f>TINV(0.0455,BD5)</f>
        <v>2.1952912869767061</v>
      </c>
      <c r="BE7" s="12">
        <v>1988</v>
      </c>
      <c r="BF7" s="13">
        <v>1.595</v>
      </c>
      <c r="BG7" t="s">
        <v>23</v>
      </c>
      <c r="BH7">
        <f>TINV(0.0455,BH5)</f>
        <v>2.1952912869767061</v>
      </c>
      <c r="BI7" s="12">
        <v>1988</v>
      </c>
      <c r="BJ7" s="13">
        <v>1.595</v>
      </c>
      <c r="BK7" t="s">
        <v>23</v>
      </c>
      <c r="BL7">
        <f>TINV(0.0455,BL5)</f>
        <v>2.1952912869767061</v>
      </c>
      <c r="BM7" s="12">
        <v>1988</v>
      </c>
      <c r="BN7" s="13">
        <v>1.595</v>
      </c>
      <c r="BO7" t="s">
        <v>23</v>
      </c>
      <c r="BP7">
        <f>TINV(0.0455,BP5)</f>
        <v>2.1952912869767061</v>
      </c>
      <c r="BQ7" s="12">
        <v>1988</v>
      </c>
      <c r="BR7" s="13">
        <v>1.595</v>
      </c>
      <c r="BS7" t="s">
        <v>23</v>
      </c>
      <c r="BT7">
        <f>TINV(0.0455,BT5)</f>
        <v>2.1952912869767061</v>
      </c>
      <c r="BU7" s="12">
        <v>1988</v>
      </c>
      <c r="BV7" s="13">
        <v>1.595</v>
      </c>
    </row>
    <row r="8" spans="2:76">
      <c r="B8">
        <v>0.39131553537715807</v>
      </c>
      <c r="C8" s="21">
        <v>0.88424452781784002</v>
      </c>
      <c r="D8">
        <v>106.94460621238477</v>
      </c>
      <c r="E8" s="12">
        <v>1990</v>
      </c>
      <c r="F8" s="13">
        <v>1.7629999999999999</v>
      </c>
      <c r="G8" t="s">
        <v>24</v>
      </c>
      <c r="H8">
        <f>H7*G3</f>
        <v>8.209805774018937E-2</v>
      </c>
      <c r="I8" s="12">
        <v>1991</v>
      </c>
      <c r="J8" s="13">
        <v>2.0190000000000001</v>
      </c>
      <c r="K8" t="s">
        <v>24</v>
      </c>
      <c r="L8">
        <f>L7*K3</f>
        <v>9.8657039815648662E-2</v>
      </c>
      <c r="M8" s="12">
        <v>1991</v>
      </c>
      <c r="N8" s="13">
        <v>2.0190000000000001</v>
      </c>
      <c r="O8" t="s">
        <v>24</v>
      </c>
      <c r="P8">
        <f>P7*O3</f>
        <v>7.5627929515778569E-2</v>
      </c>
      <c r="Q8" s="12">
        <v>1991</v>
      </c>
      <c r="R8" s="13">
        <v>2.0190000000000001</v>
      </c>
      <c r="S8" t="s">
        <v>24</v>
      </c>
      <c r="T8">
        <f>T7*S3</f>
        <v>8.1841526991823343E-2</v>
      </c>
      <c r="U8" s="12">
        <v>1991</v>
      </c>
      <c r="V8" s="13">
        <v>2.0190000000000001</v>
      </c>
      <c r="W8" t="s">
        <v>24</v>
      </c>
      <c r="X8">
        <f>X7*W3</f>
        <v>8.3854109064896196E-2</v>
      </c>
      <c r="Y8" s="12">
        <v>1991</v>
      </c>
      <c r="Z8" s="13">
        <v>2.0190000000000001</v>
      </c>
      <c r="AA8" t="s">
        <v>24</v>
      </c>
      <c r="AB8">
        <f>AB7*AA3</f>
        <v>8.456167235259672E-2</v>
      </c>
      <c r="AC8" s="12">
        <v>1991</v>
      </c>
      <c r="AD8" s="13">
        <v>2.0190000000000001</v>
      </c>
      <c r="AE8" t="s">
        <v>24</v>
      </c>
      <c r="AF8">
        <f>AF7*AE3</f>
        <v>8.5255323507994113E-2</v>
      </c>
      <c r="AG8" s="12">
        <v>1991</v>
      </c>
      <c r="AH8" s="13">
        <v>2.0190000000000001</v>
      </c>
      <c r="AI8" t="s">
        <v>24</v>
      </c>
      <c r="AJ8">
        <f>AJ7*AI3</f>
        <v>8.3069156536714955E-2</v>
      </c>
      <c r="AK8" s="12">
        <v>1990</v>
      </c>
      <c r="AL8" s="13">
        <v>1.7629999999999999</v>
      </c>
      <c r="AM8" t="s">
        <v>24</v>
      </c>
      <c r="AN8">
        <f>AN7*AM3</f>
        <v>8.1929704857991725E-2</v>
      </c>
      <c r="AO8" s="12">
        <v>1990</v>
      </c>
      <c r="AP8" s="13">
        <v>1.7629999999999999</v>
      </c>
      <c r="AQ8" t="s">
        <v>24</v>
      </c>
      <c r="AR8">
        <f>AR7*AQ3</f>
        <v>8.4447863757520641E-2</v>
      </c>
      <c r="AS8" s="12">
        <v>1990</v>
      </c>
      <c r="AT8" s="13">
        <v>1.7629999999999999</v>
      </c>
      <c r="AU8" t="s">
        <v>24</v>
      </c>
      <c r="AV8">
        <f>AV7*AU3</f>
        <v>8.4257567164638961E-2</v>
      </c>
      <c r="AW8" s="12">
        <v>1990</v>
      </c>
      <c r="AX8" s="13">
        <v>1.7629999999999999</v>
      </c>
      <c r="AY8" t="s">
        <v>24</v>
      </c>
      <c r="AZ8">
        <f>AZ7*AY3</f>
        <v>8.5906565409772914E-2</v>
      </c>
      <c r="BA8" s="12">
        <v>1990</v>
      </c>
      <c r="BB8" s="13">
        <v>1.7629999999999999</v>
      </c>
      <c r="BC8" t="s">
        <v>24</v>
      </c>
      <c r="BD8">
        <f>BD7*BC3</f>
        <v>8.6483267770140454E-2</v>
      </c>
      <c r="BE8" s="12">
        <v>1990</v>
      </c>
      <c r="BF8" s="13">
        <v>1.7629999999999999</v>
      </c>
      <c r="BG8" t="s">
        <v>24</v>
      </c>
      <c r="BH8">
        <f>BH7*BG3</f>
        <v>8.6028630490578101E-2</v>
      </c>
      <c r="BI8" s="12">
        <v>1990</v>
      </c>
      <c r="BJ8" s="13">
        <v>1.7629999999999999</v>
      </c>
      <c r="BK8" t="s">
        <v>24</v>
      </c>
      <c r="BL8">
        <f>BL7*BK3</f>
        <v>8.5981025573185696E-2</v>
      </c>
      <c r="BM8" s="12">
        <v>1990</v>
      </c>
      <c r="BN8" s="13">
        <v>1.7629999999999999</v>
      </c>
      <c r="BO8" t="s">
        <v>24</v>
      </c>
      <c r="BP8">
        <f>BP7*BO3</f>
        <v>8.6243712113699147E-2</v>
      </c>
      <c r="BQ8" s="12">
        <v>1990</v>
      </c>
      <c r="BR8" s="13">
        <v>1.7629999999999999</v>
      </c>
      <c r="BS8" t="s">
        <v>24</v>
      </c>
      <c r="BT8">
        <f>BT7*BS3</f>
        <v>8.6286319207210638E-2</v>
      </c>
      <c r="BU8" s="12">
        <v>1990</v>
      </c>
      <c r="BV8" s="13">
        <v>1.7629999999999999</v>
      </c>
    </row>
    <row r="9" spans="2:76">
      <c r="B9">
        <v>0.39228699712961351</v>
      </c>
      <c r="C9" s="21">
        <v>0.88753803754808391</v>
      </c>
      <c r="D9">
        <v>110.48653477824379</v>
      </c>
      <c r="E9" s="12">
        <v>1991</v>
      </c>
      <c r="F9" s="13">
        <v>2.0190000000000001</v>
      </c>
      <c r="G9" t="s">
        <v>25</v>
      </c>
      <c r="H9">
        <f>G2+H8</f>
        <v>1.5622622965415973</v>
      </c>
      <c r="I9" s="12">
        <v>1992</v>
      </c>
      <c r="J9" s="13">
        <v>5.8639999999999999</v>
      </c>
      <c r="K9" t="s">
        <v>25</v>
      </c>
      <c r="L9">
        <f>K2+L8</f>
        <v>1.6128255762505215</v>
      </c>
      <c r="M9" s="12">
        <v>1992</v>
      </c>
      <c r="N9" s="13">
        <v>5.8639999999999999</v>
      </c>
      <c r="O9" t="s">
        <v>25</v>
      </c>
      <c r="P9">
        <f>O2+P8</f>
        <v>1.6515125784456672</v>
      </c>
      <c r="Q9" s="12">
        <v>1992</v>
      </c>
      <c r="R9" s="13">
        <v>5.8639999999999999</v>
      </c>
      <c r="S9" t="s">
        <v>25</v>
      </c>
      <c r="T9">
        <f>S2+T8</f>
        <v>1.5480362725147729</v>
      </c>
      <c r="U9" s="12">
        <v>1992</v>
      </c>
      <c r="V9" s="13">
        <v>5.8639999999999999</v>
      </c>
      <c r="W9" t="s">
        <v>25</v>
      </c>
      <c r="X9">
        <f>W2+X8</f>
        <v>1.5552359893718029</v>
      </c>
      <c r="Y9" s="12">
        <v>1992</v>
      </c>
      <c r="Z9" s="13">
        <v>5.8639999999999999</v>
      </c>
      <c r="AA9" t="s">
        <v>25</v>
      </c>
      <c r="AB9">
        <f>AA2+AB8</f>
        <v>1.5589718967379957</v>
      </c>
      <c r="AC9" s="12">
        <v>1992</v>
      </c>
      <c r="AD9" s="13">
        <v>5.8639999999999999</v>
      </c>
      <c r="AE9" t="s">
        <v>25</v>
      </c>
      <c r="AF9">
        <f>AE2+AF8</f>
        <v>1.5635219092603112</v>
      </c>
      <c r="AG9" s="12">
        <v>1992</v>
      </c>
      <c r="AH9" s="13">
        <v>5.8639999999999999</v>
      </c>
      <c r="AI9" t="s">
        <v>25</v>
      </c>
      <c r="AJ9">
        <f>AI2+AJ8</f>
        <v>1.561994249521814</v>
      </c>
      <c r="AK9" s="12">
        <v>1992</v>
      </c>
      <c r="AL9" s="13">
        <v>5.8639999999999999</v>
      </c>
      <c r="AM9" t="s">
        <v>25</v>
      </c>
      <c r="AN9">
        <f>AM2+AN8</f>
        <v>1.562292215090566</v>
      </c>
      <c r="AO9" s="12">
        <v>1991</v>
      </c>
      <c r="AP9" s="13">
        <v>2.0190000000000001</v>
      </c>
      <c r="AQ9" t="s">
        <v>25</v>
      </c>
      <c r="AR9">
        <f>AQ2+AR8</f>
        <v>1.5656716743853789</v>
      </c>
      <c r="AS9" s="12">
        <v>1991</v>
      </c>
      <c r="AT9" s="13">
        <v>2.0190000000000001</v>
      </c>
      <c r="AU9" t="s">
        <v>25</v>
      </c>
      <c r="AV9">
        <f>AU2+AV8</f>
        <v>1.5666767829206596</v>
      </c>
      <c r="AW9" s="12">
        <v>1991</v>
      </c>
      <c r="AX9" s="13">
        <v>2.0190000000000001</v>
      </c>
      <c r="AY9" t="s">
        <v>25</v>
      </c>
      <c r="AZ9">
        <f>AY2+AZ8</f>
        <v>1.5675769918323608</v>
      </c>
      <c r="BA9" s="12">
        <v>1991</v>
      </c>
      <c r="BB9" s="13">
        <v>2.0190000000000001</v>
      </c>
      <c r="BC9" t="s">
        <v>25</v>
      </c>
      <c r="BD9">
        <f>BC2+BD8</f>
        <v>1.5694472594839453</v>
      </c>
      <c r="BE9" s="12">
        <v>1991</v>
      </c>
      <c r="BF9" s="13">
        <v>2.0190000000000001</v>
      </c>
      <c r="BG9" t="s">
        <v>25</v>
      </c>
      <c r="BH9">
        <f>BG2+BH8</f>
        <v>1.5593116255312396</v>
      </c>
      <c r="BI9" s="12">
        <v>1991</v>
      </c>
      <c r="BJ9" s="13">
        <v>2.0190000000000001</v>
      </c>
      <c r="BK9" t="s">
        <v>25</v>
      </c>
      <c r="BL9">
        <f>BK2+BL8</f>
        <v>1.5565650170553911</v>
      </c>
      <c r="BM9" s="12">
        <v>1991</v>
      </c>
      <c r="BN9" s="13">
        <v>2.0190000000000001</v>
      </c>
      <c r="BO9" t="s">
        <v>25</v>
      </c>
      <c r="BP9">
        <f>BO2+BP8</f>
        <v>1.5546334676033218</v>
      </c>
      <c r="BQ9" s="12">
        <v>1991</v>
      </c>
      <c r="BR9" s="13">
        <v>2.0190000000000001</v>
      </c>
      <c r="BS9" t="s">
        <v>25</v>
      </c>
      <c r="BT9">
        <f>BS2+BT8</f>
        <v>1.5477786491759882</v>
      </c>
      <c r="BU9" s="12">
        <v>1991</v>
      </c>
      <c r="BV9" s="13">
        <v>2.0190000000000001</v>
      </c>
    </row>
    <row r="10" spans="2:76">
      <c r="B10">
        <v>0.39286864515621323</v>
      </c>
      <c r="C10" s="21">
        <v>0.88166098534209425</v>
      </c>
      <c r="D10">
        <v>104.30417923008048</v>
      </c>
      <c r="E10" s="12">
        <v>1992</v>
      </c>
      <c r="F10" s="13">
        <v>5.8639999999999999</v>
      </c>
      <c r="G10" t="s">
        <v>26</v>
      </c>
      <c r="H10">
        <f>G2-H8</f>
        <v>1.3980661810612187</v>
      </c>
      <c r="I10" s="12">
        <v>1993</v>
      </c>
      <c r="J10" s="13">
        <v>7.8239999999999998</v>
      </c>
      <c r="K10" t="s">
        <v>26</v>
      </c>
      <c r="L10">
        <f>K2-L8</f>
        <v>1.4155114966192244</v>
      </c>
      <c r="M10" s="12">
        <v>1993</v>
      </c>
      <c r="N10" s="13">
        <v>7.8239999999999998</v>
      </c>
      <c r="O10" t="s">
        <v>26</v>
      </c>
      <c r="P10">
        <f>O2-P8</f>
        <v>1.5002567194141103</v>
      </c>
      <c r="Q10" s="12">
        <v>1993</v>
      </c>
      <c r="R10" s="13">
        <v>7.8239999999999998</v>
      </c>
      <c r="S10" t="s">
        <v>26</v>
      </c>
      <c r="T10">
        <f>S2-T8</f>
        <v>1.3843532185311263</v>
      </c>
      <c r="U10" s="12">
        <v>1993</v>
      </c>
      <c r="V10" s="13">
        <v>7.8239999999999998</v>
      </c>
      <c r="W10" t="s">
        <v>26</v>
      </c>
      <c r="X10">
        <f>W2-X8</f>
        <v>1.3875277712420107</v>
      </c>
      <c r="Y10" s="12">
        <v>1993</v>
      </c>
      <c r="Z10" s="13">
        <v>7.8239999999999998</v>
      </c>
      <c r="AA10" t="s">
        <v>26</v>
      </c>
      <c r="AB10">
        <f>AA2-AB8</f>
        <v>1.3898485520328021</v>
      </c>
      <c r="AC10" s="12">
        <v>1993</v>
      </c>
      <c r="AD10" s="13">
        <v>7.8239999999999998</v>
      </c>
      <c r="AE10" t="s">
        <v>26</v>
      </c>
      <c r="AF10">
        <f>AE2-AF8</f>
        <v>1.3930112622443231</v>
      </c>
      <c r="AG10" s="12">
        <v>1993</v>
      </c>
      <c r="AH10" s="13">
        <v>7.8239999999999998</v>
      </c>
      <c r="AI10" t="s">
        <v>26</v>
      </c>
      <c r="AJ10">
        <f>AI2-AJ8</f>
        <v>1.395855936448384</v>
      </c>
      <c r="AK10" s="12">
        <v>1993</v>
      </c>
      <c r="AL10" s="13">
        <v>7.8239999999999998</v>
      </c>
      <c r="AM10" t="s">
        <v>26</v>
      </c>
      <c r="AN10">
        <f>AM2-AN8</f>
        <v>1.3984328053745827</v>
      </c>
      <c r="AO10" s="12">
        <v>1993</v>
      </c>
      <c r="AP10" s="13">
        <v>7.8239999999999998</v>
      </c>
      <c r="AQ10" t="s">
        <v>26</v>
      </c>
      <c r="AR10">
        <f>AQ2-AR8</f>
        <v>1.3967759468703378</v>
      </c>
      <c r="AS10" s="12">
        <v>1992</v>
      </c>
      <c r="AT10" s="13">
        <v>5.8639999999999999</v>
      </c>
      <c r="AU10" t="s">
        <v>26</v>
      </c>
      <c r="AV10">
        <f>AU2-AV8</f>
        <v>1.3981616485913815</v>
      </c>
      <c r="AW10" s="12">
        <v>1992</v>
      </c>
      <c r="AX10" s="13">
        <v>5.8639999999999999</v>
      </c>
      <c r="AY10" t="s">
        <v>26</v>
      </c>
      <c r="AZ10">
        <f>AY2-AZ8</f>
        <v>1.3957638610128151</v>
      </c>
      <c r="BA10" s="12">
        <v>1992</v>
      </c>
      <c r="BB10" s="13">
        <v>5.8639999999999999</v>
      </c>
      <c r="BC10" t="s">
        <v>26</v>
      </c>
      <c r="BD10">
        <f>BC2-BD8</f>
        <v>1.3964807239436645</v>
      </c>
      <c r="BE10" s="12">
        <v>1992</v>
      </c>
      <c r="BF10" s="13">
        <v>5.8639999999999999</v>
      </c>
      <c r="BG10" t="s">
        <v>26</v>
      </c>
      <c r="BH10">
        <f>BG2-BH8</f>
        <v>1.3872543645500832</v>
      </c>
      <c r="BI10" s="12">
        <v>1992</v>
      </c>
      <c r="BJ10" s="13">
        <v>5.8639999999999999</v>
      </c>
      <c r="BK10" t="s">
        <v>26</v>
      </c>
      <c r="BL10">
        <f>BK2-BL8</f>
        <v>1.3846029659090198</v>
      </c>
      <c r="BM10" s="12">
        <v>1992</v>
      </c>
      <c r="BN10" s="13">
        <v>5.8639999999999999</v>
      </c>
      <c r="BO10" t="s">
        <v>26</v>
      </c>
      <c r="BP10">
        <f>BO2-BP8</f>
        <v>1.3821460433759234</v>
      </c>
      <c r="BQ10" s="12">
        <v>1992</v>
      </c>
      <c r="BR10" s="13">
        <v>5.8639999999999999</v>
      </c>
      <c r="BS10" t="s">
        <v>26</v>
      </c>
      <c r="BT10">
        <f>BS2-BT8</f>
        <v>1.3752060107615667</v>
      </c>
      <c r="BU10" s="12">
        <v>1992</v>
      </c>
      <c r="BV10" s="13">
        <v>5.8639999999999999</v>
      </c>
    </row>
    <row r="11" spans="2:76">
      <c r="B11">
        <v>0.39367535850350199</v>
      </c>
      <c r="C11" s="21">
        <v>0.88255682747355491</v>
      </c>
      <c r="D11">
        <v>105.20658901518998</v>
      </c>
      <c r="E11" s="12">
        <v>1993</v>
      </c>
      <c r="F11" s="13">
        <v>7.8239999999999998</v>
      </c>
      <c r="G11" t="s">
        <v>27</v>
      </c>
      <c r="H11" s="22">
        <f>LN(G2)</f>
        <v>0.39215305378218224</v>
      </c>
      <c r="I11" s="12">
        <v>1995</v>
      </c>
      <c r="J11" s="13">
        <v>32.463000000000001</v>
      </c>
      <c r="K11" t="s">
        <v>27</v>
      </c>
      <c r="L11" s="22">
        <f>LN(K2)</f>
        <v>0.41486646746898548</v>
      </c>
      <c r="M11" s="12">
        <v>1995</v>
      </c>
      <c r="N11" s="13">
        <v>32.463000000000001</v>
      </c>
      <c r="O11" t="s">
        <v>27</v>
      </c>
      <c r="P11" s="22">
        <f>LN(O2)</f>
        <v>0.45481679645362999</v>
      </c>
      <c r="Q11" s="12">
        <v>1995</v>
      </c>
      <c r="R11" s="13">
        <v>32.463000000000001</v>
      </c>
      <c r="S11" t="s">
        <v>27</v>
      </c>
      <c r="T11" s="22">
        <f>LN(S2)</f>
        <v>0.38267043606265827</v>
      </c>
      <c r="U11" s="12">
        <v>1995</v>
      </c>
      <c r="V11" s="13">
        <v>32.463000000000001</v>
      </c>
      <c r="W11" t="s">
        <v>27</v>
      </c>
      <c r="X11" s="22">
        <f>LN(W2)</f>
        <v>0.38620201384655406</v>
      </c>
      <c r="Y11" s="12">
        <v>1995</v>
      </c>
      <c r="Z11" s="13">
        <v>32.463000000000001</v>
      </c>
      <c r="AA11" t="s">
        <v>27</v>
      </c>
      <c r="AB11" s="22">
        <f>LN(AA2)</f>
        <v>0.38825806195700063</v>
      </c>
      <c r="AC11" s="12">
        <v>1995</v>
      </c>
      <c r="AD11" s="13">
        <v>32.463000000000001</v>
      </c>
      <c r="AE11" t="s">
        <v>27</v>
      </c>
      <c r="AF11" s="22">
        <f>LN(AE2)</f>
        <v>0.39087017551198538</v>
      </c>
      <c r="AG11" s="12">
        <v>1995</v>
      </c>
      <c r="AH11" s="13">
        <v>32.463000000000001</v>
      </c>
      <c r="AI11" t="s">
        <v>27</v>
      </c>
      <c r="AJ11" s="22">
        <f>LN(AI2)</f>
        <v>0.39131553537715807</v>
      </c>
      <c r="AK11" s="12">
        <v>1995</v>
      </c>
      <c r="AL11" s="13">
        <v>32.463000000000001</v>
      </c>
      <c r="AM11" t="s">
        <v>27</v>
      </c>
      <c r="AN11" s="22">
        <f>LN(AM2)</f>
        <v>0.39228699712961351</v>
      </c>
      <c r="AO11" s="12">
        <v>1995</v>
      </c>
      <c r="AP11" s="13">
        <v>32.463000000000001</v>
      </c>
      <c r="AQ11" t="s">
        <v>27</v>
      </c>
      <c r="AR11" s="22">
        <f>LN(AQ2)</f>
        <v>0.39286864515621323</v>
      </c>
      <c r="AS11" s="12">
        <v>1995</v>
      </c>
      <c r="AT11" s="13">
        <v>32.463000000000001</v>
      </c>
      <c r="AU11" t="s">
        <v>27</v>
      </c>
      <c r="AV11" s="22">
        <f>LN(AU2)</f>
        <v>0.39367535850350199</v>
      </c>
      <c r="AW11" s="12">
        <v>1993</v>
      </c>
      <c r="AX11" s="13">
        <v>7.8239999999999998</v>
      </c>
      <c r="AY11" t="s">
        <v>27</v>
      </c>
      <c r="AZ11" s="22">
        <f>LN(AY2)</f>
        <v>0.39317011781259581</v>
      </c>
      <c r="BA11" s="12">
        <v>1993</v>
      </c>
      <c r="BB11" s="13">
        <v>7.8239999999999998</v>
      </c>
      <c r="BC11" t="s">
        <v>27</v>
      </c>
      <c r="BD11" s="22">
        <f>LN(BC2)</f>
        <v>0.39404278215555533</v>
      </c>
      <c r="BE11" s="12">
        <v>1993</v>
      </c>
      <c r="BF11" s="13">
        <v>7.8239999999999998</v>
      </c>
      <c r="BG11" t="s">
        <v>27</v>
      </c>
      <c r="BH11" s="22">
        <f>LN(BG2)</f>
        <v>0.38749324057582252</v>
      </c>
      <c r="BI11" s="12">
        <v>1993</v>
      </c>
      <c r="BJ11" s="13">
        <v>7.8239999999999998</v>
      </c>
      <c r="BK11" t="s">
        <v>27</v>
      </c>
      <c r="BL11" s="22">
        <f>LN(BK2)</f>
        <v>0.38565959501572045</v>
      </c>
      <c r="BM11" s="12">
        <v>1993</v>
      </c>
      <c r="BN11" s="13">
        <v>7.8239999999999998</v>
      </c>
      <c r="BO11" t="s">
        <v>27</v>
      </c>
      <c r="BP11" s="22">
        <f>LN(BO2)</f>
        <v>0.38416639596789592</v>
      </c>
      <c r="BQ11" s="12">
        <v>1993</v>
      </c>
      <c r="BR11" s="13">
        <v>7.8239999999999998</v>
      </c>
      <c r="BS11" t="s">
        <v>27</v>
      </c>
      <c r="BT11" s="22">
        <f>LN(BS2)</f>
        <v>0.37945805750118616</v>
      </c>
      <c r="BU11" s="12">
        <v>1993</v>
      </c>
      <c r="BV11" s="13">
        <v>7.8239999999999998</v>
      </c>
    </row>
    <row r="12" spans="2:76">
      <c r="B12">
        <v>0.39317011781259581</v>
      </c>
      <c r="C12" s="21">
        <v>0.87820453679595467</v>
      </c>
      <c r="D12">
        <v>100.94681026456325</v>
      </c>
      <c r="E12" s="12">
        <v>1995</v>
      </c>
      <c r="F12" s="13">
        <v>32.463000000000001</v>
      </c>
      <c r="G12" t="s">
        <v>28</v>
      </c>
      <c r="H12" s="22">
        <f>LN(H9)</f>
        <v>0.44613496084206716</v>
      </c>
      <c r="I12" s="12">
        <v>1997</v>
      </c>
      <c r="J12" s="13">
        <v>65.900000000000006</v>
      </c>
      <c r="K12" t="s">
        <v>28</v>
      </c>
      <c r="L12" s="22">
        <f>LN(L9)</f>
        <v>0.47798765705942498</v>
      </c>
      <c r="M12" s="12">
        <v>1997</v>
      </c>
      <c r="N12" s="13">
        <v>65.900000000000006</v>
      </c>
      <c r="O12" t="s">
        <v>28</v>
      </c>
      <c r="P12" s="22">
        <f>LN(P9)</f>
        <v>0.50169158219612864</v>
      </c>
      <c r="Q12" s="12">
        <v>1997</v>
      </c>
      <c r="R12" s="13">
        <v>65.900000000000006</v>
      </c>
      <c r="S12" t="s">
        <v>28</v>
      </c>
      <c r="T12" s="22">
        <f>LN(T9)</f>
        <v>0.43698720675010216</v>
      </c>
      <c r="U12" s="12">
        <v>1997</v>
      </c>
      <c r="V12" s="13">
        <v>65.900000000000006</v>
      </c>
      <c r="W12" t="s">
        <v>28</v>
      </c>
      <c r="X12" s="22">
        <f>LN(X9)</f>
        <v>0.44162729577045512</v>
      </c>
      <c r="Y12" s="12">
        <v>1997</v>
      </c>
      <c r="Z12" s="13">
        <v>65.900000000000006</v>
      </c>
      <c r="AA12" t="s">
        <v>28</v>
      </c>
      <c r="AB12" s="22">
        <f>LN(AB9)</f>
        <v>0.44402656344619201</v>
      </c>
      <c r="AC12" s="12">
        <v>1997</v>
      </c>
      <c r="AD12" s="13">
        <v>65.900000000000006</v>
      </c>
      <c r="AE12" t="s">
        <v>28</v>
      </c>
      <c r="AF12" s="22">
        <f>LN(AF9)</f>
        <v>0.44694091077588421</v>
      </c>
      <c r="AG12" s="12">
        <v>1997</v>
      </c>
      <c r="AH12" s="13">
        <v>65.900000000000006</v>
      </c>
      <c r="AI12" t="s">
        <v>28</v>
      </c>
      <c r="AJ12" s="22">
        <f>LN(AJ9)</f>
        <v>0.44596336992660357</v>
      </c>
      <c r="AK12" s="12">
        <v>1997</v>
      </c>
      <c r="AL12" s="13">
        <v>65.900000000000006</v>
      </c>
      <c r="AM12" t="s">
        <v>28</v>
      </c>
      <c r="AN12" s="22">
        <f>LN(AN9)</f>
        <v>0.44615411144344613</v>
      </c>
      <c r="AO12" s="12">
        <v>1997</v>
      </c>
      <c r="AP12" s="13">
        <v>65.900000000000006</v>
      </c>
      <c r="AQ12" t="s">
        <v>28</v>
      </c>
      <c r="AR12" s="22">
        <f>LN(AR9)</f>
        <v>0.44831491682940139</v>
      </c>
      <c r="AS12" s="12">
        <v>1997</v>
      </c>
      <c r="AT12" s="13">
        <v>65.900000000000006</v>
      </c>
      <c r="AU12" t="s">
        <v>28</v>
      </c>
      <c r="AV12" s="22">
        <f>LN(AV9)</f>
        <v>0.44895667721045546</v>
      </c>
      <c r="AW12" s="12">
        <v>1997</v>
      </c>
      <c r="AX12" s="13">
        <v>65.900000000000006</v>
      </c>
      <c r="AY12" t="s">
        <v>28</v>
      </c>
      <c r="AZ12" s="22">
        <f>LN(AZ9)</f>
        <v>0.44953110991511147</v>
      </c>
      <c r="BA12" s="12">
        <v>1995</v>
      </c>
      <c r="BB12" s="13">
        <v>32.463000000000001</v>
      </c>
      <c r="BC12" t="s">
        <v>28</v>
      </c>
      <c r="BD12" s="22">
        <f>LN(BD9)</f>
        <v>0.45072349334816392</v>
      </c>
      <c r="BE12" s="12">
        <v>1995</v>
      </c>
      <c r="BF12" s="13">
        <v>32.463000000000001</v>
      </c>
      <c r="BG12" t="s">
        <v>28</v>
      </c>
      <c r="BH12" s="22">
        <f>LN(BH9)</f>
        <v>0.44424445818999053</v>
      </c>
      <c r="BI12" s="12">
        <v>1995</v>
      </c>
      <c r="BJ12" s="13">
        <v>32.463000000000001</v>
      </c>
      <c r="BK12" t="s">
        <v>28</v>
      </c>
      <c r="BL12" s="22">
        <f>LN(BL9)</f>
        <v>0.44248148134443738</v>
      </c>
      <c r="BM12" s="12">
        <v>1995</v>
      </c>
      <c r="BN12" s="13">
        <v>32.463000000000001</v>
      </c>
      <c r="BO12" t="s">
        <v>28</v>
      </c>
      <c r="BP12" s="22">
        <f>LN(BP9)</f>
        <v>0.44123980569451726</v>
      </c>
      <c r="BQ12" s="12">
        <v>1995</v>
      </c>
      <c r="BR12" s="13">
        <v>32.463000000000001</v>
      </c>
      <c r="BS12" t="s">
        <v>28</v>
      </c>
      <c r="BT12" s="22">
        <f>LN(BT9)</f>
        <v>0.43682077345489811</v>
      </c>
      <c r="BU12" s="12">
        <v>1995</v>
      </c>
      <c r="BV12" s="13">
        <v>32.463000000000001</v>
      </c>
    </row>
    <row r="13" spans="2:76">
      <c r="B13">
        <v>0.39404278215555533</v>
      </c>
      <c r="C13" s="21">
        <v>0.8772442889055827</v>
      </c>
      <c r="D13">
        <v>100.0476469500627</v>
      </c>
      <c r="E13" s="12">
        <v>1997</v>
      </c>
      <c r="F13" s="13">
        <v>65.900000000000006</v>
      </c>
      <c r="G13" t="s">
        <v>29</v>
      </c>
      <c r="H13" s="22">
        <f>LN(H10)</f>
        <v>0.33508998250601663</v>
      </c>
      <c r="I13" s="12">
        <v>1998</v>
      </c>
      <c r="J13" s="13">
        <v>342.976</v>
      </c>
      <c r="K13" t="s">
        <v>29</v>
      </c>
      <c r="L13" s="22">
        <f>LN(L10)</f>
        <v>0.34749094748612747</v>
      </c>
      <c r="M13" s="12">
        <v>1998</v>
      </c>
      <c r="N13" s="13">
        <v>342.976</v>
      </c>
      <c r="O13" t="s">
        <v>29</v>
      </c>
      <c r="P13" s="22">
        <f>LN(P10)</f>
        <v>0.40563623974038482</v>
      </c>
      <c r="Q13" s="12">
        <v>1998</v>
      </c>
      <c r="R13" s="13">
        <v>342.976</v>
      </c>
      <c r="S13" t="s">
        <v>29</v>
      </c>
      <c r="T13" s="22">
        <f>LN(T10)</f>
        <v>0.32523304033517153</v>
      </c>
      <c r="U13" s="12">
        <v>1998</v>
      </c>
      <c r="V13" s="13">
        <v>342.976</v>
      </c>
      <c r="W13" t="s">
        <v>29</v>
      </c>
      <c r="X13" s="22">
        <f>LN(X10)</f>
        <v>0.32752358174770613</v>
      </c>
      <c r="Y13" s="12">
        <v>1998</v>
      </c>
      <c r="Z13" s="13">
        <v>342.976</v>
      </c>
      <c r="AA13" t="s">
        <v>29</v>
      </c>
      <c r="AB13" s="22">
        <f>LN(AB10)</f>
        <v>0.32919478583444783</v>
      </c>
      <c r="AC13" s="12">
        <v>1998</v>
      </c>
      <c r="AD13" s="13">
        <v>342.976</v>
      </c>
      <c r="AE13" t="s">
        <v>29</v>
      </c>
      <c r="AF13" s="22">
        <f>LN(AF10)</f>
        <v>0.33146777964964025</v>
      </c>
      <c r="AG13" s="12">
        <v>1998</v>
      </c>
      <c r="AH13" s="13">
        <v>342.976</v>
      </c>
      <c r="AI13" t="s">
        <v>29</v>
      </c>
      <c r="AJ13" s="22">
        <f>LN(AJ10)</f>
        <v>0.33350780162841964</v>
      </c>
      <c r="AK13" s="12">
        <v>1998</v>
      </c>
      <c r="AL13" s="13">
        <v>342.976</v>
      </c>
      <c r="AM13" t="s">
        <v>29</v>
      </c>
      <c r="AN13" s="22">
        <f>LN(AN10)</f>
        <v>0.33535218486492518</v>
      </c>
      <c r="AO13" s="12">
        <v>1998</v>
      </c>
      <c r="AP13" s="13">
        <v>342.976</v>
      </c>
      <c r="AQ13" t="s">
        <v>29</v>
      </c>
      <c r="AR13" s="22">
        <f>LN(AR10)</f>
        <v>0.33416668578764797</v>
      </c>
      <c r="AS13" s="12">
        <v>1998</v>
      </c>
      <c r="AT13" s="13">
        <v>342.976</v>
      </c>
      <c r="AU13" t="s">
        <v>29</v>
      </c>
      <c r="AV13" s="22">
        <f>LN(AV10)</f>
        <v>0.33515826559023992</v>
      </c>
      <c r="AW13" s="12">
        <v>1998</v>
      </c>
      <c r="AX13" s="13">
        <v>342.976</v>
      </c>
      <c r="AY13" t="s">
        <v>29</v>
      </c>
      <c r="AZ13" s="22">
        <f>LN(AZ10)</f>
        <v>0.33344183602974753</v>
      </c>
      <c r="BA13" s="12">
        <v>1998</v>
      </c>
      <c r="BB13" s="13">
        <v>342.976</v>
      </c>
      <c r="BC13" t="s">
        <v>29</v>
      </c>
      <c r="BD13" s="22">
        <f>LN(BD10)</f>
        <v>0.33395530318836358</v>
      </c>
      <c r="BE13" s="12">
        <v>1997</v>
      </c>
      <c r="BF13" s="13">
        <v>65.900000000000006</v>
      </c>
      <c r="BG13" t="s">
        <v>29</v>
      </c>
      <c r="BH13" s="22">
        <f>LN(BH10)</f>
        <v>0.32732651640748678</v>
      </c>
      <c r="BI13" s="12">
        <v>1997</v>
      </c>
      <c r="BJ13" s="13">
        <v>65.900000000000006</v>
      </c>
      <c r="BK13" t="s">
        <v>29</v>
      </c>
      <c r="BL13" s="22">
        <f>LN(BL10)</f>
        <v>0.32541343132869771</v>
      </c>
      <c r="BM13" s="12">
        <v>1997</v>
      </c>
      <c r="BN13" s="13">
        <v>65.900000000000006</v>
      </c>
      <c r="BO13" t="s">
        <v>29</v>
      </c>
      <c r="BP13" s="22">
        <f>LN(BP10)</f>
        <v>0.32363739514278084</v>
      </c>
      <c r="BQ13" s="12">
        <v>1997</v>
      </c>
      <c r="BR13" s="13">
        <v>65.900000000000006</v>
      </c>
      <c r="BS13" t="s">
        <v>29</v>
      </c>
      <c r="BT13" s="22">
        <f>LN(BT10)</f>
        <v>0.3186035459041513</v>
      </c>
      <c r="BU13" s="12">
        <v>1997</v>
      </c>
      <c r="BV13" s="13">
        <v>65.900000000000006</v>
      </c>
    </row>
    <row r="14" spans="2:76">
      <c r="B14">
        <v>0.38749324057582252</v>
      </c>
      <c r="C14" s="21">
        <v>0.87474805711222681</v>
      </c>
      <c r="D14">
        <v>97.774713247714757</v>
      </c>
      <c r="E14" s="12">
        <v>1998</v>
      </c>
      <c r="F14" s="13">
        <v>342.976</v>
      </c>
      <c r="G14" t="s">
        <v>30</v>
      </c>
      <c r="H14" s="22">
        <f>H12-H11</f>
        <v>5.3981907059884926E-2</v>
      </c>
      <c r="I14" s="12">
        <v>1999</v>
      </c>
      <c r="J14" s="13">
        <v>605.78499999999997</v>
      </c>
      <c r="K14" t="s">
        <v>30</v>
      </c>
      <c r="L14" s="22">
        <f>L12-L11</f>
        <v>6.3121189590439497E-2</v>
      </c>
      <c r="M14" s="12">
        <v>1999</v>
      </c>
      <c r="N14" s="13">
        <v>605.78499999999997</v>
      </c>
      <c r="O14" t="s">
        <v>30</v>
      </c>
      <c r="P14" s="22">
        <f>P12-P11</f>
        <v>4.6874785742498648E-2</v>
      </c>
      <c r="Q14" s="12">
        <v>1999</v>
      </c>
      <c r="R14" s="13">
        <v>605.78499999999997</v>
      </c>
      <c r="S14" t="s">
        <v>30</v>
      </c>
      <c r="T14" s="22">
        <f>T12-T11</f>
        <v>5.4316770687443894E-2</v>
      </c>
      <c r="U14" s="12">
        <v>1999</v>
      </c>
      <c r="V14" s="13">
        <v>605.78499999999997</v>
      </c>
      <c r="W14" t="s">
        <v>30</v>
      </c>
      <c r="X14" s="22">
        <f>X12-X11</f>
        <v>5.542528192390106E-2</v>
      </c>
      <c r="Y14" s="12">
        <v>1999</v>
      </c>
      <c r="Z14" s="13">
        <v>605.78499999999997</v>
      </c>
      <c r="AA14" t="s">
        <v>30</v>
      </c>
      <c r="AB14" s="22">
        <f>AB12-AB11</f>
        <v>5.576850148919138E-2</v>
      </c>
      <c r="AC14" s="12">
        <v>1999</v>
      </c>
      <c r="AD14" s="13">
        <v>605.78499999999997</v>
      </c>
      <c r="AE14" t="s">
        <v>30</v>
      </c>
      <c r="AF14" s="22">
        <f>AF12-AF11</f>
        <v>5.607073526389883E-2</v>
      </c>
      <c r="AG14" s="12">
        <v>1999</v>
      </c>
      <c r="AH14" s="13">
        <v>605.78499999999997</v>
      </c>
      <c r="AI14" t="s">
        <v>30</v>
      </c>
      <c r="AJ14" s="22">
        <f>AJ12-AJ11</f>
        <v>5.4647834549445495E-2</v>
      </c>
      <c r="AK14" s="12">
        <v>1999</v>
      </c>
      <c r="AL14" s="13">
        <v>605.78499999999997</v>
      </c>
      <c r="AM14" t="s">
        <v>30</v>
      </c>
      <c r="AN14" s="22">
        <f>AN12-AN11</f>
        <v>5.386711431383262E-2</v>
      </c>
      <c r="AO14" s="12">
        <v>1999</v>
      </c>
      <c r="AP14" s="13">
        <v>605.78499999999997</v>
      </c>
      <c r="AQ14" t="s">
        <v>30</v>
      </c>
      <c r="AR14" s="22">
        <f>AR12-AR11</f>
        <v>5.5446271673188163E-2</v>
      </c>
      <c r="AS14" s="12">
        <v>1999</v>
      </c>
      <c r="AT14" s="13">
        <v>605.78499999999997</v>
      </c>
      <c r="AU14" t="s">
        <v>30</v>
      </c>
      <c r="AV14" s="22">
        <f>AV12-AV11</f>
        <v>5.5281318706953464E-2</v>
      </c>
      <c r="AW14" s="12">
        <v>1999</v>
      </c>
      <c r="AX14" s="13">
        <v>605.78499999999997</v>
      </c>
      <c r="AY14" t="s">
        <v>30</v>
      </c>
      <c r="AZ14" s="22">
        <f>AZ12-AZ11</f>
        <v>5.6360992102515661E-2</v>
      </c>
      <c r="BA14" s="12">
        <v>1999</v>
      </c>
      <c r="BB14" s="13">
        <v>605.78499999999997</v>
      </c>
      <c r="BC14" t="s">
        <v>30</v>
      </c>
      <c r="BD14" s="22">
        <f>BD12-BD11</f>
        <v>5.668071119260859E-2</v>
      </c>
      <c r="BE14" s="12">
        <v>1999</v>
      </c>
      <c r="BF14" s="13">
        <v>605.78499999999997</v>
      </c>
      <c r="BG14" t="s">
        <v>30</v>
      </c>
      <c r="BH14" s="22">
        <f>BH12-BH11</f>
        <v>5.6751217614168015E-2</v>
      </c>
      <c r="BI14" s="12">
        <v>1998</v>
      </c>
      <c r="BJ14" s="13">
        <v>342.976</v>
      </c>
      <c r="BK14" t="s">
        <v>30</v>
      </c>
      <c r="BL14" s="22">
        <f>BL12-BL11</f>
        <v>5.6821886328716931E-2</v>
      </c>
      <c r="BM14" s="12">
        <v>1998</v>
      </c>
      <c r="BN14" s="13">
        <v>342.976</v>
      </c>
      <c r="BO14" t="s">
        <v>30</v>
      </c>
      <c r="BP14" s="22">
        <f>BP12-BP11</f>
        <v>5.7073409726621338E-2</v>
      </c>
      <c r="BQ14" s="12">
        <v>1998</v>
      </c>
      <c r="BR14" s="13">
        <v>342.976</v>
      </c>
      <c r="BS14" t="s">
        <v>30</v>
      </c>
      <c r="BT14" s="22">
        <f>BT12-BT11</f>
        <v>5.7362715953711951E-2</v>
      </c>
      <c r="BU14" s="12">
        <v>1998</v>
      </c>
      <c r="BV14" s="13">
        <v>342.976</v>
      </c>
    </row>
    <row r="15" spans="2:76">
      <c r="B15">
        <v>0.38565959501572045</v>
      </c>
      <c r="C15" s="21">
        <v>0.87382707135634263</v>
      </c>
      <c r="D15">
        <v>96.958825720367955</v>
      </c>
      <c r="E15" s="12">
        <v>1999</v>
      </c>
      <c r="F15" s="13">
        <v>605.78499999999997</v>
      </c>
      <c r="G15" t="s">
        <v>31</v>
      </c>
      <c r="H15" s="22">
        <f>H11-H13</f>
        <v>5.7063071276165611E-2</v>
      </c>
      <c r="I15" s="12">
        <v>2000</v>
      </c>
      <c r="J15" s="13">
        <v>973.91099999999994</v>
      </c>
      <c r="K15" t="s">
        <v>31</v>
      </c>
      <c r="L15" s="22">
        <f>L11-L13</f>
        <v>6.7375519982858012E-2</v>
      </c>
      <c r="M15" s="12">
        <v>2000</v>
      </c>
      <c r="N15" s="13">
        <v>973.91099999999994</v>
      </c>
      <c r="O15" t="s">
        <v>31</v>
      </c>
      <c r="P15" s="22">
        <f>P11-P13</f>
        <v>4.9180556713245172E-2</v>
      </c>
      <c r="Q15" s="12">
        <v>2000</v>
      </c>
      <c r="R15" s="13">
        <v>973.91099999999994</v>
      </c>
      <c r="S15" t="s">
        <v>31</v>
      </c>
      <c r="T15" s="22">
        <f>T11-T13</f>
        <v>5.743739572748674E-2</v>
      </c>
      <c r="U15" s="12">
        <v>2000</v>
      </c>
      <c r="V15" s="13">
        <v>973.91099999999994</v>
      </c>
      <c r="W15" t="s">
        <v>31</v>
      </c>
      <c r="X15" s="22">
        <f>X11-X13</f>
        <v>5.8678432098847932E-2</v>
      </c>
      <c r="Y15" s="12">
        <v>2000</v>
      </c>
      <c r="Z15" s="13">
        <v>973.91099999999994</v>
      </c>
      <c r="AA15" t="s">
        <v>31</v>
      </c>
      <c r="AB15" s="22">
        <f>AB11-AB13</f>
        <v>5.9063276122552799E-2</v>
      </c>
      <c r="AC15" s="12">
        <v>2000</v>
      </c>
      <c r="AD15" s="13">
        <v>973.91099999999994</v>
      </c>
      <c r="AE15" t="s">
        <v>31</v>
      </c>
      <c r="AF15" s="22">
        <f>AF11-AF13</f>
        <v>5.9402395862345136E-2</v>
      </c>
      <c r="AG15" s="12">
        <v>2000</v>
      </c>
      <c r="AH15" s="13">
        <v>973.91099999999994</v>
      </c>
      <c r="AI15" t="s">
        <v>31</v>
      </c>
      <c r="AJ15" s="22">
        <f>AJ11-AJ13</f>
        <v>5.7807733748738432E-2</v>
      </c>
      <c r="AK15" s="12">
        <v>2000</v>
      </c>
      <c r="AL15" s="13">
        <v>973.91099999999994</v>
      </c>
      <c r="AM15" t="s">
        <v>31</v>
      </c>
      <c r="AN15" s="22">
        <f>AN11-AN13</f>
        <v>5.6934812264688328E-2</v>
      </c>
      <c r="AO15" s="12">
        <v>2000</v>
      </c>
      <c r="AP15" s="13">
        <v>973.91099999999994</v>
      </c>
      <c r="AQ15" t="s">
        <v>31</v>
      </c>
      <c r="AR15" s="22">
        <f>AR11-AR13</f>
        <v>5.870195936856526E-2</v>
      </c>
      <c r="AS15" s="12">
        <v>2000</v>
      </c>
      <c r="AT15" s="13">
        <v>973.91099999999994</v>
      </c>
      <c r="AU15" t="s">
        <v>31</v>
      </c>
      <c r="AV15" s="22">
        <f>AV11-AV13</f>
        <v>5.851709291326207E-2</v>
      </c>
      <c r="AW15" s="12">
        <v>2000</v>
      </c>
      <c r="AX15" s="13">
        <v>973.91099999999994</v>
      </c>
      <c r="AY15" t="s">
        <v>31</v>
      </c>
      <c r="AZ15" s="22">
        <f>AZ11-AZ13</f>
        <v>5.972828178284828E-2</v>
      </c>
      <c r="BA15" s="12">
        <v>2000</v>
      </c>
      <c r="BB15" s="13">
        <v>973.91099999999994</v>
      </c>
      <c r="BC15" t="s">
        <v>31</v>
      </c>
      <c r="BD15" s="22">
        <f>BD11-BD13</f>
        <v>6.0087478967191743E-2</v>
      </c>
      <c r="BE15" s="12">
        <v>2000</v>
      </c>
      <c r="BF15" s="13">
        <v>973.91099999999994</v>
      </c>
      <c r="BG15" t="s">
        <v>31</v>
      </c>
      <c r="BH15" s="22">
        <f>BH11-BH13</f>
        <v>6.0166724168335739E-2</v>
      </c>
      <c r="BI15" s="12">
        <v>2000</v>
      </c>
      <c r="BJ15" s="13">
        <v>973.91099999999994</v>
      </c>
      <c r="BK15" t="s">
        <v>31</v>
      </c>
      <c r="BL15" s="22">
        <f>BL11-BL13</f>
        <v>6.0246163687022736E-2</v>
      </c>
      <c r="BM15" s="12">
        <v>1999</v>
      </c>
      <c r="BN15" s="13">
        <v>605.78499999999997</v>
      </c>
      <c r="BO15" t="s">
        <v>31</v>
      </c>
      <c r="BP15" s="22">
        <f>BP11-BP13</f>
        <v>6.0529000825115087E-2</v>
      </c>
      <c r="BQ15" s="12">
        <v>1999</v>
      </c>
      <c r="BR15" s="13">
        <v>605.78499999999997</v>
      </c>
      <c r="BS15" t="s">
        <v>31</v>
      </c>
      <c r="BT15" s="22">
        <f>BT11-BT13</f>
        <v>6.0854511597034866E-2</v>
      </c>
      <c r="BU15" s="12">
        <v>1999</v>
      </c>
      <c r="BV15" s="13">
        <v>605.78499999999997</v>
      </c>
    </row>
    <row r="16" spans="2:76">
      <c r="B16">
        <v>0.38416639596789592</v>
      </c>
      <c r="C16" s="21">
        <v>0.87229106377134957</v>
      </c>
      <c r="D16">
        <v>95.624278562107534</v>
      </c>
      <c r="E16" s="12">
        <v>2000</v>
      </c>
      <c r="F16" s="13">
        <v>973.91099999999994</v>
      </c>
      <c r="G16" t="s">
        <v>32</v>
      </c>
      <c r="H16" s="23">
        <f>AVERAGE(H14:H15)</f>
        <v>5.5522489168025269E-2</v>
      </c>
      <c r="I16" s="12">
        <v>2002</v>
      </c>
      <c r="J16" s="13">
        <v>2854.4929999999999</v>
      </c>
      <c r="K16" t="s">
        <v>32</v>
      </c>
      <c r="L16" s="23">
        <f>AVERAGE(L14:L15)</f>
        <v>6.5248354786648755E-2</v>
      </c>
      <c r="M16" s="12">
        <v>2002</v>
      </c>
      <c r="N16" s="13">
        <v>2854.4929999999999</v>
      </c>
      <c r="O16" t="s">
        <v>32</v>
      </c>
      <c r="P16" s="23">
        <f>AVERAGE(P14:P15)</f>
        <v>4.802767122787191E-2</v>
      </c>
      <c r="Q16" s="12">
        <v>2002</v>
      </c>
      <c r="R16" s="13">
        <v>2854.4929999999999</v>
      </c>
      <c r="S16" t="s">
        <v>32</v>
      </c>
      <c r="T16" s="23">
        <f>AVERAGE(T14:T15)</f>
        <v>5.5877083207465317E-2</v>
      </c>
      <c r="U16" s="12">
        <v>2002</v>
      </c>
      <c r="V16" s="13">
        <v>2854.4929999999999</v>
      </c>
      <c r="W16" t="s">
        <v>32</v>
      </c>
      <c r="X16" s="23">
        <f>AVERAGE(X14:X15)</f>
        <v>5.7051857011374496E-2</v>
      </c>
      <c r="Y16" s="12">
        <v>2002</v>
      </c>
      <c r="Z16" s="13">
        <v>2854.4929999999999</v>
      </c>
      <c r="AA16" t="s">
        <v>32</v>
      </c>
      <c r="AB16" s="23">
        <f>AVERAGE(AB14:AB15)</f>
        <v>5.741588880587209E-2</v>
      </c>
      <c r="AC16" s="12">
        <v>2002</v>
      </c>
      <c r="AD16" s="13">
        <v>2854.4929999999999</v>
      </c>
      <c r="AE16" t="s">
        <v>32</v>
      </c>
      <c r="AF16" s="23">
        <f>AVERAGE(AF14:AF15)</f>
        <v>5.7736565563121983E-2</v>
      </c>
      <c r="AG16" s="12">
        <v>2002</v>
      </c>
      <c r="AH16" s="13">
        <v>2854.4929999999999</v>
      </c>
      <c r="AI16" t="s">
        <v>32</v>
      </c>
      <c r="AJ16" s="23">
        <f>AVERAGE(AJ14:AJ15)</f>
        <v>5.6227784149091964E-2</v>
      </c>
      <c r="AK16" s="12">
        <v>2002</v>
      </c>
      <c r="AL16" s="13">
        <v>2854.4929999999999</v>
      </c>
      <c r="AM16" t="s">
        <v>32</v>
      </c>
      <c r="AN16" s="23">
        <f>AVERAGE(AN14:AN15)</f>
        <v>5.5400963289260474E-2</v>
      </c>
      <c r="AO16" s="12">
        <v>2002</v>
      </c>
      <c r="AP16" s="13">
        <v>2854.4929999999999</v>
      </c>
      <c r="AQ16" t="s">
        <v>32</v>
      </c>
      <c r="AR16" s="23">
        <f>AVERAGE(AR14:AR15)</f>
        <v>5.7074115520876711E-2</v>
      </c>
      <c r="AS16" s="12">
        <v>2002</v>
      </c>
      <c r="AT16" s="13">
        <v>2854.4929999999999</v>
      </c>
      <c r="AU16" t="s">
        <v>32</v>
      </c>
      <c r="AV16" s="23">
        <f>AVERAGE(AV14:AV15)</f>
        <v>5.6899205810107767E-2</v>
      </c>
      <c r="AW16" s="12">
        <v>2002</v>
      </c>
      <c r="AX16" s="13">
        <v>2854.4929999999999</v>
      </c>
      <c r="AY16" t="s">
        <v>32</v>
      </c>
      <c r="AZ16" s="23">
        <f>AVERAGE(AZ14:AZ15)</f>
        <v>5.8044636942681971E-2</v>
      </c>
      <c r="BA16" s="12">
        <v>2002</v>
      </c>
      <c r="BB16" s="13">
        <v>2854.4929999999999</v>
      </c>
      <c r="BC16" t="s">
        <v>32</v>
      </c>
      <c r="BD16" s="23">
        <f>AVERAGE(BD14:BD15)</f>
        <v>5.8384095079900167E-2</v>
      </c>
      <c r="BE16" s="12">
        <v>2002</v>
      </c>
      <c r="BF16" s="13">
        <v>2854.4929999999999</v>
      </c>
      <c r="BG16" t="s">
        <v>32</v>
      </c>
      <c r="BH16" s="23">
        <f>AVERAGE(BH14:BH15)</f>
        <v>5.8458970891251877E-2</v>
      </c>
      <c r="BI16" s="12">
        <v>2002</v>
      </c>
      <c r="BJ16" s="13">
        <v>2854.4929999999999</v>
      </c>
      <c r="BK16" t="s">
        <v>32</v>
      </c>
      <c r="BL16" s="23">
        <f>AVERAGE(BL14:BL15)</f>
        <v>5.8534025007869833E-2</v>
      </c>
      <c r="BM16" s="12">
        <v>2002</v>
      </c>
      <c r="BN16" s="13">
        <v>2854.4929999999999</v>
      </c>
      <c r="BO16" t="s">
        <v>32</v>
      </c>
      <c r="BP16" s="23">
        <f>AVERAGE(BP14:BP15)</f>
        <v>5.8801205275868212E-2</v>
      </c>
      <c r="BQ16" s="12">
        <v>2000</v>
      </c>
      <c r="BR16" s="13">
        <v>973.91099999999994</v>
      </c>
      <c r="BS16" t="s">
        <v>32</v>
      </c>
      <c r="BT16" s="23">
        <f>AVERAGE(BT14:BT15)</f>
        <v>5.9108613775373409E-2</v>
      </c>
      <c r="BU16" s="12">
        <v>2000</v>
      </c>
      <c r="BV16" s="13">
        <v>973.91099999999994</v>
      </c>
    </row>
    <row r="17" spans="1:74">
      <c r="B17">
        <v>0.37945805750118616</v>
      </c>
      <c r="C17" s="21">
        <v>0.86940613977390901</v>
      </c>
      <c r="D17">
        <v>93.20258958393957</v>
      </c>
      <c r="E17" s="12">
        <v>2002</v>
      </c>
      <c r="F17" s="13">
        <v>2854.4929999999999</v>
      </c>
      <c r="G17" t="s">
        <v>33</v>
      </c>
      <c r="H17">
        <f>TINV(0.3173,H5)</f>
        <v>1.0344861529336604</v>
      </c>
      <c r="I17" s="12">
        <v>2003</v>
      </c>
      <c r="J17" s="13">
        <v>5558.45</v>
      </c>
      <c r="K17" t="s">
        <v>33</v>
      </c>
      <c r="L17">
        <f>TINV(0.3173,L5)</f>
        <v>1.0370358684985483</v>
      </c>
      <c r="M17" s="12">
        <v>2003</v>
      </c>
      <c r="N17" s="13">
        <v>5558.45</v>
      </c>
      <c r="O17" t="s">
        <v>33</v>
      </c>
      <c r="P17">
        <f>TINV(0.3173,P5)</f>
        <v>1.0370358684985483</v>
      </c>
      <c r="Q17" s="12">
        <v>2003</v>
      </c>
      <c r="R17" s="13">
        <v>5558.45</v>
      </c>
      <c r="S17" t="s">
        <v>33</v>
      </c>
      <c r="T17">
        <f>TINV(0.3173,T5)</f>
        <v>1.0370358684985483</v>
      </c>
      <c r="U17" s="12">
        <v>2003</v>
      </c>
      <c r="V17" s="13">
        <v>5558.45</v>
      </c>
      <c r="W17" t="s">
        <v>33</v>
      </c>
      <c r="X17">
        <f>TINV(0.3173,X5)</f>
        <v>1.0370358684985483</v>
      </c>
      <c r="Y17" s="12">
        <v>2003</v>
      </c>
      <c r="Z17" s="13">
        <v>5558.45</v>
      </c>
      <c r="AA17" t="s">
        <v>33</v>
      </c>
      <c r="AB17">
        <f>TINV(0.3173,AB5)</f>
        <v>1.0370358684985483</v>
      </c>
      <c r="AC17" s="12">
        <v>2003</v>
      </c>
      <c r="AD17" s="13">
        <v>5558.45</v>
      </c>
      <c r="AE17" t="s">
        <v>33</v>
      </c>
      <c r="AF17">
        <f>TINV(0.3173,AF5)</f>
        <v>1.0370358684985483</v>
      </c>
      <c r="AG17" s="12">
        <v>2003</v>
      </c>
      <c r="AH17" s="13">
        <v>5558.45</v>
      </c>
      <c r="AI17" t="s">
        <v>33</v>
      </c>
      <c r="AJ17">
        <f>TINV(0.3173,AJ5)</f>
        <v>1.0370358684985483</v>
      </c>
      <c r="AK17" s="12">
        <v>2003</v>
      </c>
      <c r="AL17" s="13">
        <v>5558.45</v>
      </c>
      <c r="AM17" t="s">
        <v>33</v>
      </c>
      <c r="AN17">
        <f>TINV(0.3173,AN5)</f>
        <v>1.0370358684985483</v>
      </c>
      <c r="AO17" s="12">
        <v>2003</v>
      </c>
      <c r="AP17" s="13">
        <v>5558.45</v>
      </c>
      <c r="AQ17" t="s">
        <v>33</v>
      </c>
      <c r="AR17">
        <f>TINV(0.3173,AR5)</f>
        <v>1.0370358684985483</v>
      </c>
      <c r="AS17" s="12">
        <v>2003</v>
      </c>
      <c r="AT17" s="13">
        <v>5558.45</v>
      </c>
      <c r="AU17" t="s">
        <v>33</v>
      </c>
      <c r="AV17">
        <f>TINV(0.3173,AV5)</f>
        <v>1.0370358684985483</v>
      </c>
      <c r="AW17" s="12">
        <v>2003</v>
      </c>
      <c r="AX17" s="13">
        <v>5558.45</v>
      </c>
      <c r="AY17" t="s">
        <v>33</v>
      </c>
      <c r="AZ17">
        <f>TINV(0.3173,AZ5)</f>
        <v>1.0370358684985483</v>
      </c>
      <c r="BA17" s="12">
        <v>2003</v>
      </c>
      <c r="BB17" s="13">
        <v>5558.45</v>
      </c>
      <c r="BC17" t="s">
        <v>33</v>
      </c>
      <c r="BD17">
        <f>TINV(0.3173,BD5)</f>
        <v>1.0370358684985483</v>
      </c>
      <c r="BE17" s="12">
        <v>2003</v>
      </c>
      <c r="BF17" s="13">
        <v>5558.45</v>
      </c>
      <c r="BG17" t="s">
        <v>33</v>
      </c>
      <c r="BH17">
        <f>TINV(0.3173,BH5)</f>
        <v>1.0370358684985483</v>
      </c>
      <c r="BI17" s="12">
        <v>2003</v>
      </c>
      <c r="BJ17" s="13">
        <v>5558.45</v>
      </c>
      <c r="BK17" t="s">
        <v>33</v>
      </c>
      <c r="BL17">
        <f>TINV(0.3173,BL5)</f>
        <v>1.0370358684985483</v>
      </c>
      <c r="BM17" s="12">
        <v>2003</v>
      </c>
      <c r="BN17" s="13">
        <v>5558.45</v>
      </c>
      <c r="BO17" t="s">
        <v>33</v>
      </c>
      <c r="BP17">
        <f>TINV(0.3173,BP5)</f>
        <v>1.0370358684985483</v>
      </c>
      <c r="BQ17" s="12">
        <v>2003</v>
      </c>
      <c r="BR17" s="13">
        <v>5558.45</v>
      </c>
      <c r="BS17" t="s">
        <v>33</v>
      </c>
      <c r="BT17">
        <f>TINV(0.3173,BT5)</f>
        <v>1.0370358684985483</v>
      </c>
      <c r="BU17" s="12">
        <v>2002</v>
      </c>
      <c r="BV17" s="13">
        <v>2854.4929999999999</v>
      </c>
    </row>
    <row r="18" spans="1:74">
      <c r="B18">
        <v>0.3752899245867381</v>
      </c>
      <c r="C18" s="21">
        <v>0.86903718371567484</v>
      </c>
      <c r="D18">
        <v>92.900572217425989</v>
      </c>
      <c r="E18" s="12">
        <v>2003</v>
      </c>
      <c r="F18" s="13">
        <v>5558.45</v>
      </c>
      <c r="G18" t="s">
        <v>34</v>
      </c>
      <c r="H18">
        <f>H17*G3</f>
        <v>3.8937575728238076E-2</v>
      </c>
      <c r="K18" t="s">
        <v>34</v>
      </c>
      <c r="L18">
        <f>L17*K3</f>
        <v>4.6604698691086584E-2</v>
      </c>
      <c r="O18" t="s">
        <v>34</v>
      </c>
      <c r="P18">
        <f>P17*O3</f>
        <v>3.5725954015037559E-2</v>
      </c>
      <c r="S18" t="s">
        <v>34</v>
      </c>
      <c r="T18">
        <f>T17*S3</f>
        <v>3.8661201603044253E-2</v>
      </c>
      <c r="W18" t="s">
        <v>34</v>
      </c>
      <c r="X18">
        <f>X17*W3</f>
        <v>3.9611927281433854E-2</v>
      </c>
      <c r="AA18" t="s">
        <v>34</v>
      </c>
      <c r="AB18">
        <f>AB17*AA3</f>
        <v>3.9946173817613902E-2</v>
      </c>
      <c r="AE18" t="s">
        <v>34</v>
      </c>
      <c r="AF18">
        <f>AF17*AE3</f>
        <v>4.0273848387562754E-2</v>
      </c>
      <c r="AI18" t="s">
        <v>34</v>
      </c>
      <c r="AJ18">
        <f>AJ17*AI3</f>
        <v>3.9241122763772965E-2</v>
      </c>
      <c r="AM18" t="s">
        <v>34</v>
      </c>
      <c r="AN18">
        <f>AN17*AM3</f>
        <v>3.8702856034311187E-2</v>
      </c>
      <c r="AQ18" t="s">
        <v>34</v>
      </c>
      <c r="AR18">
        <f>AR17*AQ3</f>
        <v>3.9892411660428895E-2</v>
      </c>
      <c r="AU18" t="s">
        <v>34</v>
      </c>
      <c r="AV18">
        <f>AV17*AU3</f>
        <v>3.9802517260700672E-2</v>
      </c>
      <c r="AY18" t="s">
        <v>34</v>
      </c>
      <c r="AZ18">
        <f>AZ17*AY3</f>
        <v>4.0581489207357525E-2</v>
      </c>
      <c r="BC18" t="s">
        <v>34</v>
      </c>
      <c r="BD18">
        <f>BD17*BC3</f>
        <v>4.0853918217893317E-2</v>
      </c>
      <c r="BG18" t="s">
        <v>34</v>
      </c>
      <c r="BH18">
        <f>BH17*BG3</f>
        <v>4.0639151654175906E-2</v>
      </c>
      <c r="BK18" t="s">
        <v>34</v>
      </c>
      <c r="BL18">
        <f>BL17*BK3</f>
        <v>4.0616663519163612E-2</v>
      </c>
      <c r="BO18" t="s">
        <v>34</v>
      </c>
      <c r="BP18">
        <f>BP17*BO3</f>
        <v>4.0740754279374035E-2</v>
      </c>
      <c r="BS18" t="s">
        <v>34</v>
      </c>
      <c r="BT18">
        <f>BT17*BS3</f>
        <v>4.0760881487314965E-2</v>
      </c>
    </row>
    <row r="19" spans="1:74">
      <c r="A19" t="s">
        <v>42</v>
      </c>
      <c r="B19" s="10">
        <f>AVERAGE(B2:B18)</f>
        <v>0.39335944712251858</v>
      </c>
      <c r="C19" s="10">
        <f>AVERAGE(C2:C18)</f>
        <v>0.87970769937980486</v>
      </c>
      <c r="D19" s="10">
        <f>AVERAGE(D2:D18)</f>
        <v>104.37654399797448</v>
      </c>
      <c r="E19" s="10">
        <f>AVERAGE(E2:E18)</f>
        <v>1990.8823529411766</v>
      </c>
      <c r="F19" s="10">
        <f>AVERAGE(F2:F18)</f>
        <v>614.93672352941167</v>
      </c>
      <c r="G19" t="s">
        <v>35</v>
      </c>
      <c r="H19">
        <f>G2+H18</f>
        <v>1.519101814529646</v>
      </c>
      <c r="K19" t="s">
        <v>35</v>
      </c>
      <c r="L19">
        <f>K2+L18</f>
        <v>1.5607732351259596</v>
      </c>
      <c r="O19" t="s">
        <v>35</v>
      </c>
      <c r="P19">
        <f>O2+P18</f>
        <v>1.6116106029449264</v>
      </c>
      <c r="S19" t="s">
        <v>35</v>
      </c>
      <c r="T19">
        <f>S2+T18</f>
        <v>1.5048559471259939</v>
      </c>
      <c r="W19" t="s">
        <v>35</v>
      </c>
      <c r="X19">
        <f>W2+X18</f>
        <v>1.5109938075883407</v>
      </c>
      <c r="AA19" t="s">
        <v>35</v>
      </c>
      <c r="AB19">
        <f>AA2+AB18</f>
        <v>1.5143563982030128</v>
      </c>
      <c r="AE19" t="s">
        <v>35</v>
      </c>
      <c r="AF19">
        <f>AE2+AF18</f>
        <v>1.5185404341398798</v>
      </c>
      <c r="AI19" t="s">
        <v>35</v>
      </c>
      <c r="AJ19">
        <f>AI2+AJ18</f>
        <v>1.518166215748872</v>
      </c>
      <c r="AM19" t="s">
        <v>35</v>
      </c>
      <c r="AN19">
        <f>AM2+AN18</f>
        <v>1.5190653662668856</v>
      </c>
      <c r="AQ19" t="s">
        <v>35</v>
      </c>
      <c r="AR19">
        <f>AQ2+AR18</f>
        <v>1.5211162222882872</v>
      </c>
      <c r="AU19" t="s">
        <v>35</v>
      </c>
      <c r="AV19">
        <f>AU2+AV18</f>
        <v>1.5222217330167211</v>
      </c>
      <c r="AY19" t="s">
        <v>35</v>
      </c>
      <c r="AZ19">
        <f>AY2+AZ18</f>
        <v>1.5222519156299454</v>
      </c>
      <c r="BC19" t="s">
        <v>35</v>
      </c>
      <c r="BD19">
        <f>BC2+BD18</f>
        <v>1.5238179099316982</v>
      </c>
      <c r="BG19" t="s">
        <v>35</v>
      </c>
      <c r="BH19">
        <f>BG2+BH18</f>
        <v>1.5139221466948374</v>
      </c>
      <c r="BK19" t="s">
        <v>35</v>
      </c>
      <c r="BL19">
        <f>BK2+BL18</f>
        <v>1.511200655001369</v>
      </c>
      <c r="BO19" t="s">
        <v>35</v>
      </c>
      <c r="BP19">
        <f>BO2+BP18</f>
        <v>1.5091305097689967</v>
      </c>
      <c r="BS19" t="s">
        <v>35</v>
      </c>
      <c r="BT19">
        <f>BS2+BT18</f>
        <v>1.5022532114560925</v>
      </c>
    </row>
    <row r="20" spans="1:74">
      <c r="A20" t="s">
        <v>43</v>
      </c>
      <c r="B20" s="10">
        <f>STDEV(B2:B18)</f>
        <v>1.7925892404115573E-2</v>
      </c>
      <c r="C20" s="10">
        <f>STDEV(C2:C18)</f>
        <v>1.3672382419739981E-2</v>
      </c>
      <c r="D20" s="10">
        <f>STDEV(D2:D18)</f>
        <v>19.015890503840218</v>
      </c>
      <c r="E20" s="10">
        <f>STDEV(E2:E18)</f>
        <v>9.4728714821666973</v>
      </c>
      <c r="F20" s="10">
        <f>STDEV(F2:F18)</f>
        <v>1458.9081456644758</v>
      </c>
      <c r="G20" t="s">
        <v>36</v>
      </c>
      <c r="H20">
        <f>G2-H18</f>
        <v>1.44122666307317</v>
      </c>
      <c r="K20" t="s">
        <v>36</v>
      </c>
      <c r="L20">
        <f>K2-L18</f>
        <v>1.4675638377437863</v>
      </c>
      <c r="O20" t="s">
        <v>36</v>
      </c>
      <c r="P20">
        <f>O2-P18</f>
        <v>1.5401586949148511</v>
      </c>
      <c r="S20" t="s">
        <v>36</v>
      </c>
      <c r="T20">
        <f>S2-T18</f>
        <v>1.4275335439199053</v>
      </c>
      <c r="W20" t="s">
        <v>36</v>
      </c>
      <c r="X20">
        <f>W2-X18</f>
        <v>1.4317699530254728</v>
      </c>
      <c r="AA20" t="s">
        <v>36</v>
      </c>
      <c r="AB20">
        <f>AA2-AB18</f>
        <v>1.434464050567785</v>
      </c>
      <c r="AE20" t="s">
        <v>36</v>
      </c>
      <c r="AF20">
        <f>AE2-AF18</f>
        <v>1.4379927373647545</v>
      </c>
      <c r="AI20" t="s">
        <v>36</v>
      </c>
      <c r="AJ20">
        <f>AI2-AJ18</f>
        <v>1.439683970221326</v>
      </c>
      <c r="AM20" t="s">
        <v>36</v>
      </c>
      <c r="AN20">
        <f>AM2-AN18</f>
        <v>1.4416596541982631</v>
      </c>
      <c r="AQ20" t="s">
        <v>36</v>
      </c>
      <c r="AR20">
        <f>AQ2-AR18</f>
        <v>1.4413313989674295</v>
      </c>
      <c r="AU20" t="s">
        <v>36</v>
      </c>
      <c r="AV20">
        <f>AU2-AV18</f>
        <v>1.4426166984953199</v>
      </c>
      <c r="AY20" t="s">
        <v>36</v>
      </c>
      <c r="AZ20">
        <f>AY2-AZ18</f>
        <v>1.4410889372152305</v>
      </c>
      <c r="BC20" t="s">
        <v>36</v>
      </c>
      <c r="BD20">
        <f>BC2-BD18</f>
        <v>1.4421100734959116</v>
      </c>
      <c r="BG20" t="s">
        <v>36</v>
      </c>
      <c r="BH20">
        <f>BG2-BH18</f>
        <v>1.4326438433864854</v>
      </c>
      <c r="BK20" t="s">
        <v>36</v>
      </c>
      <c r="BL20">
        <f>BK2-BL18</f>
        <v>1.4299673279630418</v>
      </c>
      <c r="BO20" t="s">
        <v>36</v>
      </c>
      <c r="BP20">
        <f>BO2-BP18</f>
        <v>1.4276490012102485</v>
      </c>
      <c r="BS20" t="s">
        <v>36</v>
      </c>
      <c r="BT20">
        <f>BS2-BT18</f>
        <v>1.4207314484814624</v>
      </c>
    </row>
    <row r="21" spans="1:74">
      <c r="A21" t="s">
        <v>44</v>
      </c>
      <c r="B21" s="10">
        <f>MIN(B2:B18)</f>
        <v>0.3752899245867381</v>
      </c>
      <c r="C21" s="10">
        <f>MIN(C2:C18)</f>
        <v>0.85890033172062075</v>
      </c>
      <c r="D21" s="10">
        <f>MIN(D2:D18)</f>
        <v>85.220644319870473</v>
      </c>
      <c r="E21" s="10">
        <f>MIN(E2:E18)</f>
        <v>1971</v>
      </c>
      <c r="F21" s="10">
        <f>MIN(F2:F18)</f>
        <v>1.0999999999999999E-2</v>
      </c>
      <c r="G21" t="s">
        <v>27</v>
      </c>
      <c r="H21" s="22">
        <f>LN(G2)</f>
        <v>0.39215305378218224</v>
      </c>
      <c r="K21" t="s">
        <v>27</v>
      </c>
      <c r="L21" s="22">
        <f>LN(K2)</f>
        <v>0.41486646746898548</v>
      </c>
      <c r="O21" t="s">
        <v>27</v>
      </c>
      <c r="P21" s="22">
        <f>LN(O2)</f>
        <v>0.45481679645362999</v>
      </c>
      <c r="S21" t="s">
        <v>27</v>
      </c>
      <c r="T21" s="22">
        <f>LN(S2)</f>
        <v>0.38267043606265827</v>
      </c>
      <c r="W21" t="s">
        <v>27</v>
      </c>
      <c r="X21" s="22">
        <f>LN(W2)</f>
        <v>0.38620201384655406</v>
      </c>
      <c r="AA21" t="s">
        <v>27</v>
      </c>
      <c r="AB21" s="22">
        <f>LN(AA2)</f>
        <v>0.38825806195700063</v>
      </c>
      <c r="AE21" t="s">
        <v>27</v>
      </c>
      <c r="AF21" s="22">
        <f>LN(AE2)</f>
        <v>0.39087017551198538</v>
      </c>
      <c r="AI21" t="s">
        <v>27</v>
      </c>
      <c r="AJ21" s="22">
        <f>LN(AI2)</f>
        <v>0.39131553537715807</v>
      </c>
      <c r="AM21" t="s">
        <v>27</v>
      </c>
      <c r="AN21" s="22">
        <f>LN(AM2)</f>
        <v>0.39228699712961351</v>
      </c>
      <c r="AQ21" t="s">
        <v>27</v>
      </c>
      <c r="AR21" s="22">
        <f>LN(AQ2)</f>
        <v>0.39286864515621323</v>
      </c>
      <c r="AU21" t="s">
        <v>27</v>
      </c>
      <c r="AV21" s="22">
        <f>LN(AU2)</f>
        <v>0.39367535850350199</v>
      </c>
      <c r="AY21" t="s">
        <v>27</v>
      </c>
      <c r="AZ21" s="22">
        <f>LN(AY2)</f>
        <v>0.39317011781259581</v>
      </c>
      <c r="BC21" t="s">
        <v>27</v>
      </c>
      <c r="BD21" s="22">
        <f>LN(BC2)</f>
        <v>0.39404278215555533</v>
      </c>
      <c r="BG21" t="s">
        <v>27</v>
      </c>
      <c r="BH21" s="22">
        <f>LN(BG2)</f>
        <v>0.38749324057582252</v>
      </c>
      <c r="BK21" t="s">
        <v>27</v>
      </c>
      <c r="BL21" s="22">
        <f>LN(BK2)</f>
        <v>0.38565959501572045</v>
      </c>
      <c r="BO21" t="s">
        <v>27</v>
      </c>
      <c r="BP21" s="22">
        <f>LN(BO2)</f>
        <v>0.38416639596789592</v>
      </c>
      <c r="BS21" t="s">
        <v>27</v>
      </c>
      <c r="BT21" s="22">
        <f>LN(BS2)</f>
        <v>0.37945805750118616</v>
      </c>
    </row>
    <row r="22" spans="1:74">
      <c r="A22" t="s">
        <v>45</v>
      </c>
      <c r="B22" s="10">
        <f>MAX(B2:B18)</f>
        <v>0.45481679645362999</v>
      </c>
      <c r="C22" s="10">
        <f>MAX(C2:C18)</f>
        <v>0.92564984269113104</v>
      </c>
      <c r="D22" s="10">
        <f>MAX(D2:D18)</f>
        <v>174.2981893614633</v>
      </c>
      <c r="E22" s="10">
        <f>MAX(E2:E18)</f>
        <v>2003</v>
      </c>
      <c r="F22" s="10">
        <f>MAX(F2:F18)</f>
        <v>5558.45</v>
      </c>
      <c r="G22" t="s">
        <v>37</v>
      </c>
      <c r="H22" s="22">
        <f>LN(H19)</f>
        <v>0.41811924870752648</v>
      </c>
      <c r="K22" t="s">
        <v>37</v>
      </c>
      <c r="L22" s="22">
        <f>LN(L19)</f>
        <v>0.44518136200313074</v>
      </c>
      <c r="O22" t="s">
        <v>37</v>
      </c>
      <c r="P22" s="22">
        <f>LN(P19)</f>
        <v>0.47723405345521364</v>
      </c>
      <c r="S22" t="s">
        <v>37</v>
      </c>
      <c r="T22" s="22">
        <f>LN(T19)</f>
        <v>0.40869717742439882</v>
      </c>
      <c r="W22" t="s">
        <v>37</v>
      </c>
      <c r="X22" s="22">
        <f>LN(X19)</f>
        <v>0.41276758506138461</v>
      </c>
      <c r="AA22" t="s">
        <v>37</v>
      </c>
      <c r="AB22" s="22">
        <f>LN(AB19)</f>
        <v>0.41499052903191486</v>
      </c>
      <c r="AE22" t="s">
        <v>37</v>
      </c>
      <c r="AF22" s="22">
        <f>LN(AF19)</f>
        <v>0.41774963283429245</v>
      </c>
      <c r="AI22" t="s">
        <v>37</v>
      </c>
      <c r="AJ22" s="22">
        <f>LN(AJ19)</f>
        <v>0.41750316951988842</v>
      </c>
      <c r="AM22" t="s">
        <v>37</v>
      </c>
      <c r="AN22" s="22">
        <f>LN(AN19)</f>
        <v>0.41809525512152995</v>
      </c>
      <c r="AQ22" t="s">
        <v>37</v>
      </c>
      <c r="AR22" s="22">
        <f>LN(AR19)</f>
        <v>0.41944442211879851</v>
      </c>
      <c r="AU22" t="s">
        <v>37</v>
      </c>
      <c r="AV22" s="22">
        <f>LN(AV19)</f>
        <v>0.42017093412193157</v>
      </c>
      <c r="AY22" t="s">
        <v>37</v>
      </c>
      <c r="AZ22" s="22">
        <f>LN(AZ19)</f>
        <v>0.42019076192582056</v>
      </c>
      <c r="BC22" t="s">
        <v>37</v>
      </c>
      <c r="BD22" s="22">
        <f>LN(BD19)</f>
        <v>0.42121896845383688</v>
      </c>
      <c r="BG22" t="s">
        <v>37</v>
      </c>
      <c r="BH22" s="22">
        <f>LN(BH19)</f>
        <v>0.4147037314307605</v>
      </c>
      <c r="BK22" t="s">
        <v>37</v>
      </c>
      <c r="BL22" s="22">
        <f>LN(BL19)</f>
        <v>0.41290447063636115</v>
      </c>
      <c r="BO22" t="s">
        <v>37</v>
      </c>
      <c r="BP22" s="22">
        <f>LN(BP19)</f>
        <v>0.41153366363301769</v>
      </c>
      <c r="BS22" t="s">
        <v>37</v>
      </c>
      <c r="BT22" s="22">
        <f>LN(BT19)</f>
        <v>0.40696612199369747</v>
      </c>
    </row>
    <row r="23" spans="1:74">
      <c r="A23" t="s">
        <v>46</v>
      </c>
      <c r="B23" s="10">
        <f>ABS(B22-B21)</f>
        <v>7.9526871866891891E-2</v>
      </c>
      <c r="C23" s="10">
        <f>ABS(C22-C21)</f>
        <v>6.6749510970510295E-2</v>
      </c>
      <c r="D23" s="10">
        <f>ABS(D22-D21)</f>
        <v>89.077545041592828</v>
      </c>
      <c r="E23" s="10">
        <f>ABS(E22-E21)</f>
        <v>32</v>
      </c>
      <c r="F23" s="10">
        <f>ABS(F22-F21)</f>
        <v>5558.4389999999994</v>
      </c>
      <c r="G23" t="s">
        <v>38</v>
      </c>
      <c r="H23" s="22">
        <f>LN(H20)</f>
        <v>0.36549460032653019</v>
      </c>
      <c r="K23" t="s">
        <v>38</v>
      </c>
      <c r="L23" s="22">
        <f>LN(L20)</f>
        <v>0.3836037727918849</v>
      </c>
      <c r="O23" t="s">
        <v>38</v>
      </c>
      <c r="P23" s="22">
        <f>LN(P20)</f>
        <v>0.43188545976239801</v>
      </c>
      <c r="S23" t="s">
        <v>38</v>
      </c>
      <c r="T23" s="22">
        <f>LN(T20)</f>
        <v>0.3559481606396554</v>
      </c>
      <c r="W23" t="s">
        <v>38</v>
      </c>
      <c r="X23" s="22">
        <f>LN(X20)</f>
        <v>0.35891140830470925</v>
      </c>
      <c r="AA23" t="s">
        <v>38</v>
      </c>
      <c r="AB23" s="22">
        <f>LN(AB20)</f>
        <v>0.36079129552420425</v>
      </c>
      <c r="AE23" t="s">
        <v>38</v>
      </c>
      <c r="AF23" s="22">
        <f>LN(AF20)</f>
        <v>0.36324820877480379</v>
      </c>
      <c r="AI23" t="s">
        <v>38</v>
      </c>
      <c r="AJ23" s="22">
        <f>LN(AJ20)</f>
        <v>0.36442362437783565</v>
      </c>
      <c r="AM23" t="s">
        <v>38</v>
      </c>
      <c r="AN23" s="22">
        <f>LN(AN20)</f>
        <v>0.36579498756396989</v>
      </c>
      <c r="AQ23" t="s">
        <v>38</v>
      </c>
      <c r="AR23" s="22">
        <f>LN(AR20)</f>
        <v>0.36556726904095072</v>
      </c>
      <c r="AU23" t="s">
        <v>38</v>
      </c>
      <c r="AV23" s="22">
        <f>LN(AV20)</f>
        <v>0.36645861629794113</v>
      </c>
      <c r="AY23" t="s">
        <v>38</v>
      </c>
      <c r="AZ23" s="22">
        <f>LN(AZ20)</f>
        <v>0.3653990342073789</v>
      </c>
      <c r="BC23" t="s">
        <v>38</v>
      </c>
      <c r="BD23" s="22">
        <f>LN(BD20)</f>
        <v>0.36610736985787196</v>
      </c>
      <c r="BG23" t="s">
        <v>38</v>
      </c>
      <c r="BH23" s="22">
        <f>LN(BH20)</f>
        <v>0.35952157879698954</v>
      </c>
      <c r="BK23" t="s">
        <v>38</v>
      </c>
      <c r="BL23" s="22">
        <f>LN(BL20)</f>
        <v>0.3576515964325136</v>
      </c>
      <c r="BO23" t="s">
        <v>38</v>
      </c>
      <c r="BP23" s="22">
        <f>LN(BP20)</f>
        <v>0.35602903623242832</v>
      </c>
      <c r="BS23" t="s">
        <v>38</v>
      </c>
      <c r="BT23" s="22">
        <f>LN(BT20)</f>
        <v>0.35117184355676379</v>
      </c>
    </row>
    <row r="24" spans="1:74">
      <c r="A24" t="s">
        <v>47</v>
      </c>
      <c r="B24" s="10">
        <f>COUNT(B2:B18)</f>
        <v>17</v>
      </c>
      <c r="G24" t="s">
        <v>39</v>
      </c>
      <c r="H24" s="22">
        <f>H22-H21</f>
        <v>2.5966194925344244E-2</v>
      </c>
      <c r="K24" t="s">
        <v>39</v>
      </c>
      <c r="L24" s="22">
        <f>L22-L21</f>
        <v>3.0314894534145265E-2</v>
      </c>
      <c r="O24" t="s">
        <v>39</v>
      </c>
      <c r="P24" s="22">
        <f>P22-P21</f>
        <v>2.2417257001583646E-2</v>
      </c>
      <c r="S24" t="s">
        <v>39</v>
      </c>
      <c r="T24" s="22">
        <f>T22-T21</f>
        <v>2.6026741361740546E-2</v>
      </c>
      <c r="W24" t="s">
        <v>39</v>
      </c>
      <c r="X24" s="22">
        <f>X22-X21</f>
        <v>2.6565571214830552E-2</v>
      </c>
      <c r="AA24" t="s">
        <v>39</v>
      </c>
      <c r="AB24" s="22">
        <f>AB22-AB21</f>
        <v>2.6732467074914223E-2</v>
      </c>
      <c r="AE24" t="s">
        <v>39</v>
      </c>
      <c r="AF24" s="22">
        <f>AF22-AF21</f>
        <v>2.6879457322307065E-2</v>
      </c>
      <c r="AI24" t="s">
        <v>39</v>
      </c>
      <c r="AJ24" s="22">
        <f>AJ22-AJ21</f>
        <v>2.6187634142730343E-2</v>
      </c>
      <c r="AM24" t="s">
        <v>39</v>
      </c>
      <c r="AN24" s="22">
        <f>AN22-AN21</f>
        <v>2.5808257991916439E-2</v>
      </c>
      <c r="AQ24" t="s">
        <v>39</v>
      </c>
      <c r="AR24" s="22">
        <f>AR22-AR21</f>
        <v>2.6575776962585285E-2</v>
      </c>
      <c r="AU24" t="s">
        <v>39</v>
      </c>
      <c r="AV24" s="22">
        <f>AV22-AV21</f>
        <v>2.6495575618429579E-2</v>
      </c>
      <c r="AY24" t="s">
        <v>39</v>
      </c>
      <c r="AZ24" s="22">
        <f>AZ22-AZ21</f>
        <v>2.7020644113224745E-2</v>
      </c>
      <c r="BC24" t="s">
        <v>39</v>
      </c>
      <c r="BD24" s="22">
        <f>BD22-BD21</f>
        <v>2.7176186298281557E-2</v>
      </c>
      <c r="BG24" t="s">
        <v>39</v>
      </c>
      <c r="BH24" s="22">
        <f>BH22-BH21</f>
        <v>2.7210490854937985E-2</v>
      </c>
      <c r="BK24" t="s">
        <v>39</v>
      </c>
      <c r="BL24" s="22">
        <f>BL22-BL21</f>
        <v>2.7244875620640707E-2</v>
      </c>
      <c r="BO24" t="s">
        <v>39</v>
      </c>
      <c r="BP24" s="22">
        <f>BP22-BP21</f>
        <v>2.7367267665121764E-2</v>
      </c>
      <c r="BS24" t="s">
        <v>39</v>
      </c>
      <c r="BT24" s="22">
        <f>BT22-BT21</f>
        <v>2.7508064492511308E-2</v>
      </c>
    </row>
    <row r="25" spans="1:74">
      <c r="G25" t="s">
        <v>40</v>
      </c>
      <c r="H25" s="22">
        <f>H21-H23</f>
        <v>2.6658453455652042E-2</v>
      </c>
      <c r="K25" t="s">
        <v>40</v>
      </c>
      <c r="L25" s="22">
        <f>L21-L23</f>
        <v>3.1262694677100578E-2</v>
      </c>
      <c r="O25" t="s">
        <v>40</v>
      </c>
      <c r="P25" s="22">
        <f>P21-P23</f>
        <v>2.2931336691231985E-2</v>
      </c>
      <c r="S25" t="s">
        <v>40</v>
      </c>
      <c r="T25" s="22">
        <f>T21-T23</f>
        <v>2.6722275423002873E-2</v>
      </c>
      <c r="W25" t="s">
        <v>40</v>
      </c>
      <c r="X25" s="22">
        <f>X21-X23</f>
        <v>2.7290605541844815E-2</v>
      </c>
      <c r="AA25" t="s">
        <v>40</v>
      </c>
      <c r="AB25" s="22">
        <f>AB21-AB23</f>
        <v>2.7466766432796386E-2</v>
      </c>
      <c r="AE25" t="s">
        <v>40</v>
      </c>
      <c r="AF25" s="22">
        <f>AF21-AF23</f>
        <v>2.7621966737181591E-2</v>
      </c>
      <c r="AI25" t="s">
        <v>40</v>
      </c>
      <c r="AJ25" s="22">
        <f>AJ21-AJ23</f>
        <v>2.6891910999322421E-2</v>
      </c>
      <c r="AM25" t="s">
        <v>40</v>
      </c>
      <c r="AN25" s="22">
        <f>AN21-AN23</f>
        <v>2.6492009565643626E-2</v>
      </c>
      <c r="AQ25" t="s">
        <v>40</v>
      </c>
      <c r="AR25" s="22">
        <f>AR21-AR23</f>
        <v>2.730137611526251E-2</v>
      </c>
      <c r="AU25" t="s">
        <v>40</v>
      </c>
      <c r="AV25" s="22">
        <f>AV21-AV23</f>
        <v>2.7216742205560862E-2</v>
      </c>
      <c r="AY25" t="s">
        <v>40</v>
      </c>
      <c r="AZ25" s="22">
        <f>AZ21-AZ23</f>
        <v>2.7771083605216906E-2</v>
      </c>
      <c r="BC25" t="s">
        <v>40</v>
      </c>
      <c r="BD25" s="22">
        <f>BD21-BD23</f>
        <v>2.7935412297683371E-2</v>
      </c>
      <c r="BG25" t="s">
        <v>40</v>
      </c>
      <c r="BH25" s="22">
        <f>BH21-BH23</f>
        <v>2.7971661778832979E-2</v>
      </c>
      <c r="BK25" t="s">
        <v>40</v>
      </c>
      <c r="BL25" s="22">
        <f>BL21-BL23</f>
        <v>2.800799858320685E-2</v>
      </c>
      <c r="BO25" t="s">
        <v>40</v>
      </c>
      <c r="BP25" s="22">
        <f>BP21-BP23</f>
        <v>2.8137359735467604E-2</v>
      </c>
      <c r="BS25" t="s">
        <v>40</v>
      </c>
      <c r="BT25" s="22">
        <f>BT21-BT23</f>
        <v>2.8286213944422378E-2</v>
      </c>
    </row>
    <row r="26" spans="1:74">
      <c r="G26" t="s">
        <v>41</v>
      </c>
      <c r="H26" s="23">
        <f>AVERAGE(H24:H25)</f>
        <v>2.6312324190498143E-2</v>
      </c>
      <c r="K26" t="s">
        <v>41</v>
      </c>
      <c r="L26" s="23">
        <f>AVERAGE(L24:L25)</f>
        <v>3.0788794605622921E-2</v>
      </c>
      <c r="O26" t="s">
        <v>41</v>
      </c>
      <c r="P26" s="23">
        <f>AVERAGE(P24:P25)</f>
        <v>2.2674296846407815E-2</v>
      </c>
      <c r="S26" t="s">
        <v>41</v>
      </c>
      <c r="T26" s="23">
        <f>AVERAGE(T24:T25)</f>
        <v>2.6374508392371709E-2</v>
      </c>
      <c r="W26" t="s">
        <v>41</v>
      </c>
      <c r="X26" s="23">
        <f>AVERAGE(X24:X25)</f>
        <v>2.6928088378337683E-2</v>
      </c>
      <c r="AA26" t="s">
        <v>41</v>
      </c>
      <c r="AB26" s="23">
        <f>AVERAGE(AB24:AB25)</f>
        <v>2.7099616753855305E-2</v>
      </c>
      <c r="AE26" t="s">
        <v>41</v>
      </c>
      <c r="AF26" s="23">
        <f>AVERAGE(AF24:AF25)</f>
        <v>2.7250712029744328E-2</v>
      </c>
      <c r="AI26" t="s">
        <v>41</v>
      </c>
      <c r="AJ26" s="23">
        <f>AVERAGE(AJ24:AJ25)</f>
        <v>2.6539772571026382E-2</v>
      </c>
      <c r="AM26" t="s">
        <v>41</v>
      </c>
      <c r="AN26" s="23">
        <f>AVERAGE(AN24:AN25)</f>
        <v>2.6150133778780033E-2</v>
      </c>
      <c r="AQ26" t="s">
        <v>41</v>
      </c>
      <c r="AR26" s="23">
        <f>AVERAGE(AR24:AR25)</f>
        <v>2.6938576538923897E-2</v>
      </c>
      <c r="AU26" t="s">
        <v>41</v>
      </c>
      <c r="AV26" s="23">
        <f>AVERAGE(AV24:AV25)</f>
        <v>2.685615891199522E-2</v>
      </c>
      <c r="AY26" t="s">
        <v>41</v>
      </c>
      <c r="AZ26" s="23">
        <f>AVERAGE(AZ24:AZ25)</f>
        <v>2.7395863859220826E-2</v>
      </c>
      <c r="BC26" t="s">
        <v>41</v>
      </c>
      <c r="BD26" s="23">
        <f>AVERAGE(BD24:BD25)</f>
        <v>2.7555799297982464E-2</v>
      </c>
      <c r="BG26" t="s">
        <v>41</v>
      </c>
      <c r="BH26" s="23">
        <f>AVERAGE(BH24:BH25)</f>
        <v>2.7591076316885482E-2</v>
      </c>
      <c r="BK26" t="s">
        <v>41</v>
      </c>
      <c r="BL26" s="23">
        <f>AVERAGE(BL24:BL25)</f>
        <v>2.7626437101923779E-2</v>
      </c>
      <c r="BO26" t="s">
        <v>41</v>
      </c>
      <c r="BP26" s="23">
        <f>AVERAGE(BP24:BP25)</f>
        <v>2.7752313700294684E-2</v>
      </c>
      <c r="BS26" t="s">
        <v>41</v>
      </c>
      <c r="BT26" s="23">
        <f>AVERAGE(BT24:BT25)</f>
        <v>2.7897139218466843E-2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7"/>
  <sheetViews>
    <sheetView workbookViewId="0">
      <selection activeCell="F1" sqref="F1"/>
    </sheetView>
  </sheetViews>
  <sheetFormatPr baseColWidth="10" defaultRowHeight="14" x14ac:dyDescent="0"/>
  <sheetData>
    <row r="1" spans="2:88" ht="17" thickTop="1" thickBot="1">
      <c r="B1" s="10" t="s">
        <v>20</v>
      </c>
      <c r="C1" s="10" t="s">
        <v>21</v>
      </c>
      <c r="D1" s="10" t="s">
        <v>22</v>
      </c>
      <c r="E1" s="24" t="s">
        <v>13</v>
      </c>
      <c r="F1" s="10" t="s">
        <v>16</v>
      </c>
      <c r="G1" s="17">
        <f>LN(G2)</f>
        <v>0.26595461283554894</v>
      </c>
      <c r="H1" s="18">
        <f>G4</f>
        <v>0.85031542980731056</v>
      </c>
      <c r="I1" s="12" t="s">
        <v>13</v>
      </c>
      <c r="J1" t="s">
        <v>16</v>
      </c>
      <c r="K1" s="19">
        <f>LN(K2)</f>
        <v>0.28336390020594976</v>
      </c>
      <c r="L1" s="20">
        <f>K4</f>
        <v>0.83973611378720359</v>
      </c>
      <c r="M1" s="12" t="s">
        <v>13</v>
      </c>
      <c r="N1" t="s">
        <v>16</v>
      </c>
      <c r="O1" s="19">
        <f>LN(O2)</f>
        <v>0.28202962873907123</v>
      </c>
      <c r="P1" s="20">
        <f>O4</f>
        <v>0.84667338397235858</v>
      </c>
      <c r="Q1" s="12" t="s">
        <v>13</v>
      </c>
      <c r="R1" t="s">
        <v>16</v>
      </c>
      <c r="S1" s="19">
        <f>LN(S2)</f>
        <v>0.26784546948228305</v>
      </c>
      <c r="T1" s="20">
        <f>S4</f>
        <v>0.83531217544016934</v>
      </c>
      <c r="U1" s="12" t="s">
        <v>13</v>
      </c>
      <c r="V1" t="s">
        <v>16</v>
      </c>
      <c r="W1" s="19">
        <f>LN(W2)</f>
        <v>0.26603015914992689</v>
      </c>
      <c r="X1" s="20">
        <f>W4</f>
        <v>0.83763533584353134</v>
      </c>
      <c r="Y1" s="12" t="s">
        <v>13</v>
      </c>
      <c r="Z1" t="s">
        <v>16</v>
      </c>
      <c r="AA1" s="19">
        <f>LN(AA2)</f>
        <v>0.26650948368505217</v>
      </c>
      <c r="AB1" s="20">
        <f>AA4</f>
        <v>0.8448338349791692</v>
      </c>
      <c r="AC1" s="12" t="s">
        <v>13</v>
      </c>
      <c r="AD1" t="s">
        <v>16</v>
      </c>
      <c r="AE1" s="19">
        <f>LN(AE2)</f>
        <v>0.26502097779361805</v>
      </c>
      <c r="AF1" s="20">
        <f>AE4</f>
        <v>0.87045522628608374</v>
      </c>
      <c r="AG1" s="12" t="s">
        <v>13</v>
      </c>
      <c r="AH1" t="s">
        <v>16</v>
      </c>
      <c r="AI1" s="19">
        <f>LN(AI2)</f>
        <v>0.26574040990684977</v>
      </c>
      <c r="AJ1" s="20">
        <f>AI4</f>
        <v>0.86353729175871263</v>
      </c>
      <c r="AK1" s="12" t="s">
        <v>13</v>
      </c>
      <c r="AL1" t="s">
        <v>16</v>
      </c>
      <c r="AM1" s="19">
        <f>LN(AM2)</f>
        <v>0.26622275894514463</v>
      </c>
      <c r="AN1" s="20">
        <f>AM4</f>
        <v>0.85984777394808631</v>
      </c>
      <c r="AO1" s="12" t="s">
        <v>13</v>
      </c>
      <c r="AP1" t="s">
        <v>16</v>
      </c>
      <c r="AQ1" s="19">
        <f>LN(AQ2)</f>
        <v>0.26670578904590397</v>
      </c>
      <c r="AR1" s="20">
        <f>AQ4</f>
        <v>0.8546864438363404</v>
      </c>
      <c r="AS1" s="12" t="s">
        <v>13</v>
      </c>
      <c r="AT1" t="s">
        <v>16</v>
      </c>
      <c r="AU1" s="19">
        <f>LN(AU2)</f>
        <v>0.26773077076948293</v>
      </c>
      <c r="AV1" s="20">
        <f>AU4</f>
        <v>0.85825536926594892</v>
      </c>
      <c r="AW1" s="12" t="s">
        <v>13</v>
      </c>
      <c r="AX1" t="s">
        <v>16</v>
      </c>
      <c r="AY1" s="19">
        <f>LN(AY2)</f>
        <v>0.26828499045225385</v>
      </c>
      <c r="AZ1" s="20">
        <f>AY4</f>
        <v>0.85957807174182588</v>
      </c>
      <c r="BA1" s="12" t="s">
        <v>13</v>
      </c>
      <c r="BB1" t="s">
        <v>16</v>
      </c>
      <c r="BC1" s="19">
        <f>LN(BC2)</f>
        <v>0.267524932548313</v>
      </c>
      <c r="BD1" s="20">
        <f>BC4</f>
        <v>0.85316356308961572</v>
      </c>
      <c r="BE1" s="12" t="s">
        <v>13</v>
      </c>
      <c r="BF1" t="s">
        <v>16</v>
      </c>
      <c r="BG1" s="19">
        <f>LN(BG2)</f>
        <v>0.267730342411167</v>
      </c>
      <c r="BH1" s="20">
        <f>BG4</f>
        <v>0.85285591311534281</v>
      </c>
      <c r="BI1" s="12" t="s">
        <v>13</v>
      </c>
      <c r="BJ1" t="s">
        <v>16</v>
      </c>
      <c r="BK1" s="19">
        <f>LN(BK2)</f>
        <v>0.26627707781061499</v>
      </c>
      <c r="BL1" s="20">
        <f>BK4</f>
        <v>0.84803018482489356</v>
      </c>
      <c r="BM1" s="12" t="s">
        <v>13</v>
      </c>
      <c r="BN1" t="s">
        <v>16</v>
      </c>
      <c r="BO1" s="19">
        <f>LN(BO2)</f>
        <v>0.26588062950176167</v>
      </c>
      <c r="BP1" s="20">
        <f>BO4</f>
        <v>0.84634474813312099</v>
      </c>
      <c r="BQ1" s="12" t="s">
        <v>13</v>
      </c>
      <c r="BR1" t="s">
        <v>16</v>
      </c>
      <c r="BS1" s="19">
        <f>LN(BS2)</f>
        <v>0.26186337163844803</v>
      </c>
      <c r="BT1" s="20">
        <f>BS4</f>
        <v>0.84653800969947191</v>
      </c>
      <c r="BU1" s="12" t="s">
        <v>13</v>
      </c>
      <c r="BV1" t="s">
        <v>16</v>
      </c>
      <c r="BW1" s="19">
        <f>LN(BW2)</f>
        <v>0.26055844119780974</v>
      </c>
      <c r="BX1" s="20">
        <f>BW4</f>
        <v>0.8468807325853025</v>
      </c>
      <c r="BY1" s="12" t="s">
        <v>13</v>
      </c>
      <c r="BZ1" t="s">
        <v>16</v>
      </c>
      <c r="CA1" s="19">
        <f>LN(CA2)</f>
        <v>0.25941328234795652</v>
      </c>
      <c r="CB1" s="20">
        <f>CA4</f>
        <v>0.84690368576023589</v>
      </c>
      <c r="CC1" s="12" t="s">
        <v>13</v>
      </c>
      <c r="CD1" t="s">
        <v>16</v>
      </c>
      <c r="CE1" s="19">
        <f>LN(CE2)</f>
        <v>0.25627497612330807</v>
      </c>
      <c r="CF1" s="20">
        <f>CE4</f>
        <v>0.84845950036775686</v>
      </c>
      <c r="CG1" s="12" t="s">
        <v>13</v>
      </c>
      <c r="CH1" t="s">
        <v>16</v>
      </c>
      <c r="CI1" s="19">
        <f>LN(CI2)</f>
        <v>0.25392841410326128</v>
      </c>
      <c r="CJ1" s="20">
        <f>CI4</f>
        <v>0.85125750965126834</v>
      </c>
    </row>
    <row r="2" spans="2:88" ht="15" thickTop="1">
      <c r="B2">
        <v>0.28336390020594976</v>
      </c>
      <c r="C2" s="21">
        <v>0.83973611378720359</v>
      </c>
      <c r="D2">
        <v>89.075051602253069</v>
      </c>
      <c r="E2" s="12">
        <v>1952</v>
      </c>
      <c r="F2" s="13">
        <v>2.3800000000000002E-3</v>
      </c>
      <c r="G2">
        <f t="array" ref="G2:H6">LOGEST(F2:F21,E2:E21,TRUE, TRUE)</f>
        <v>1.3046758418061075</v>
      </c>
      <c r="H2">
        <v>1.4061909306966597E-229</v>
      </c>
      <c r="I2" s="12">
        <v>1955</v>
      </c>
      <c r="J2" s="13">
        <v>6.0000000000000001E-3</v>
      </c>
      <c r="K2">
        <f t="array" ref="K2:L6">LOGEST(J2:J20,I2:I20,TRUE, TRUE)</f>
        <v>1.3275881835393812</v>
      </c>
      <c r="L2">
        <v>1.2112536415252225E-244</v>
      </c>
      <c r="M2" s="12">
        <v>1952</v>
      </c>
      <c r="N2" s="13">
        <v>2.3800000000000002E-3</v>
      </c>
      <c r="O2">
        <f t="array" ref="O2:P6">LOGEST(N2:N20,M2:M20,TRUE, TRUE)</f>
        <v>1.3258180017204839</v>
      </c>
      <c r="P2">
        <v>1.7097439262985197E-243</v>
      </c>
      <c r="Q2" s="12">
        <v>1952</v>
      </c>
      <c r="R2" s="13">
        <v>2.3800000000000002E-3</v>
      </c>
      <c r="S2">
        <f t="array" ref="S2:T6">LOGEST(R2:R20,Q2:Q20,TRUE, TRUE)</f>
        <v>1.307145130593266</v>
      </c>
      <c r="T2">
        <v>3.2309806049041404E-231</v>
      </c>
      <c r="U2" s="12">
        <v>1952</v>
      </c>
      <c r="V2" s="13">
        <v>2.3800000000000002E-3</v>
      </c>
      <c r="W2">
        <f t="array" ref="W2:X6">LOGEST(V2:V20,U2:U20,TRUE, TRUE)</f>
        <v>1.3047744089805604</v>
      </c>
      <c r="X2">
        <v>1.2092698404380464E-229</v>
      </c>
      <c r="Y2" s="12">
        <v>1952</v>
      </c>
      <c r="Z2" s="13">
        <v>2.3800000000000002E-3</v>
      </c>
      <c r="AA2">
        <f t="array" ref="AA2:AB6">LOGEST(Z2:Z20,Y2:Y20,TRUE, TRUE)</f>
        <v>1.305399969278811</v>
      </c>
      <c r="AB2">
        <v>4.6306231360634277E-230</v>
      </c>
      <c r="AC2" s="12">
        <v>1952</v>
      </c>
      <c r="AD2" s="13">
        <v>2.3800000000000002E-3</v>
      </c>
      <c r="AE2">
        <f t="array" ref="AE2:AF6">LOGEST(AD2:AD20,AC2:AC20,TRUE, TRUE)</f>
        <v>1.3034583191711751</v>
      </c>
      <c r="AF2">
        <v>1.0513582913294622E-228</v>
      </c>
      <c r="AG2" s="12">
        <v>1952</v>
      </c>
      <c r="AH2" s="13">
        <v>2.3800000000000002E-3</v>
      </c>
      <c r="AI2">
        <f t="array" ref="AI2:AJ6">LOGEST(AH2:AH20,AG2:AG20,TRUE, TRUE)</f>
        <v>1.3043964063488047</v>
      </c>
      <c r="AJ2">
        <v>2.4428204214101607E-229</v>
      </c>
      <c r="AK2" s="12">
        <v>1952</v>
      </c>
      <c r="AL2" s="13">
        <v>2.3800000000000002E-3</v>
      </c>
      <c r="AM2">
        <f t="array" ref="AM2:AN6">LOGEST(AL2:AL20,AK2:AK20,TRUE, TRUE)</f>
        <v>1.3050257324661845</v>
      </c>
      <c r="AN2">
        <v>9.1804173720987806E-230</v>
      </c>
      <c r="AO2" s="12">
        <v>1952</v>
      </c>
      <c r="AP2" s="13">
        <v>2.3800000000000002E-3</v>
      </c>
      <c r="AQ2">
        <f t="array" ref="AQ2:AR6">LOGEST(AP2:AP20,AO2:AO20,TRUE, TRUE)</f>
        <v>1.3056562514447947</v>
      </c>
      <c r="AR2">
        <v>3.3892120978605343E-230</v>
      </c>
      <c r="AS2" s="12">
        <v>1952</v>
      </c>
      <c r="AT2" s="13">
        <v>2.3800000000000002E-3</v>
      </c>
      <c r="AU2">
        <f t="array" ref="AU2:AV6">LOGEST(AT2:AT20,AS2:AS20,TRUE, TRUE)</f>
        <v>1.3069952113272818</v>
      </c>
      <c r="AV2">
        <v>4.5323275156696111E-231</v>
      </c>
      <c r="AW2" s="12">
        <v>1952</v>
      </c>
      <c r="AX2" s="13">
        <v>2.3800000000000002E-3</v>
      </c>
      <c r="AY2">
        <f t="array" ref="AY2:AZ6">LOGEST(AX2:AX20,AW2:AW20,TRUE, TRUE)</f>
        <v>1.3077197745637439</v>
      </c>
      <c r="AZ2">
        <v>1.5189301165327834E-231</v>
      </c>
      <c r="BA2" s="12">
        <v>1952</v>
      </c>
      <c r="BB2" s="13">
        <v>2.3800000000000002E-3</v>
      </c>
      <c r="BC2">
        <f t="array" ref="BC2:BD6">LOGEST(BB2:BB20,BA2:BA20,TRUE, TRUE)</f>
        <v>1.3067262094442889</v>
      </c>
      <c r="BD2">
        <v>6.5848007241619253E-231</v>
      </c>
      <c r="BE2" s="12">
        <v>1952</v>
      </c>
      <c r="BF2" s="13">
        <v>2.3800000000000002E-3</v>
      </c>
      <c r="BG2">
        <f t="array" ref="BG2:BH6">LOGEST(BF2:BF20,BE2:BE20,TRUE, TRUE)</f>
        <v>1.306994651465134</v>
      </c>
      <c r="BH2">
        <v>4.3750970548895115E-231</v>
      </c>
      <c r="BI2" s="12">
        <v>1952</v>
      </c>
      <c r="BJ2" s="13">
        <v>2.3800000000000002E-3</v>
      </c>
      <c r="BK2">
        <f t="array" ref="BK2:BL6">LOGEST(BJ2:BJ20,BI2:BI20,TRUE, TRUE)</f>
        <v>1.3050966219086813</v>
      </c>
      <c r="BL2">
        <v>7.472377857445554E-230</v>
      </c>
      <c r="BM2" s="12">
        <v>1952</v>
      </c>
      <c r="BN2" s="13">
        <v>2.3800000000000002E-3</v>
      </c>
      <c r="BO2">
        <f t="array" ref="BO2:BP6">LOGEST(BN2:BN20,BM2:BM20,TRUE, TRUE)</f>
        <v>1.3045793211083245</v>
      </c>
      <c r="BP2">
        <v>1.6262205527185632E-229</v>
      </c>
      <c r="BQ2" s="12">
        <v>1952</v>
      </c>
      <c r="BR2" s="13">
        <v>2.3800000000000002E-3</v>
      </c>
      <c r="BS2">
        <f t="array" ref="BS2:BT6">LOGEST(BR2:BR20,BQ2:BQ20,TRUE, TRUE)</f>
        <v>1.2993490023758758</v>
      </c>
      <c r="BT2">
        <v>4.3880275375802126E-226</v>
      </c>
      <c r="BU2" s="12">
        <v>1952</v>
      </c>
      <c r="BV2" s="13">
        <v>2.3800000000000002E-3</v>
      </c>
      <c r="BW2">
        <f t="array" ref="BW2:BX6">LOGEST(BV2:BV20,BU2:BU20,TRUE, TRUE)</f>
        <v>1.2976545481225794</v>
      </c>
      <c r="BX2">
        <v>5.7546694509723967E-225</v>
      </c>
      <c r="BY2" s="12">
        <v>1952</v>
      </c>
      <c r="BZ2" s="13">
        <v>2.3800000000000002E-3</v>
      </c>
      <c r="CA2">
        <f t="array" ref="CA2:CB6">LOGEST(BZ2:BZ20,BY2:BY20,TRUE, TRUE)</f>
        <v>1.2961693780728605</v>
      </c>
      <c r="CB2">
        <v>5.52271357912699E-224</v>
      </c>
      <c r="CC2" s="12">
        <v>1952</v>
      </c>
      <c r="CD2" s="13">
        <v>2.3800000000000002E-3</v>
      </c>
      <c r="CE2">
        <f t="array" ref="CE2:CF6">LOGEST(CD2:CD20,CC2:CC20,TRUE, TRUE)</f>
        <v>1.2921079779375007</v>
      </c>
      <c r="CF2">
        <v>2.71794398700548E-221</v>
      </c>
      <c r="CG2" s="12">
        <v>1952</v>
      </c>
      <c r="CH2" s="13">
        <v>2.3800000000000002E-3</v>
      </c>
      <c r="CI2">
        <f t="array" ref="CI2:CJ6">LOGEST(CH2:CH20,CG2:CG20,TRUE, TRUE)</f>
        <v>1.2890795210512733</v>
      </c>
      <c r="CJ2">
        <v>2.8005315896603664E-219</v>
      </c>
    </row>
    <row r="3" spans="2:88">
      <c r="B3">
        <v>0.28202962873907123</v>
      </c>
      <c r="C3" s="21">
        <v>0.84667338397235858</v>
      </c>
      <c r="D3">
        <v>93.874422461233181</v>
      </c>
      <c r="E3" s="12">
        <v>1955</v>
      </c>
      <c r="F3" s="13">
        <v>6.0000000000000001E-3</v>
      </c>
      <c r="G3">
        <v>2.6300848653650545E-2</v>
      </c>
      <c r="H3">
        <v>52.219275605345047</v>
      </c>
      <c r="I3" s="12">
        <v>1962</v>
      </c>
      <c r="J3" s="13">
        <v>8.0000000000000002E-3</v>
      </c>
      <c r="K3">
        <v>3.0023856811151359E-2</v>
      </c>
      <c r="L3">
        <v>59.663562935417474</v>
      </c>
      <c r="M3" s="12">
        <v>1962</v>
      </c>
      <c r="N3" s="13">
        <v>8.0000000000000002E-3</v>
      </c>
      <c r="O3">
        <v>2.910858514821096E-2</v>
      </c>
      <c r="P3">
        <v>57.840212057270783</v>
      </c>
      <c r="Q3" s="12">
        <v>1955</v>
      </c>
      <c r="R3" s="13">
        <v>6.0000000000000001E-3</v>
      </c>
      <c r="S3">
        <v>2.8844710510689681E-2</v>
      </c>
      <c r="T3">
        <v>57.305404710306433</v>
      </c>
      <c r="U3" s="12">
        <v>1955</v>
      </c>
      <c r="V3" s="13">
        <v>6.0000000000000001E-3</v>
      </c>
      <c r="W3">
        <v>2.8406954647802535E-2</v>
      </c>
      <c r="X3">
        <v>56.431287795338072</v>
      </c>
      <c r="Y3" s="12">
        <v>1955</v>
      </c>
      <c r="Z3" s="13">
        <v>6.0000000000000001E-3</v>
      </c>
      <c r="AA3">
        <v>2.7701358714077171E-2</v>
      </c>
      <c r="AB3">
        <v>55.020932924916998</v>
      </c>
      <c r="AC3" s="12">
        <v>1955</v>
      </c>
      <c r="AD3" s="13">
        <v>6.0000000000000001E-3</v>
      </c>
      <c r="AE3">
        <v>2.4796621964426901E-2</v>
      </c>
      <c r="AF3">
        <v>49.234598426206631</v>
      </c>
      <c r="AG3" s="12">
        <v>1955</v>
      </c>
      <c r="AH3" s="13">
        <v>6.0000000000000001E-3</v>
      </c>
      <c r="AI3">
        <v>2.5621206942430062E-2</v>
      </c>
      <c r="AJ3">
        <v>50.870494213511265</v>
      </c>
      <c r="AK3" s="12">
        <v>1955</v>
      </c>
      <c r="AL3" s="13">
        <v>6.0000000000000001E-3</v>
      </c>
      <c r="AM3">
        <v>2.6068133328184605E-2</v>
      </c>
      <c r="AN3">
        <v>51.756487326362297</v>
      </c>
      <c r="AO3" s="12">
        <v>1955</v>
      </c>
      <c r="AP3" s="13">
        <v>6.0000000000000001E-3</v>
      </c>
      <c r="AQ3">
        <v>2.667212633101184E-2</v>
      </c>
      <c r="AR3">
        <v>52.95286404208619</v>
      </c>
      <c r="AS3" s="12">
        <v>1955</v>
      </c>
      <c r="AT3" s="13">
        <v>6.0000000000000001E-3</v>
      </c>
      <c r="AU3">
        <v>2.6388753204770677E-2</v>
      </c>
      <c r="AV3">
        <v>52.387493048412416</v>
      </c>
      <c r="AW3" s="12">
        <v>1955</v>
      </c>
      <c r="AX3" s="13">
        <v>6.0000000000000001E-3</v>
      </c>
      <c r="AY3">
        <v>2.6299453123133729E-2</v>
      </c>
      <c r="AZ3">
        <v>52.208824817038312</v>
      </c>
      <c r="BA3" s="12">
        <v>1955</v>
      </c>
      <c r="BB3" s="13">
        <v>6.0000000000000001E-3</v>
      </c>
      <c r="BC3">
        <v>2.6917862578476778E-2</v>
      </c>
      <c r="BD3">
        <v>53.435050024363981</v>
      </c>
      <c r="BE3" s="12">
        <v>1955</v>
      </c>
      <c r="BF3" s="13">
        <v>6.0000000000000001E-3</v>
      </c>
      <c r="BG3">
        <v>2.6971599822735247E-2</v>
      </c>
      <c r="BH3">
        <v>53.540299770574542</v>
      </c>
      <c r="BI3" s="12">
        <v>1955</v>
      </c>
      <c r="BJ3" s="13">
        <v>6.0000000000000001E-3</v>
      </c>
      <c r="BK3">
        <v>2.7338981668653381E-2</v>
      </c>
      <c r="BL3">
        <v>54.266684715999205</v>
      </c>
      <c r="BM3" s="12">
        <v>1955</v>
      </c>
      <c r="BN3" s="13">
        <v>6.0000000000000001E-3</v>
      </c>
      <c r="BO3">
        <v>2.7476555642032708E-2</v>
      </c>
      <c r="BP3">
        <v>54.536854607051595</v>
      </c>
      <c r="BQ3" s="12">
        <v>1955</v>
      </c>
      <c r="BR3" s="13">
        <v>6.0000000000000001E-3</v>
      </c>
      <c r="BS3">
        <v>2.7041294407502754E-2</v>
      </c>
      <c r="BT3">
        <v>53.671493822124177</v>
      </c>
      <c r="BU3" s="12">
        <v>1955</v>
      </c>
      <c r="BV3" s="13">
        <v>6.0000000000000001E-3</v>
      </c>
      <c r="BW3">
        <v>2.6871040396053671E-2</v>
      </c>
      <c r="BX3">
        <v>53.3321500360491</v>
      </c>
      <c r="BY3" s="12">
        <v>1955</v>
      </c>
      <c r="BZ3" s="13">
        <v>6.0000000000000001E-3</v>
      </c>
      <c r="CA3">
        <v>2.675057393851285E-2</v>
      </c>
      <c r="CB3">
        <v>53.091636484174636</v>
      </c>
      <c r="CC3" s="12">
        <v>1955</v>
      </c>
      <c r="CD3" s="13">
        <v>6.0000000000000001E-3</v>
      </c>
      <c r="CE3">
        <v>2.6268213653493695E-2</v>
      </c>
      <c r="CF3">
        <v>52.131512260037532</v>
      </c>
      <c r="CG3" s="12">
        <v>1955</v>
      </c>
      <c r="CH3" s="13">
        <v>6.0000000000000001E-3</v>
      </c>
      <c r="CI3">
        <v>2.5743873086545386E-2</v>
      </c>
      <c r="CJ3">
        <v>51.08954645713267</v>
      </c>
    </row>
    <row r="4" spans="2:88" ht="15" thickBot="1">
      <c r="B4">
        <v>0.26784546948228305</v>
      </c>
      <c r="C4" s="21">
        <v>0.83531217544016934</v>
      </c>
      <c r="D4">
        <v>86.225603018539744</v>
      </c>
      <c r="E4" s="12">
        <v>1962</v>
      </c>
      <c r="F4" s="13">
        <v>8.0000000000000002E-3</v>
      </c>
      <c r="G4">
        <v>0.85031542980731056</v>
      </c>
      <c r="H4">
        <v>1.8112865731651371</v>
      </c>
      <c r="I4" s="12">
        <v>1965</v>
      </c>
      <c r="J4" s="13">
        <v>1.3100000000000001E-2</v>
      </c>
      <c r="K4">
        <v>0.83973611378720359</v>
      </c>
      <c r="L4">
        <v>1.7935394433165956</v>
      </c>
      <c r="M4" s="12">
        <v>1965</v>
      </c>
      <c r="N4" s="13">
        <v>1.3100000000000001E-2</v>
      </c>
      <c r="O4">
        <v>0.84667338397235858</v>
      </c>
      <c r="P4">
        <v>1.7872766096988293</v>
      </c>
      <c r="Q4" s="12">
        <v>1965</v>
      </c>
      <c r="R4" s="13">
        <v>1.3100000000000001E-2</v>
      </c>
      <c r="S4">
        <v>0.83531217544016934</v>
      </c>
      <c r="T4">
        <v>1.8618631788409949</v>
      </c>
      <c r="U4" s="12">
        <v>1962</v>
      </c>
      <c r="V4" s="13">
        <v>8.0000000000000002E-3</v>
      </c>
      <c r="W4">
        <v>0.83763533584353134</v>
      </c>
      <c r="X4">
        <v>1.8637943099821273</v>
      </c>
      <c r="Y4" s="12">
        <v>1962</v>
      </c>
      <c r="Z4" s="13">
        <v>8.0000000000000002E-3</v>
      </c>
      <c r="AA4">
        <v>0.8448338349791692</v>
      </c>
      <c r="AB4">
        <v>1.8633207933090239</v>
      </c>
      <c r="AC4" s="12">
        <v>1962</v>
      </c>
      <c r="AD4" s="13">
        <v>8.0000000000000002E-3</v>
      </c>
      <c r="AE4">
        <v>0.87045522628608374</v>
      </c>
      <c r="AF4">
        <v>1.7073220341610633</v>
      </c>
      <c r="AG4" s="12">
        <v>1962</v>
      </c>
      <c r="AH4" s="13">
        <v>8.0000000000000002E-3</v>
      </c>
      <c r="AI4">
        <v>0.86353729175871263</v>
      </c>
      <c r="AJ4">
        <v>1.7644496853989546</v>
      </c>
      <c r="AK4" s="12">
        <v>1962</v>
      </c>
      <c r="AL4" s="13">
        <v>8.0000000000000002E-3</v>
      </c>
      <c r="AM4">
        <v>0.85984777394808631</v>
      </c>
      <c r="AN4">
        <v>1.7951882149148435</v>
      </c>
      <c r="AO4" s="12">
        <v>1962</v>
      </c>
      <c r="AP4" s="13">
        <v>8.0000000000000002E-3</v>
      </c>
      <c r="AQ4">
        <v>0.8546864438363404</v>
      </c>
      <c r="AR4">
        <v>1.8354772535897861</v>
      </c>
      <c r="AS4" s="12">
        <v>1962</v>
      </c>
      <c r="AT4" s="13">
        <v>8.0000000000000002E-3</v>
      </c>
      <c r="AU4">
        <v>0.85825536926594892</v>
      </c>
      <c r="AV4">
        <v>1.8130679590935128</v>
      </c>
      <c r="AW4" s="12">
        <v>1962</v>
      </c>
      <c r="AX4" s="13">
        <v>8.0000000000000002E-3</v>
      </c>
      <c r="AY4">
        <v>0.85957807174182588</v>
      </c>
      <c r="AZ4">
        <v>1.8048763952030178</v>
      </c>
      <c r="BA4" s="12">
        <v>1962</v>
      </c>
      <c r="BB4" s="13">
        <v>8.0000000000000002E-3</v>
      </c>
      <c r="BC4">
        <v>0.85316356308961572</v>
      </c>
      <c r="BD4">
        <v>1.8447962982184121</v>
      </c>
      <c r="BE4" s="12">
        <v>1962</v>
      </c>
      <c r="BF4" s="13">
        <v>8.0000000000000002E-3</v>
      </c>
      <c r="BG4">
        <v>0.85285591311534281</v>
      </c>
      <c r="BH4">
        <v>1.8455355364618609</v>
      </c>
      <c r="BI4" s="12">
        <v>1962</v>
      </c>
      <c r="BJ4" s="13">
        <v>8.0000000000000002E-3</v>
      </c>
      <c r="BK4">
        <v>0.84803018482489356</v>
      </c>
      <c r="BL4">
        <v>1.8634257674027823</v>
      </c>
      <c r="BM4" s="12">
        <v>1962</v>
      </c>
      <c r="BN4" s="13">
        <v>8.0000000000000002E-3</v>
      </c>
      <c r="BO4">
        <v>0.84634474813312099</v>
      </c>
      <c r="BP4">
        <v>1.8637851998726789</v>
      </c>
      <c r="BQ4" s="12">
        <v>1962</v>
      </c>
      <c r="BR4" s="13">
        <v>8.0000000000000002E-3</v>
      </c>
      <c r="BS4">
        <v>0.84653800969947191</v>
      </c>
      <c r="BT4">
        <v>1.8291760169956794</v>
      </c>
      <c r="BU4" s="12">
        <v>1962</v>
      </c>
      <c r="BV4" s="13">
        <v>8.0000000000000002E-3</v>
      </c>
      <c r="BW4">
        <v>0.8468807325853025</v>
      </c>
      <c r="BX4">
        <v>1.8121733345301456</v>
      </c>
      <c r="BY4" s="12">
        <v>1962</v>
      </c>
      <c r="BZ4" s="13">
        <v>8.0000000000000002E-3</v>
      </c>
      <c r="CA4">
        <v>0.84690368576023589</v>
      </c>
      <c r="CB4">
        <v>1.7981522202779592</v>
      </c>
      <c r="CC4" s="12">
        <v>1962</v>
      </c>
      <c r="CD4" s="13">
        <v>8.0000000000000002E-3</v>
      </c>
      <c r="CE4">
        <v>0.84845950036775686</v>
      </c>
      <c r="CF4">
        <v>1.7528471807928325</v>
      </c>
      <c r="CG4" s="12">
        <v>1962</v>
      </c>
      <c r="CH4" s="13">
        <v>8.0000000000000002E-3</v>
      </c>
      <c r="CI4">
        <v>0.85125750965126834</v>
      </c>
      <c r="CJ4">
        <v>1.710900084313185</v>
      </c>
    </row>
    <row r="5" spans="2:88" ht="17" thickTop="1" thickBot="1">
      <c r="B5">
        <v>0.26603015914992689</v>
      </c>
      <c r="C5" s="21">
        <v>0.83763533584353134</v>
      </c>
      <c r="D5">
        <v>87.702584693042127</v>
      </c>
      <c r="E5" s="12">
        <v>1965</v>
      </c>
      <c r="F5" s="13">
        <v>1.3100000000000001E-2</v>
      </c>
      <c r="G5">
        <v>102.25287560921306</v>
      </c>
      <c r="H5">
        <v>18</v>
      </c>
      <c r="I5" s="12">
        <v>1971</v>
      </c>
      <c r="J5" s="13">
        <v>7.51E-2</v>
      </c>
      <c r="K5" s="18">
        <v>89.075051602253069</v>
      </c>
      <c r="L5">
        <v>17</v>
      </c>
      <c r="M5" s="12">
        <v>1971</v>
      </c>
      <c r="N5" s="13">
        <v>7.51E-2</v>
      </c>
      <c r="O5" s="18">
        <v>93.874422461233181</v>
      </c>
      <c r="P5">
        <v>17</v>
      </c>
      <c r="Q5" s="12">
        <v>1971</v>
      </c>
      <c r="R5" s="13">
        <v>7.51E-2</v>
      </c>
      <c r="S5" s="18">
        <v>86.225603018539744</v>
      </c>
      <c r="T5">
        <v>17</v>
      </c>
      <c r="U5" s="12">
        <v>1971</v>
      </c>
      <c r="V5" s="13">
        <v>7.51E-2</v>
      </c>
      <c r="W5" s="18">
        <v>87.702584693042127</v>
      </c>
      <c r="X5">
        <v>17</v>
      </c>
      <c r="Y5" s="12">
        <v>1965</v>
      </c>
      <c r="Z5" s="13">
        <v>1.3100000000000001E-2</v>
      </c>
      <c r="AA5" s="18">
        <v>92.559967520739946</v>
      </c>
      <c r="AB5">
        <v>17</v>
      </c>
      <c r="AC5" s="12">
        <v>1965</v>
      </c>
      <c r="AD5" s="13">
        <v>1.3100000000000001E-2</v>
      </c>
      <c r="AE5" s="18">
        <v>114.22875985365812</v>
      </c>
      <c r="AF5">
        <v>17</v>
      </c>
      <c r="AG5" s="12">
        <v>1965</v>
      </c>
      <c r="AH5" s="13">
        <v>1.3100000000000001E-2</v>
      </c>
      <c r="AI5" s="18">
        <v>107.57615871100373</v>
      </c>
      <c r="AJ5">
        <v>17</v>
      </c>
      <c r="AK5" s="12">
        <v>1965</v>
      </c>
      <c r="AL5" s="13">
        <v>1.3100000000000001E-2</v>
      </c>
      <c r="AM5" s="18">
        <v>104.29668203559632</v>
      </c>
      <c r="AN5">
        <v>17</v>
      </c>
      <c r="AO5" s="12">
        <v>1965</v>
      </c>
      <c r="AP5" s="13">
        <v>1.3100000000000001E-2</v>
      </c>
      <c r="AQ5" s="18">
        <v>99.988397014066081</v>
      </c>
      <c r="AR5">
        <v>17</v>
      </c>
      <c r="AS5" s="12">
        <v>1965</v>
      </c>
      <c r="AT5" s="13">
        <v>1.3100000000000001E-2</v>
      </c>
      <c r="AU5" s="18">
        <v>102.93399617299313</v>
      </c>
      <c r="AV5">
        <v>17</v>
      </c>
      <c r="AW5" s="12">
        <v>1965</v>
      </c>
      <c r="AX5" s="13">
        <v>1.3100000000000001E-2</v>
      </c>
      <c r="AY5" s="18">
        <v>104.06371284650417</v>
      </c>
      <c r="AZ5">
        <v>17</v>
      </c>
      <c r="BA5" s="12">
        <v>1965</v>
      </c>
      <c r="BB5" s="13">
        <v>1.3100000000000001E-2</v>
      </c>
      <c r="BC5" s="18">
        <v>98.775078432169082</v>
      </c>
      <c r="BD5">
        <v>17</v>
      </c>
      <c r="BE5" s="12">
        <v>1965</v>
      </c>
      <c r="BF5" s="13">
        <v>1.3100000000000001E-2</v>
      </c>
      <c r="BG5" s="18">
        <v>98.533015018985466</v>
      </c>
      <c r="BH5">
        <v>17</v>
      </c>
      <c r="BI5" s="12">
        <v>1965</v>
      </c>
      <c r="BJ5" s="13">
        <v>1.3100000000000001E-2</v>
      </c>
      <c r="BK5" s="18">
        <v>94.864319769105649</v>
      </c>
      <c r="BL5">
        <v>17</v>
      </c>
      <c r="BM5" s="12">
        <v>1965</v>
      </c>
      <c r="BN5" s="13">
        <v>1.3100000000000001E-2</v>
      </c>
      <c r="BO5" s="18">
        <v>93.637285699340424</v>
      </c>
      <c r="BP5">
        <v>17</v>
      </c>
      <c r="BQ5" s="12">
        <v>1965</v>
      </c>
      <c r="BR5" s="13">
        <v>1.3100000000000001E-2</v>
      </c>
      <c r="BS5" s="18">
        <v>93.776616194723587</v>
      </c>
      <c r="BT5">
        <v>17</v>
      </c>
      <c r="BU5" s="12">
        <v>1965</v>
      </c>
      <c r="BV5" s="13">
        <v>1.3100000000000001E-2</v>
      </c>
      <c r="BW5" s="18">
        <v>94.024564622284956</v>
      </c>
      <c r="BX5">
        <v>17</v>
      </c>
      <c r="BY5" s="12">
        <v>1965</v>
      </c>
      <c r="BZ5" s="13">
        <v>1.3100000000000001E-2</v>
      </c>
      <c r="CA5" s="18">
        <v>94.041210132441847</v>
      </c>
      <c r="CB5">
        <v>17</v>
      </c>
      <c r="CC5" s="12">
        <v>1965</v>
      </c>
      <c r="CD5" s="13">
        <v>1.3100000000000001E-2</v>
      </c>
      <c r="CE5" s="18">
        <v>95.181232352113241</v>
      </c>
      <c r="CF5">
        <v>17</v>
      </c>
      <c r="CG5" s="12">
        <v>1965</v>
      </c>
      <c r="CH5" s="13">
        <v>1.3100000000000001E-2</v>
      </c>
      <c r="CI5" s="18">
        <v>97.291484297075769</v>
      </c>
      <c r="CJ5">
        <v>17</v>
      </c>
    </row>
    <row r="6" spans="2:88" ht="15" thickTop="1">
      <c r="B6">
        <v>0.26650948368505217</v>
      </c>
      <c r="C6" s="21">
        <v>0.8448338349791692</v>
      </c>
      <c r="D6">
        <v>92.559967520739946</v>
      </c>
      <c r="E6" s="12">
        <v>1971</v>
      </c>
      <c r="F6" s="13">
        <v>7.51E-2</v>
      </c>
      <c r="G6">
        <v>335.46704705656958</v>
      </c>
      <c r="H6">
        <v>59.053662902309497</v>
      </c>
      <c r="I6" s="12">
        <v>1984</v>
      </c>
      <c r="J6" s="13">
        <v>0.1002</v>
      </c>
      <c r="K6">
        <v>286.53517716457719</v>
      </c>
      <c r="L6">
        <v>54.685323490450862</v>
      </c>
      <c r="M6" s="12">
        <v>1984</v>
      </c>
      <c r="N6" s="13">
        <v>0.1002</v>
      </c>
      <c r="O6">
        <v>299.86848230485276</v>
      </c>
      <c r="P6">
        <v>54.304080552801203</v>
      </c>
      <c r="Q6" s="12">
        <v>1984</v>
      </c>
      <c r="R6" s="13">
        <v>0.1002</v>
      </c>
      <c r="S6">
        <v>298.90402736458805</v>
      </c>
      <c r="T6">
        <v>58.931086444306217</v>
      </c>
      <c r="U6" s="12">
        <v>1984</v>
      </c>
      <c r="V6" s="13">
        <v>0.1002</v>
      </c>
      <c r="W6">
        <v>304.65503198790867</v>
      </c>
      <c r="X6">
        <v>59.053396908669818</v>
      </c>
      <c r="Y6" s="12">
        <v>1984</v>
      </c>
      <c r="Z6" s="13">
        <v>0.1002</v>
      </c>
      <c r="AA6">
        <v>321.36491013283648</v>
      </c>
      <c r="AB6">
        <v>59.023394439222095</v>
      </c>
      <c r="AC6" s="12">
        <v>1971</v>
      </c>
      <c r="AD6" s="13">
        <v>7.51E-2</v>
      </c>
      <c r="AE6">
        <v>332.97095542859546</v>
      </c>
      <c r="AF6">
        <v>49.554124981641806</v>
      </c>
      <c r="AG6" s="12">
        <v>1971</v>
      </c>
      <c r="AH6" s="13">
        <v>7.51E-2</v>
      </c>
      <c r="AI6">
        <v>334.91499301956662</v>
      </c>
      <c r="AJ6">
        <v>52.925805769175987</v>
      </c>
      <c r="AK6" s="12">
        <v>1971</v>
      </c>
      <c r="AL6" s="13">
        <v>7.51E-2</v>
      </c>
      <c r="AM6">
        <v>336.1169930165857</v>
      </c>
      <c r="AN6">
        <v>54.785912358475414</v>
      </c>
      <c r="AO6" s="12">
        <v>1971</v>
      </c>
      <c r="AP6" s="13">
        <v>7.51E-2</v>
      </c>
      <c r="AQ6">
        <v>336.85858465472649</v>
      </c>
      <c r="AR6">
        <v>57.272604723573572</v>
      </c>
      <c r="AS6" s="12">
        <v>1971</v>
      </c>
      <c r="AT6" s="13">
        <v>7.51E-2</v>
      </c>
      <c r="AU6">
        <v>338.36621990382685</v>
      </c>
      <c r="AV6">
        <v>55.882662212955765</v>
      </c>
      <c r="AW6" s="12">
        <v>1971</v>
      </c>
      <c r="AX6" s="13">
        <v>7.51E-2</v>
      </c>
      <c r="AY6">
        <v>338.99574502213272</v>
      </c>
      <c r="AZ6">
        <v>55.378839633337677</v>
      </c>
      <c r="BA6" s="12">
        <v>1971</v>
      </c>
      <c r="BB6" s="13">
        <v>7.51E-2</v>
      </c>
      <c r="BC6">
        <v>336.15859522529649</v>
      </c>
      <c r="BD6">
        <v>57.855647492646057</v>
      </c>
      <c r="BE6" s="12">
        <v>1971</v>
      </c>
      <c r="BF6" s="13">
        <v>7.51E-2</v>
      </c>
      <c r="BG6">
        <v>335.60358871126664</v>
      </c>
      <c r="BH6">
        <v>57.902024077840672</v>
      </c>
      <c r="BI6" s="12">
        <v>1971</v>
      </c>
      <c r="BJ6" s="13">
        <v>7.51E-2</v>
      </c>
      <c r="BK6">
        <v>329.40265110067884</v>
      </c>
      <c r="BL6">
        <v>59.030045040551009</v>
      </c>
      <c r="BM6" s="12">
        <v>1971</v>
      </c>
      <c r="BN6" s="13">
        <v>7.51E-2</v>
      </c>
      <c r="BO6">
        <v>325.26739654783631</v>
      </c>
      <c r="BP6">
        <v>59.052819611495501</v>
      </c>
      <c r="BQ6" s="12">
        <v>1971</v>
      </c>
      <c r="BR6" s="13">
        <v>7.51E-2</v>
      </c>
      <c r="BS6">
        <v>313.76576420706851</v>
      </c>
      <c r="BT6">
        <v>56.880043319587031</v>
      </c>
      <c r="BU6" s="12">
        <v>1971</v>
      </c>
      <c r="BV6" s="13">
        <v>7.51E-2</v>
      </c>
      <c r="BW6">
        <v>308.77405580846732</v>
      </c>
      <c r="BX6">
        <v>55.827527304495817</v>
      </c>
      <c r="BY6" s="12">
        <v>1971</v>
      </c>
      <c r="BZ6" s="13">
        <v>7.51E-2</v>
      </c>
      <c r="CA6">
        <v>304.06827912503758</v>
      </c>
      <c r="CB6">
        <v>54.96697392393942</v>
      </c>
      <c r="CC6" s="12">
        <v>1971</v>
      </c>
      <c r="CD6" s="13">
        <v>7.51E-2</v>
      </c>
      <c r="CE6">
        <v>292.44178927721879</v>
      </c>
      <c r="CF6">
        <v>52.232045066627471</v>
      </c>
      <c r="CG6" s="12">
        <v>1971</v>
      </c>
      <c r="CH6" s="13">
        <v>7.51E-2</v>
      </c>
      <c r="CI6">
        <v>284.78959929671976</v>
      </c>
      <c r="CJ6">
        <v>49.762044674548676</v>
      </c>
    </row>
    <row r="7" spans="2:88">
      <c r="B7">
        <v>0.26502097779361805</v>
      </c>
      <c r="C7" s="21">
        <v>0.87045522628608374</v>
      </c>
      <c r="D7">
        <v>114.22875985365812</v>
      </c>
      <c r="E7" s="12">
        <v>1984</v>
      </c>
      <c r="F7" s="13">
        <v>0.1002</v>
      </c>
      <c r="G7" t="s">
        <v>23</v>
      </c>
      <c r="H7">
        <f>TINV(0.0455,H5)</f>
        <v>2.1488523236373958</v>
      </c>
      <c r="I7" s="12">
        <v>1985</v>
      </c>
      <c r="J7" s="13">
        <v>0.23599999999999999</v>
      </c>
      <c r="K7" t="s">
        <v>23</v>
      </c>
      <c r="L7">
        <f>TINV(0.0455,L5)</f>
        <v>2.1582634005973014</v>
      </c>
      <c r="M7" s="12">
        <v>1985</v>
      </c>
      <c r="N7" s="13">
        <v>0.23599999999999999</v>
      </c>
      <c r="O7" t="s">
        <v>23</v>
      </c>
      <c r="P7">
        <f>TINV(0.0455,P5)</f>
        <v>2.1582634005973014</v>
      </c>
      <c r="Q7" s="12">
        <v>1985</v>
      </c>
      <c r="R7" s="13">
        <v>0.23599999999999999</v>
      </c>
      <c r="S7" t="s">
        <v>23</v>
      </c>
      <c r="T7">
        <f>TINV(0.0455,T5)</f>
        <v>2.1582634005973014</v>
      </c>
      <c r="U7" s="12">
        <v>1985</v>
      </c>
      <c r="V7" s="13">
        <v>0.23599999999999999</v>
      </c>
      <c r="W7" t="s">
        <v>23</v>
      </c>
      <c r="X7">
        <f>TINV(0.0455,X5)</f>
        <v>2.1582634005973014</v>
      </c>
      <c r="Y7" s="12">
        <v>1985</v>
      </c>
      <c r="Z7" s="13">
        <v>0.23599999999999999</v>
      </c>
      <c r="AA7" t="s">
        <v>23</v>
      </c>
      <c r="AB7">
        <f>TINV(0.0455,AB5)</f>
        <v>2.1582634005973014</v>
      </c>
      <c r="AC7" s="12">
        <v>1985</v>
      </c>
      <c r="AD7" s="13">
        <v>0.23599999999999999</v>
      </c>
      <c r="AE7" t="s">
        <v>23</v>
      </c>
      <c r="AF7">
        <f>TINV(0.0455,AF5)</f>
        <v>2.1582634005973014</v>
      </c>
      <c r="AG7" s="12">
        <v>1984</v>
      </c>
      <c r="AH7" s="13">
        <v>0.1002</v>
      </c>
      <c r="AI7" t="s">
        <v>23</v>
      </c>
      <c r="AJ7">
        <f>TINV(0.0455,AJ5)</f>
        <v>2.1582634005973014</v>
      </c>
      <c r="AK7" s="12">
        <v>1984</v>
      </c>
      <c r="AL7" s="13">
        <v>0.1002</v>
      </c>
      <c r="AM7" t="s">
        <v>23</v>
      </c>
      <c r="AN7">
        <f>TINV(0.0455,AN5)</f>
        <v>2.1582634005973014</v>
      </c>
      <c r="AO7" s="12">
        <v>1984</v>
      </c>
      <c r="AP7" s="13">
        <v>0.1002</v>
      </c>
      <c r="AQ7" t="s">
        <v>23</v>
      </c>
      <c r="AR7">
        <f>TINV(0.0455,AR5)</f>
        <v>2.1582634005973014</v>
      </c>
      <c r="AS7" s="12">
        <v>1984</v>
      </c>
      <c r="AT7" s="13">
        <v>0.1002</v>
      </c>
      <c r="AU7" t="s">
        <v>23</v>
      </c>
      <c r="AV7">
        <f>TINV(0.0455,AV5)</f>
        <v>2.1582634005973014</v>
      </c>
      <c r="AW7" s="12">
        <v>1984</v>
      </c>
      <c r="AX7" s="13">
        <v>0.1002</v>
      </c>
      <c r="AY7" t="s">
        <v>23</v>
      </c>
      <c r="AZ7">
        <f>TINV(0.0455,AZ5)</f>
        <v>2.1582634005973014</v>
      </c>
      <c r="BA7" s="12">
        <v>1984</v>
      </c>
      <c r="BB7" s="13">
        <v>0.1002</v>
      </c>
      <c r="BC7" t="s">
        <v>23</v>
      </c>
      <c r="BD7">
        <f>TINV(0.0455,BD5)</f>
        <v>2.1582634005973014</v>
      </c>
      <c r="BE7" s="12">
        <v>1984</v>
      </c>
      <c r="BF7" s="13">
        <v>0.1002</v>
      </c>
      <c r="BG7" t="s">
        <v>23</v>
      </c>
      <c r="BH7">
        <f>TINV(0.0455,BH5)</f>
        <v>2.1582634005973014</v>
      </c>
      <c r="BI7" s="12">
        <v>1984</v>
      </c>
      <c r="BJ7" s="13">
        <v>0.1002</v>
      </c>
      <c r="BK7" t="s">
        <v>23</v>
      </c>
      <c r="BL7">
        <f>TINV(0.0455,BL5)</f>
        <v>2.1582634005973014</v>
      </c>
      <c r="BM7" s="12">
        <v>1984</v>
      </c>
      <c r="BN7" s="13">
        <v>0.1002</v>
      </c>
      <c r="BO7" t="s">
        <v>23</v>
      </c>
      <c r="BP7">
        <f>TINV(0.0455,BP5)</f>
        <v>2.1582634005973014</v>
      </c>
      <c r="BQ7" s="12">
        <v>1984</v>
      </c>
      <c r="BR7" s="13">
        <v>0.1002</v>
      </c>
      <c r="BS7" t="s">
        <v>23</v>
      </c>
      <c r="BT7">
        <f>TINV(0.0455,BT5)</f>
        <v>2.1582634005973014</v>
      </c>
      <c r="BU7" s="12">
        <v>1984</v>
      </c>
      <c r="BV7" s="13">
        <v>0.1002</v>
      </c>
      <c r="BW7" t="s">
        <v>23</v>
      </c>
      <c r="BX7">
        <f>TINV(0.0455,BX5)</f>
        <v>2.1582634005973014</v>
      </c>
      <c r="BY7" s="12">
        <v>1984</v>
      </c>
      <c r="BZ7" s="13">
        <v>0.1002</v>
      </c>
      <c r="CA7" t="s">
        <v>23</v>
      </c>
      <c r="CB7">
        <f>TINV(0.0455,CB5)</f>
        <v>2.1582634005973014</v>
      </c>
      <c r="CC7" s="12">
        <v>1984</v>
      </c>
      <c r="CD7" s="13">
        <v>0.1002</v>
      </c>
      <c r="CE7" t="s">
        <v>23</v>
      </c>
      <c r="CF7">
        <f>TINV(0.0455,CF5)</f>
        <v>2.1582634005973014</v>
      </c>
      <c r="CG7" s="12">
        <v>1984</v>
      </c>
      <c r="CH7" s="13">
        <v>0.1002</v>
      </c>
    </row>
    <row r="8" spans="2:88">
      <c r="B8">
        <v>0.26574040990684977</v>
      </c>
      <c r="C8" s="21">
        <v>0.86353729175871263</v>
      </c>
      <c r="D8">
        <v>107.57615871100373</v>
      </c>
      <c r="E8" s="12">
        <v>1985</v>
      </c>
      <c r="F8" s="13">
        <v>0.23599999999999999</v>
      </c>
      <c r="G8" t="s">
        <v>24</v>
      </c>
      <c r="H8">
        <f>H7*G3</f>
        <v>5.6516639743032449E-2</v>
      </c>
      <c r="I8" s="12">
        <v>1986</v>
      </c>
      <c r="J8" s="13">
        <v>0.45900000000000002</v>
      </c>
      <c r="K8" t="s">
        <v>24</v>
      </c>
      <c r="L8">
        <f>L7*K3</f>
        <v>6.4799391300281978E-2</v>
      </c>
      <c r="M8" s="12">
        <v>1986</v>
      </c>
      <c r="N8" s="13">
        <v>0.45900000000000002</v>
      </c>
      <c r="O8" t="s">
        <v>24</v>
      </c>
      <c r="P8">
        <f>P7*O3</f>
        <v>6.2823993968553885E-2</v>
      </c>
      <c r="Q8" s="12">
        <v>1986</v>
      </c>
      <c r="R8" s="13">
        <v>0.45900000000000002</v>
      </c>
      <c r="S8" t="s">
        <v>24</v>
      </c>
      <c r="T8">
        <f>T7*S3</f>
        <v>6.2254482996045829E-2</v>
      </c>
      <c r="U8" s="12">
        <v>1986</v>
      </c>
      <c r="V8" s="13">
        <v>0.45900000000000002</v>
      </c>
      <c r="W8" t="s">
        <v>24</v>
      </c>
      <c r="X8">
        <f>X7*W3</f>
        <v>6.1309690538779618E-2</v>
      </c>
      <c r="Y8" s="12">
        <v>1986</v>
      </c>
      <c r="Z8" s="13">
        <v>0.45900000000000002</v>
      </c>
      <c r="AA8" t="s">
        <v>24</v>
      </c>
      <c r="AB8">
        <f>AB7*AA3</f>
        <v>5.9786828659409881E-2</v>
      </c>
      <c r="AC8" s="12">
        <v>1986</v>
      </c>
      <c r="AD8" s="13">
        <v>0.45900000000000002</v>
      </c>
      <c r="AE8" t="s">
        <v>24</v>
      </c>
      <c r="AF8">
        <f>AF7*AE3</f>
        <v>5.3517641644269739E-2</v>
      </c>
      <c r="AG8" s="12">
        <v>1986</v>
      </c>
      <c r="AH8" s="13">
        <v>0.45900000000000002</v>
      </c>
      <c r="AI8" t="s">
        <v>24</v>
      </c>
      <c r="AJ8">
        <f>AJ7*AI3</f>
        <v>5.5297313222976291E-2</v>
      </c>
      <c r="AK8" s="12">
        <v>1985</v>
      </c>
      <c r="AL8" s="13">
        <v>0.23599999999999999</v>
      </c>
      <c r="AM8" t="s">
        <v>24</v>
      </c>
      <c r="AN8">
        <f>AN7*AM3</f>
        <v>5.6261898084111556E-2</v>
      </c>
      <c r="AO8" s="12">
        <v>1985</v>
      </c>
      <c r="AP8" s="13">
        <v>0.23599999999999999</v>
      </c>
      <c r="AQ8" t="s">
        <v>24</v>
      </c>
      <c r="AR8">
        <f>AR7*AQ3</f>
        <v>5.756547407633044E-2</v>
      </c>
      <c r="AS8" s="12">
        <v>1985</v>
      </c>
      <c r="AT8" s="13">
        <v>0.23599999999999999</v>
      </c>
      <c r="AU8" t="s">
        <v>24</v>
      </c>
      <c r="AV8">
        <f>AV7*AU3</f>
        <v>5.6953880229251297E-2</v>
      </c>
      <c r="AW8" s="12">
        <v>1985</v>
      </c>
      <c r="AX8" s="13">
        <v>0.23599999999999999</v>
      </c>
      <c r="AY8" t="s">
        <v>24</v>
      </c>
      <c r="AZ8">
        <f>AZ7*AY3</f>
        <v>5.6761147131383922E-2</v>
      </c>
      <c r="BA8" s="12">
        <v>1985</v>
      </c>
      <c r="BB8" s="13">
        <v>0.23599999999999999</v>
      </c>
      <c r="BC8" t="s">
        <v>24</v>
      </c>
      <c r="BD8">
        <f>BD7*BC3</f>
        <v>5.8095837625434132E-2</v>
      </c>
      <c r="BE8" s="12">
        <v>1985</v>
      </c>
      <c r="BF8" s="13">
        <v>0.23599999999999999</v>
      </c>
      <c r="BG8" t="s">
        <v>24</v>
      </c>
      <c r="BH8">
        <f>BH7*BG3</f>
        <v>5.8211816752966147E-2</v>
      </c>
      <c r="BI8" s="12">
        <v>1985</v>
      </c>
      <c r="BJ8" s="13">
        <v>0.23599999999999999</v>
      </c>
      <c r="BK8" t="s">
        <v>24</v>
      </c>
      <c r="BL8">
        <f>BL7*BK3</f>
        <v>5.9004723545055128E-2</v>
      </c>
      <c r="BM8" s="12">
        <v>1985</v>
      </c>
      <c r="BN8" s="13">
        <v>0.23599999999999999</v>
      </c>
      <c r="BO8" t="s">
        <v>24</v>
      </c>
      <c r="BP8">
        <f>BP7*BO3</f>
        <v>5.930164441667448E-2</v>
      </c>
      <c r="BQ8" s="12">
        <v>1985</v>
      </c>
      <c r="BR8" s="13">
        <v>0.23599999999999999</v>
      </c>
      <c r="BS8" t="s">
        <v>24</v>
      </c>
      <c r="BT8">
        <f>BT7*BS3</f>
        <v>5.8362236024489679E-2</v>
      </c>
      <c r="BU8" s="12">
        <v>1985</v>
      </c>
      <c r="BV8" s="13">
        <v>0.23599999999999999</v>
      </c>
      <c r="BW8" t="s">
        <v>24</v>
      </c>
      <c r="BX8">
        <f>BX7*BW3</f>
        <v>5.7994783022774256E-2</v>
      </c>
      <c r="BY8" s="12">
        <v>1985</v>
      </c>
      <c r="BZ8" s="13">
        <v>0.23599999999999999</v>
      </c>
      <c r="CA8" t="s">
        <v>24</v>
      </c>
      <c r="CB8">
        <f>CB7*CA3</f>
        <v>5.7734784676464292E-2</v>
      </c>
      <c r="CC8" s="12">
        <v>1985</v>
      </c>
      <c r="CD8" s="13">
        <v>0.23599999999999999</v>
      </c>
      <c r="CE8" t="s">
        <v>24</v>
      </c>
      <c r="CF8">
        <f>CF7*CE3</f>
        <v>5.6693724127405767E-2</v>
      </c>
      <c r="CG8" s="12">
        <v>1985</v>
      </c>
      <c r="CH8" s="13">
        <v>0.23599999999999999</v>
      </c>
    </row>
    <row r="9" spans="2:88">
      <c r="B9">
        <v>0.26622275894514463</v>
      </c>
      <c r="C9" s="21">
        <v>0.85984777394808631</v>
      </c>
      <c r="D9">
        <v>104.29668203559632</v>
      </c>
      <c r="E9" s="12">
        <v>1986</v>
      </c>
      <c r="F9" s="13">
        <v>0.45900000000000002</v>
      </c>
      <c r="G9" t="s">
        <v>25</v>
      </c>
      <c r="H9">
        <f>G2+H8</f>
        <v>1.3611924815491401</v>
      </c>
      <c r="I9" s="12">
        <v>1988</v>
      </c>
      <c r="J9" s="13">
        <v>1.595</v>
      </c>
      <c r="K9" t="s">
        <v>25</v>
      </c>
      <c r="L9">
        <f>K2+L8</f>
        <v>1.3923875748396632</v>
      </c>
      <c r="M9" s="12">
        <v>1988</v>
      </c>
      <c r="N9" s="13">
        <v>1.595</v>
      </c>
      <c r="O9" t="s">
        <v>25</v>
      </c>
      <c r="P9">
        <f>O2+P8</f>
        <v>1.3886419956890379</v>
      </c>
      <c r="Q9" s="12">
        <v>1988</v>
      </c>
      <c r="R9" s="13">
        <v>1.595</v>
      </c>
      <c r="S9" t="s">
        <v>25</v>
      </c>
      <c r="T9">
        <f>S2+T8</f>
        <v>1.3693996135893118</v>
      </c>
      <c r="U9" s="12">
        <v>1988</v>
      </c>
      <c r="V9" s="13">
        <v>1.595</v>
      </c>
      <c r="W9" t="s">
        <v>25</v>
      </c>
      <c r="X9">
        <f>W2+X8</f>
        <v>1.36608409951934</v>
      </c>
      <c r="Y9" s="12">
        <v>1988</v>
      </c>
      <c r="Z9" s="13">
        <v>1.595</v>
      </c>
      <c r="AA9" t="s">
        <v>25</v>
      </c>
      <c r="AB9">
        <f>AA2+AB8</f>
        <v>1.3651867979382208</v>
      </c>
      <c r="AC9" s="12">
        <v>1988</v>
      </c>
      <c r="AD9" s="13">
        <v>1.595</v>
      </c>
      <c r="AE9" t="s">
        <v>25</v>
      </c>
      <c r="AF9">
        <f>AE2+AF8</f>
        <v>1.3569759608154448</v>
      </c>
      <c r="AG9" s="12">
        <v>1988</v>
      </c>
      <c r="AH9" s="13">
        <v>1.595</v>
      </c>
      <c r="AI9" t="s">
        <v>25</v>
      </c>
      <c r="AJ9">
        <f>AI2+AJ8</f>
        <v>1.3596937195717811</v>
      </c>
      <c r="AK9" s="12">
        <v>1988</v>
      </c>
      <c r="AL9" s="13">
        <v>1.595</v>
      </c>
      <c r="AM9" t="s">
        <v>25</v>
      </c>
      <c r="AN9">
        <f>AM2+AN8</f>
        <v>1.3612876305502961</v>
      </c>
      <c r="AO9" s="12">
        <v>1986</v>
      </c>
      <c r="AP9" s="13">
        <v>0.45900000000000002</v>
      </c>
      <c r="AQ9" t="s">
        <v>25</v>
      </c>
      <c r="AR9">
        <f>AQ2+AR8</f>
        <v>1.3632217255211252</v>
      </c>
      <c r="AS9" s="12">
        <v>1986</v>
      </c>
      <c r="AT9" s="13">
        <v>0.45900000000000002</v>
      </c>
      <c r="AU9" t="s">
        <v>25</v>
      </c>
      <c r="AV9">
        <f>AU2+AV8</f>
        <v>1.3639490915565331</v>
      </c>
      <c r="AW9" s="12">
        <v>1986</v>
      </c>
      <c r="AX9" s="13">
        <v>0.45900000000000002</v>
      </c>
      <c r="AY9" t="s">
        <v>25</v>
      </c>
      <c r="AZ9">
        <f>AY2+AZ8</f>
        <v>1.3644809216951279</v>
      </c>
      <c r="BA9" s="12">
        <v>1986</v>
      </c>
      <c r="BB9" s="13">
        <v>0.45900000000000002</v>
      </c>
      <c r="BC9" t="s">
        <v>25</v>
      </c>
      <c r="BD9">
        <f>BC2+BD8</f>
        <v>1.364822047069723</v>
      </c>
      <c r="BE9" s="12">
        <v>1986</v>
      </c>
      <c r="BF9" s="13">
        <v>0.45900000000000002</v>
      </c>
      <c r="BG9" t="s">
        <v>25</v>
      </c>
      <c r="BH9">
        <f>BG2+BH8</f>
        <v>1.3652064682181002</v>
      </c>
      <c r="BI9" s="12">
        <v>1986</v>
      </c>
      <c r="BJ9" s="13">
        <v>0.45900000000000002</v>
      </c>
      <c r="BK9" t="s">
        <v>25</v>
      </c>
      <c r="BL9">
        <f>BK2+BL8</f>
        <v>1.3641013454537363</v>
      </c>
      <c r="BM9" s="12">
        <v>1986</v>
      </c>
      <c r="BN9" s="13">
        <v>0.45900000000000002</v>
      </c>
      <c r="BO9" t="s">
        <v>25</v>
      </c>
      <c r="BP9">
        <f>BO2+BP8</f>
        <v>1.363880965524999</v>
      </c>
      <c r="BQ9" s="12">
        <v>1986</v>
      </c>
      <c r="BR9" s="13">
        <v>0.45900000000000002</v>
      </c>
      <c r="BS9" t="s">
        <v>25</v>
      </c>
      <c r="BT9">
        <f>BS2+BT8</f>
        <v>1.3577112384003656</v>
      </c>
      <c r="BU9" s="12">
        <v>1986</v>
      </c>
      <c r="BV9" s="13">
        <v>0.45900000000000002</v>
      </c>
      <c r="BW9" t="s">
        <v>25</v>
      </c>
      <c r="BX9">
        <f>BW2+BX8</f>
        <v>1.3556493311453537</v>
      </c>
      <c r="BY9" s="12">
        <v>1986</v>
      </c>
      <c r="BZ9" s="13">
        <v>0.45900000000000002</v>
      </c>
      <c r="CA9" t="s">
        <v>25</v>
      </c>
      <c r="CB9">
        <f>CA2+CB8</f>
        <v>1.3539041627493247</v>
      </c>
      <c r="CC9" s="12">
        <v>1986</v>
      </c>
      <c r="CD9" s="13">
        <v>0.45900000000000002</v>
      </c>
      <c r="CE9" t="s">
        <v>25</v>
      </c>
      <c r="CF9">
        <f>CE2+CF8</f>
        <v>1.3488017020649063</v>
      </c>
      <c r="CG9" s="12">
        <v>1986</v>
      </c>
      <c r="CH9" s="13">
        <v>0.45900000000000002</v>
      </c>
    </row>
    <row r="10" spans="2:88">
      <c r="B10">
        <v>0.26670578904590397</v>
      </c>
      <c r="C10" s="21">
        <v>0.8546864438363404</v>
      </c>
      <c r="D10">
        <v>99.988397014066081</v>
      </c>
      <c r="E10" s="12">
        <v>1988</v>
      </c>
      <c r="F10" s="13">
        <v>1.595</v>
      </c>
      <c r="G10" t="s">
        <v>26</v>
      </c>
      <c r="H10">
        <f>G2-H8</f>
        <v>1.248159202063075</v>
      </c>
      <c r="I10" s="12">
        <v>1990</v>
      </c>
      <c r="J10" s="13">
        <v>1.7629999999999999</v>
      </c>
      <c r="K10" t="s">
        <v>26</v>
      </c>
      <c r="L10">
        <f>K2-L8</f>
        <v>1.2627887922390992</v>
      </c>
      <c r="M10" s="12">
        <v>1990</v>
      </c>
      <c r="N10" s="13">
        <v>1.7629999999999999</v>
      </c>
      <c r="O10" t="s">
        <v>26</v>
      </c>
      <c r="P10">
        <f>O2-P8</f>
        <v>1.2629940077519299</v>
      </c>
      <c r="Q10" s="12">
        <v>1990</v>
      </c>
      <c r="R10" s="13">
        <v>1.7629999999999999</v>
      </c>
      <c r="S10" t="s">
        <v>26</v>
      </c>
      <c r="T10">
        <f>S2-T8</f>
        <v>1.2448906475972201</v>
      </c>
      <c r="U10" s="12">
        <v>1990</v>
      </c>
      <c r="V10" s="13">
        <v>1.7629999999999999</v>
      </c>
      <c r="W10" t="s">
        <v>26</v>
      </c>
      <c r="X10">
        <f>W2-X8</f>
        <v>1.2434647184417809</v>
      </c>
      <c r="Y10" s="12">
        <v>1990</v>
      </c>
      <c r="Z10" s="13">
        <v>1.7629999999999999</v>
      </c>
      <c r="AA10" t="s">
        <v>26</v>
      </c>
      <c r="AB10">
        <f>AA2-AB8</f>
        <v>1.2456131406194011</v>
      </c>
      <c r="AC10" s="12">
        <v>1990</v>
      </c>
      <c r="AD10" s="13">
        <v>1.7629999999999999</v>
      </c>
      <c r="AE10" t="s">
        <v>26</v>
      </c>
      <c r="AF10">
        <f>AE2-AF8</f>
        <v>1.2499406775269053</v>
      </c>
      <c r="AG10" s="12">
        <v>1990</v>
      </c>
      <c r="AH10" s="13">
        <v>1.7629999999999999</v>
      </c>
      <c r="AI10" t="s">
        <v>26</v>
      </c>
      <c r="AJ10">
        <f>AI2-AJ8</f>
        <v>1.2490990931258283</v>
      </c>
      <c r="AK10" s="12">
        <v>1990</v>
      </c>
      <c r="AL10" s="13">
        <v>1.7629999999999999</v>
      </c>
      <c r="AM10" t="s">
        <v>26</v>
      </c>
      <c r="AN10">
        <f>AM2-AN8</f>
        <v>1.2487638343820728</v>
      </c>
      <c r="AO10" s="12">
        <v>1990</v>
      </c>
      <c r="AP10" s="13">
        <v>1.7629999999999999</v>
      </c>
      <c r="AQ10" t="s">
        <v>26</v>
      </c>
      <c r="AR10">
        <f>AQ2-AR8</f>
        <v>1.2480907773684642</v>
      </c>
      <c r="AS10" s="12">
        <v>1988</v>
      </c>
      <c r="AT10" s="13">
        <v>1.595</v>
      </c>
      <c r="AU10" t="s">
        <v>26</v>
      </c>
      <c r="AV10">
        <f>AU2-AV8</f>
        <v>1.2500413310980305</v>
      </c>
      <c r="AW10" s="12">
        <v>1988</v>
      </c>
      <c r="AX10" s="13">
        <v>1.595</v>
      </c>
      <c r="AY10" t="s">
        <v>26</v>
      </c>
      <c r="AZ10">
        <f>AY2-AZ8</f>
        <v>1.2509586274323599</v>
      </c>
      <c r="BA10" s="12">
        <v>1988</v>
      </c>
      <c r="BB10" s="13">
        <v>1.595</v>
      </c>
      <c r="BC10" t="s">
        <v>26</v>
      </c>
      <c r="BD10">
        <f>BC2-BD8</f>
        <v>1.2486303718188547</v>
      </c>
      <c r="BE10" s="12">
        <v>1988</v>
      </c>
      <c r="BF10" s="13">
        <v>1.595</v>
      </c>
      <c r="BG10" t="s">
        <v>26</v>
      </c>
      <c r="BH10">
        <f>BG2-BH8</f>
        <v>1.2487828347121679</v>
      </c>
      <c r="BI10" s="12">
        <v>1988</v>
      </c>
      <c r="BJ10" s="13">
        <v>1.595</v>
      </c>
      <c r="BK10" t="s">
        <v>26</v>
      </c>
      <c r="BL10">
        <f>BK2-BL8</f>
        <v>1.2460918983636262</v>
      </c>
      <c r="BM10" s="12">
        <v>1988</v>
      </c>
      <c r="BN10" s="13">
        <v>1.595</v>
      </c>
      <c r="BO10" t="s">
        <v>26</v>
      </c>
      <c r="BP10">
        <f>BO2-BP8</f>
        <v>1.24527767669165</v>
      </c>
      <c r="BQ10" s="12">
        <v>1988</v>
      </c>
      <c r="BR10" s="13">
        <v>1.595</v>
      </c>
      <c r="BS10" t="s">
        <v>26</v>
      </c>
      <c r="BT10">
        <f>BS2-BT8</f>
        <v>1.2409867663513861</v>
      </c>
      <c r="BU10" s="12">
        <v>1988</v>
      </c>
      <c r="BV10" s="13">
        <v>1.595</v>
      </c>
      <c r="BW10" t="s">
        <v>26</v>
      </c>
      <c r="BX10">
        <f>BW2-BX8</f>
        <v>1.2396597650998051</v>
      </c>
      <c r="BY10" s="12">
        <v>1988</v>
      </c>
      <c r="BZ10" s="13">
        <v>1.595</v>
      </c>
      <c r="CA10" t="s">
        <v>26</v>
      </c>
      <c r="CB10">
        <f>CA2-CB8</f>
        <v>1.2384345933963963</v>
      </c>
      <c r="CC10" s="12">
        <v>1988</v>
      </c>
      <c r="CD10" s="13">
        <v>1.595</v>
      </c>
      <c r="CE10" t="s">
        <v>26</v>
      </c>
      <c r="CF10">
        <f>CE2-CF8</f>
        <v>1.235414253810095</v>
      </c>
      <c r="CG10" s="12">
        <v>1988</v>
      </c>
      <c r="CH10" s="13">
        <v>1.595</v>
      </c>
    </row>
    <row r="11" spans="2:88">
      <c r="B11">
        <v>0.26773077076948293</v>
      </c>
      <c r="C11" s="21">
        <v>0.85825536926594892</v>
      </c>
      <c r="D11">
        <v>102.93399617299313</v>
      </c>
      <c r="E11" s="12">
        <v>1990</v>
      </c>
      <c r="F11" s="13">
        <v>1.7629999999999999</v>
      </c>
      <c r="G11" t="s">
        <v>27</v>
      </c>
      <c r="H11" s="22">
        <f>LN(G2)</f>
        <v>0.26595461283554894</v>
      </c>
      <c r="I11" s="12">
        <v>1991</v>
      </c>
      <c r="J11" s="13">
        <v>2.0190000000000001</v>
      </c>
      <c r="K11" t="s">
        <v>27</v>
      </c>
      <c r="L11" s="22">
        <f>LN(K2)</f>
        <v>0.28336390020594976</v>
      </c>
      <c r="M11" s="12">
        <v>1991</v>
      </c>
      <c r="N11" s="13">
        <v>2.0190000000000001</v>
      </c>
      <c r="O11" t="s">
        <v>27</v>
      </c>
      <c r="P11" s="22">
        <f>LN(O2)</f>
        <v>0.28202962873907123</v>
      </c>
      <c r="Q11" s="12">
        <v>1991</v>
      </c>
      <c r="R11" s="13">
        <v>2.0190000000000001</v>
      </c>
      <c r="S11" t="s">
        <v>27</v>
      </c>
      <c r="T11" s="22">
        <f>LN(S2)</f>
        <v>0.26784546948228305</v>
      </c>
      <c r="U11" s="12">
        <v>1991</v>
      </c>
      <c r="V11" s="13">
        <v>2.0190000000000001</v>
      </c>
      <c r="W11" t="s">
        <v>27</v>
      </c>
      <c r="X11" s="22">
        <f>LN(W2)</f>
        <v>0.26603015914992689</v>
      </c>
      <c r="Y11" s="12">
        <v>1991</v>
      </c>
      <c r="Z11" s="13">
        <v>2.0190000000000001</v>
      </c>
      <c r="AA11" t="s">
        <v>27</v>
      </c>
      <c r="AB11" s="22">
        <f>LN(AA2)</f>
        <v>0.26650948368505217</v>
      </c>
      <c r="AC11" s="12">
        <v>1991</v>
      </c>
      <c r="AD11" s="13">
        <v>2.0190000000000001</v>
      </c>
      <c r="AE11" t="s">
        <v>27</v>
      </c>
      <c r="AF11" s="22">
        <f>LN(AE2)</f>
        <v>0.26502097779361805</v>
      </c>
      <c r="AG11" s="12">
        <v>1991</v>
      </c>
      <c r="AH11" s="13">
        <v>2.0190000000000001</v>
      </c>
      <c r="AI11" t="s">
        <v>27</v>
      </c>
      <c r="AJ11" s="22">
        <f>LN(AI2)</f>
        <v>0.26574040990684977</v>
      </c>
      <c r="AK11" s="12">
        <v>1991</v>
      </c>
      <c r="AL11" s="13">
        <v>2.0190000000000001</v>
      </c>
      <c r="AM11" t="s">
        <v>27</v>
      </c>
      <c r="AN11" s="22">
        <f>LN(AM2)</f>
        <v>0.26622275894514463</v>
      </c>
      <c r="AO11" s="12">
        <v>1991</v>
      </c>
      <c r="AP11" s="13">
        <v>2.0190000000000001</v>
      </c>
      <c r="AQ11" t="s">
        <v>27</v>
      </c>
      <c r="AR11" s="22">
        <f>LN(AQ2)</f>
        <v>0.26670578904590397</v>
      </c>
      <c r="AS11" s="12">
        <v>1991</v>
      </c>
      <c r="AT11" s="13">
        <v>2.0190000000000001</v>
      </c>
      <c r="AU11" t="s">
        <v>27</v>
      </c>
      <c r="AV11" s="22">
        <f>LN(AU2)</f>
        <v>0.26773077076948293</v>
      </c>
      <c r="AW11" s="12">
        <v>1990</v>
      </c>
      <c r="AX11" s="13">
        <v>1.7629999999999999</v>
      </c>
      <c r="AY11" t="s">
        <v>27</v>
      </c>
      <c r="AZ11" s="22">
        <f>LN(AY2)</f>
        <v>0.26828499045225385</v>
      </c>
      <c r="BA11" s="12">
        <v>1990</v>
      </c>
      <c r="BB11" s="13">
        <v>1.7629999999999999</v>
      </c>
      <c r="BC11" t="s">
        <v>27</v>
      </c>
      <c r="BD11" s="22">
        <f>LN(BC2)</f>
        <v>0.267524932548313</v>
      </c>
      <c r="BE11" s="12">
        <v>1990</v>
      </c>
      <c r="BF11" s="13">
        <v>1.7629999999999999</v>
      </c>
      <c r="BG11" t="s">
        <v>27</v>
      </c>
      <c r="BH11" s="22">
        <f>LN(BG2)</f>
        <v>0.267730342411167</v>
      </c>
      <c r="BI11" s="12">
        <v>1990</v>
      </c>
      <c r="BJ11" s="13">
        <v>1.7629999999999999</v>
      </c>
      <c r="BK11" t="s">
        <v>27</v>
      </c>
      <c r="BL11" s="22">
        <f>LN(BK2)</f>
        <v>0.26627707781061499</v>
      </c>
      <c r="BM11" s="12">
        <v>1990</v>
      </c>
      <c r="BN11" s="13">
        <v>1.7629999999999999</v>
      </c>
      <c r="BO11" t="s">
        <v>27</v>
      </c>
      <c r="BP11" s="22">
        <f>LN(BO2)</f>
        <v>0.26588062950176167</v>
      </c>
      <c r="BQ11" s="12">
        <v>1990</v>
      </c>
      <c r="BR11" s="13">
        <v>1.7629999999999999</v>
      </c>
      <c r="BS11" t="s">
        <v>27</v>
      </c>
      <c r="BT11" s="22">
        <f>LN(BS2)</f>
        <v>0.26186337163844803</v>
      </c>
      <c r="BU11" s="12">
        <v>1990</v>
      </c>
      <c r="BV11" s="13">
        <v>1.7629999999999999</v>
      </c>
      <c r="BW11" t="s">
        <v>27</v>
      </c>
      <c r="BX11" s="22">
        <f>LN(BW2)</f>
        <v>0.26055844119780974</v>
      </c>
      <c r="BY11" s="12">
        <v>1990</v>
      </c>
      <c r="BZ11" s="13">
        <v>1.7629999999999999</v>
      </c>
      <c r="CA11" t="s">
        <v>27</v>
      </c>
      <c r="CB11" s="22">
        <f>LN(CA2)</f>
        <v>0.25941328234795652</v>
      </c>
      <c r="CC11" s="12">
        <v>1990</v>
      </c>
      <c r="CD11" s="13">
        <v>1.7629999999999999</v>
      </c>
      <c r="CE11" t="s">
        <v>27</v>
      </c>
      <c r="CF11" s="22">
        <f>LN(CE2)</f>
        <v>0.25627497612330807</v>
      </c>
      <c r="CG11" s="12">
        <v>1990</v>
      </c>
      <c r="CH11" s="13">
        <v>1.7629999999999999</v>
      </c>
    </row>
    <row r="12" spans="2:88">
      <c r="B12">
        <v>0.26828499045225385</v>
      </c>
      <c r="C12" s="21">
        <v>0.85957807174182588</v>
      </c>
      <c r="D12">
        <v>104.06371284650417</v>
      </c>
      <c r="E12" s="12">
        <v>1991</v>
      </c>
      <c r="F12" s="13">
        <v>2.0190000000000001</v>
      </c>
      <c r="G12" t="s">
        <v>28</v>
      </c>
      <c r="H12" s="22">
        <f>LN(H9)</f>
        <v>0.3083611402302559</v>
      </c>
      <c r="I12" s="12">
        <v>1992</v>
      </c>
      <c r="J12" s="13">
        <v>5.8639999999999999</v>
      </c>
      <c r="K12" t="s">
        <v>28</v>
      </c>
      <c r="L12" s="22">
        <f>LN(L9)</f>
        <v>0.33101995335864048</v>
      </c>
      <c r="M12" s="12">
        <v>1992</v>
      </c>
      <c r="N12" s="13">
        <v>5.8639999999999999</v>
      </c>
      <c r="O12" t="s">
        <v>28</v>
      </c>
      <c r="P12" s="22">
        <f>LN(P9)</f>
        <v>0.32832628806641012</v>
      </c>
      <c r="Q12" s="12">
        <v>1992</v>
      </c>
      <c r="R12" s="13">
        <v>5.8639999999999999</v>
      </c>
      <c r="S12" t="s">
        <v>28</v>
      </c>
      <c r="T12" s="22">
        <f>LN(T9)</f>
        <v>0.3143724055296081</v>
      </c>
      <c r="U12" s="12">
        <v>1992</v>
      </c>
      <c r="V12" s="13">
        <v>5.8639999999999999</v>
      </c>
      <c r="W12" t="s">
        <v>28</v>
      </c>
      <c r="X12" s="22">
        <f>LN(X9)</f>
        <v>0.31194832551946178</v>
      </c>
      <c r="Y12" s="12">
        <v>1992</v>
      </c>
      <c r="Z12" s="13">
        <v>5.8639999999999999</v>
      </c>
      <c r="AA12" t="s">
        <v>28</v>
      </c>
      <c r="AB12" s="22">
        <f>LN(AB9)</f>
        <v>0.31129126758043668</v>
      </c>
      <c r="AC12" s="12">
        <v>1992</v>
      </c>
      <c r="AD12" s="13">
        <v>5.8639999999999999</v>
      </c>
      <c r="AE12" t="s">
        <v>28</v>
      </c>
      <c r="AF12" s="22">
        <f>LN(AF9)</f>
        <v>0.30525866574773269</v>
      </c>
      <c r="AG12" s="12">
        <v>1992</v>
      </c>
      <c r="AH12" s="13">
        <v>5.8639999999999999</v>
      </c>
      <c r="AI12" t="s">
        <v>28</v>
      </c>
      <c r="AJ12" s="22">
        <f>LN(AJ9)</f>
        <v>0.30725946818801725</v>
      </c>
      <c r="AK12" s="12">
        <v>1992</v>
      </c>
      <c r="AL12" s="13">
        <v>5.8639999999999999</v>
      </c>
      <c r="AM12" t="s">
        <v>28</v>
      </c>
      <c r="AN12" s="22">
        <f>LN(AN9)</f>
        <v>0.30843103899702518</v>
      </c>
      <c r="AO12" s="12">
        <v>1992</v>
      </c>
      <c r="AP12" s="13">
        <v>5.8639999999999999</v>
      </c>
      <c r="AQ12" t="s">
        <v>28</v>
      </c>
      <c r="AR12" s="22">
        <f>LN(AR9)</f>
        <v>0.30985081411463195</v>
      </c>
      <c r="AS12" s="12">
        <v>1992</v>
      </c>
      <c r="AT12" s="13">
        <v>5.8639999999999999</v>
      </c>
      <c r="AU12" t="s">
        <v>28</v>
      </c>
      <c r="AV12" s="22">
        <f>LN(AV9)</f>
        <v>0.31038423581898583</v>
      </c>
      <c r="AW12" s="12">
        <v>1992</v>
      </c>
      <c r="AX12" s="13">
        <v>5.8639999999999999</v>
      </c>
      <c r="AY12" t="s">
        <v>28</v>
      </c>
      <c r="AZ12" s="22">
        <f>LN(AZ9)</f>
        <v>0.3107740791668066</v>
      </c>
      <c r="BA12" s="12">
        <v>1991</v>
      </c>
      <c r="BB12" s="13">
        <v>2.0190000000000001</v>
      </c>
      <c r="BC12" t="s">
        <v>28</v>
      </c>
      <c r="BD12" s="22">
        <f>LN(BD9)</f>
        <v>0.31102405169112901</v>
      </c>
      <c r="BE12" s="12">
        <v>1991</v>
      </c>
      <c r="BF12" s="13">
        <v>2.0190000000000001</v>
      </c>
      <c r="BG12" t="s">
        <v>28</v>
      </c>
      <c r="BH12" s="22">
        <f>LN(BH9)</f>
        <v>0.31130567596630804</v>
      </c>
      <c r="BI12" s="12">
        <v>1991</v>
      </c>
      <c r="BJ12" s="13">
        <v>2.0190000000000001</v>
      </c>
      <c r="BK12" t="s">
        <v>28</v>
      </c>
      <c r="BL12" s="22">
        <f>LN(BL9)</f>
        <v>0.3104958568471719</v>
      </c>
      <c r="BM12" s="12">
        <v>1991</v>
      </c>
      <c r="BN12" s="13">
        <v>2.0190000000000001</v>
      </c>
      <c r="BO12" t="s">
        <v>28</v>
      </c>
      <c r="BP12" s="22">
        <f>LN(BP9)</f>
        <v>0.31033428693645093</v>
      </c>
      <c r="BQ12" s="12">
        <v>1991</v>
      </c>
      <c r="BR12" s="13">
        <v>2.0190000000000001</v>
      </c>
      <c r="BS12" t="s">
        <v>28</v>
      </c>
      <c r="BT12" s="22">
        <f>LN(BT9)</f>
        <v>0.30580036911828185</v>
      </c>
      <c r="BU12" s="12">
        <v>1991</v>
      </c>
      <c r="BV12" s="13">
        <v>2.0190000000000001</v>
      </c>
      <c r="BW12" t="s">
        <v>28</v>
      </c>
      <c r="BX12" s="22">
        <f>LN(BX9)</f>
        <v>0.30428055072404014</v>
      </c>
      <c r="BY12" s="12">
        <v>1991</v>
      </c>
      <c r="BZ12" s="13">
        <v>2.0190000000000001</v>
      </c>
      <c r="CA12" t="s">
        <v>28</v>
      </c>
      <c r="CB12" s="22">
        <f>LN(CB9)</f>
        <v>0.3029923911499387</v>
      </c>
      <c r="CC12" s="12">
        <v>1991</v>
      </c>
      <c r="CD12" s="13">
        <v>2.0190000000000001</v>
      </c>
      <c r="CE12" t="s">
        <v>28</v>
      </c>
      <c r="CF12" s="22">
        <f>LN(CF9)</f>
        <v>0.2992165701751755</v>
      </c>
      <c r="CG12" s="12">
        <v>1991</v>
      </c>
      <c r="CH12" s="13">
        <v>2.0190000000000001</v>
      </c>
    </row>
    <row r="13" spans="2:88">
      <c r="B13">
        <v>0.267524932548313</v>
      </c>
      <c r="C13" s="21">
        <v>0.85316356308961572</v>
      </c>
      <c r="D13">
        <v>98.775078432169082</v>
      </c>
      <c r="E13" s="12">
        <v>1992</v>
      </c>
      <c r="F13" s="13">
        <v>5.8639999999999999</v>
      </c>
      <c r="G13" t="s">
        <v>29</v>
      </c>
      <c r="H13" s="22">
        <f>LN(H10)</f>
        <v>0.22166982756708584</v>
      </c>
      <c r="I13" s="12">
        <v>1993</v>
      </c>
      <c r="J13" s="13">
        <v>7.8239999999999998</v>
      </c>
      <c r="K13" t="s">
        <v>29</v>
      </c>
      <c r="L13" s="22">
        <f>LN(L10)</f>
        <v>0.23332260233692498</v>
      </c>
      <c r="M13" s="12">
        <v>1993</v>
      </c>
      <c r="N13" s="13">
        <v>7.8239999999999998</v>
      </c>
      <c r="O13" t="s">
        <v>29</v>
      </c>
      <c r="P13" s="22">
        <f>LN(P10)</f>
        <v>0.23348509890098662</v>
      </c>
      <c r="Q13" s="12">
        <v>1993</v>
      </c>
      <c r="R13" s="13">
        <v>7.8239999999999998</v>
      </c>
      <c r="S13" t="s">
        <v>29</v>
      </c>
      <c r="T13" s="22">
        <f>LN(T10)</f>
        <v>0.2190476928038598</v>
      </c>
      <c r="U13" s="12">
        <v>1993</v>
      </c>
      <c r="V13" s="13">
        <v>7.8239999999999998</v>
      </c>
      <c r="W13" t="s">
        <v>29</v>
      </c>
      <c r="X13" s="22">
        <f>LN(X10)</f>
        <v>0.21790161107374961</v>
      </c>
      <c r="Y13" s="12">
        <v>1993</v>
      </c>
      <c r="Z13" s="13">
        <v>7.8239999999999998</v>
      </c>
      <c r="AA13" t="s">
        <v>29</v>
      </c>
      <c r="AB13" s="22">
        <f>LN(AB10)</f>
        <v>0.21962789111222381</v>
      </c>
      <c r="AC13" s="12">
        <v>1993</v>
      </c>
      <c r="AD13" s="13">
        <v>7.8239999999999998</v>
      </c>
      <c r="AE13" t="s">
        <v>29</v>
      </c>
      <c r="AF13" s="22">
        <f>LN(AF10)</f>
        <v>0.2230960922095685</v>
      </c>
      <c r="AG13" s="12">
        <v>1993</v>
      </c>
      <c r="AH13" s="13">
        <v>7.8239999999999998</v>
      </c>
      <c r="AI13" t="s">
        <v>29</v>
      </c>
      <c r="AJ13" s="22">
        <f>LN(AJ10)</f>
        <v>0.22242256596738977</v>
      </c>
      <c r="AK13" s="12">
        <v>1993</v>
      </c>
      <c r="AL13" s="13">
        <v>7.8239999999999998</v>
      </c>
      <c r="AM13" t="s">
        <v>29</v>
      </c>
      <c r="AN13" s="22">
        <f>LN(AN10)</f>
        <v>0.22215412950350166</v>
      </c>
      <c r="AO13" s="12">
        <v>1993</v>
      </c>
      <c r="AP13" s="13">
        <v>7.8239999999999998</v>
      </c>
      <c r="AQ13" t="s">
        <v>29</v>
      </c>
      <c r="AR13" s="22">
        <f>LN(AR10)</f>
        <v>0.22161500557794878</v>
      </c>
      <c r="AS13" s="12">
        <v>1993</v>
      </c>
      <c r="AT13" s="13">
        <v>7.8239999999999998</v>
      </c>
      <c r="AU13" t="s">
        <v>29</v>
      </c>
      <c r="AV13" s="22">
        <f>LN(AV10)</f>
        <v>0.22317661564600311</v>
      </c>
      <c r="AW13" s="12">
        <v>1993</v>
      </c>
      <c r="AX13" s="13">
        <v>7.8239999999999998</v>
      </c>
      <c r="AY13" t="s">
        <v>29</v>
      </c>
      <c r="AZ13" s="22">
        <f>LN(AZ10)</f>
        <v>0.22391015934106212</v>
      </c>
      <c r="BA13" s="12">
        <v>1993</v>
      </c>
      <c r="BB13" s="13">
        <v>7.8239999999999998</v>
      </c>
      <c r="BC13" t="s">
        <v>29</v>
      </c>
      <c r="BD13" s="22">
        <f>LN(BD10)</f>
        <v>0.22204724804841239</v>
      </c>
      <c r="BE13" s="12">
        <v>1992</v>
      </c>
      <c r="BF13" s="13">
        <v>5.8639999999999999</v>
      </c>
      <c r="BG13" t="s">
        <v>29</v>
      </c>
      <c r="BH13" s="22">
        <f>LN(BH10)</f>
        <v>0.2221693446987415</v>
      </c>
      <c r="BI13" s="12">
        <v>1992</v>
      </c>
      <c r="BJ13" s="13">
        <v>5.8639999999999999</v>
      </c>
      <c r="BK13" t="s">
        <v>29</v>
      </c>
      <c r="BL13" s="22">
        <f>LN(BL10)</f>
        <v>0.22001217235147685</v>
      </c>
      <c r="BM13" s="12">
        <v>1992</v>
      </c>
      <c r="BN13" s="13">
        <v>5.8639999999999999</v>
      </c>
      <c r="BO13" t="s">
        <v>29</v>
      </c>
      <c r="BP13" s="22">
        <f>LN(BP10)</f>
        <v>0.21935853853566936</v>
      </c>
      <c r="BQ13" s="12">
        <v>1992</v>
      </c>
      <c r="BR13" s="13">
        <v>5.8639999999999999</v>
      </c>
      <c r="BS13" t="s">
        <v>29</v>
      </c>
      <c r="BT13" s="22">
        <f>LN(BT10)</f>
        <v>0.21590684246809927</v>
      </c>
      <c r="BU13" s="12">
        <v>1992</v>
      </c>
      <c r="BV13" s="13">
        <v>5.8639999999999999</v>
      </c>
      <c r="BW13" t="s">
        <v>29</v>
      </c>
      <c r="BX13" s="22">
        <f>LN(BX10)</f>
        <v>0.21483695898301927</v>
      </c>
      <c r="BY13" s="12">
        <v>1992</v>
      </c>
      <c r="BZ13" s="13">
        <v>5.8639999999999999</v>
      </c>
      <c r="CA13" t="s">
        <v>29</v>
      </c>
      <c r="CB13" s="22">
        <f>LN(CB10)</f>
        <v>0.21384815740729871</v>
      </c>
      <c r="CC13" s="12">
        <v>1992</v>
      </c>
      <c r="CD13" s="13">
        <v>5.8639999999999999</v>
      </c>
      <c r="CE13" t="s">
        <v>29</v>
      </c>
      <c r="CF13" s="22">
        <f>LN(CF10)</f>
        <v>0.21140634202279487</v>
      </c>
      <c r="CG13" s="12">
        <v>1992</v>
      </c>
      <c r="CH13" s="13">
        <v>5.8639999999999999</v>
      </c>
    </row>
    <row r="14" spans="2:88">
      <c r="B14">
        <v>0.267730342411167</v>
      </c>
      <c r="C14" s="21">
        <v>0.85285591311534281</v>
      </c>
      <c r="D14">
        <v>98.533015018985466</v>
      </c>
      <c r="E14" s="12">
        <v>1993</v>
      </c>
      <c r="F14" s="13">
        <v>7.8239999999999998</v>
      </c>
      <c r="G14" t="s">
        <v>30</v>
      </c>
      <c r="H14" s="22">
        <f>H12-H11</f>
        <v>4.2406527394706961E-2</v>
      </c>
      <c r="I14" s="12">
        <v>1995</v>
      </c>
      <c r="J14" s="13">
        <v>32.463000000000001</v>
      </c>
      <c r="K14" t="s">
        <v>30</v>
      </c>
      <c r="L14" s="22">
        <f>L12-L11</f>
        <v>4.7656053152690725E-2</v>
      </c>
      <c r="M14" s="12">
        <v>1995</v>
      </c>
      <c r="N14" s="13">
        <v>32.463000000000001</v>
      </c>
      <c r="O14" t="s">
        <v>30</v>
      </c>
      <c r="P14" s="22">
        <f>P12-P11</f>
        <v>4.6296659327338896E-2</v>
      </c>
      <c r="Q14" s="12">
        <v>1995</v>
      </c>
      <c r="R14" s="13">
        <v>32.463000000000001</v>
      </c>
      <c r="S14" t="s">
        <v>30</v>
      </c>
      <c r="T14" s="22">
        <f>T12-T11</f>
        <v>4.6526936047325052E-2</v>
      </c>
      <c r="U14" s="12">
        <v>1995</v>
      </c>
      <c r="V14" s="13">
        <v>32.463000000000001</v>
      </c>
      <c r="W14" t="s">
        <v>30</v>
      </c>
      <c r="X14" s="22">
        <f>X12-X11</f>
        <v>4.5918166369534885E-2</v>
      </c>
      <c r="Y14" s="12">
        <v>1995</v>
      </c>
      <c r="Z14" s="13">
        <v>32.463000000000001</v>
      </c>
      <c r="AA14" t="s">
        <v>30</v>
      </c>
      <c r="AB14" s="22">
        <f>AB12-AB11</f>
        <v>4.4781783895384508E-2</v>
      </c>
      <c r="AC14" s="12">
        <v>1995</v>
      </c>
      <c r="AD14" s="13">
        <v>32.463000000000001</v>
      </c>
      <c r="AE14" t="s">
        <v>30</v>
      </c>
      <c r="AF14" s="22">
        <f>AF12-AF11</f>
        <v>4.0237687954114643E-2</v>
      </c>
      <c r="AG14" s="12">
        <v>1995</v>
      </c>
      <c r="AH14" s="13">
        <v>32.463000000000001</v>
      </c>
      <c r="AI14" t="s">
        <v>30</v>
      </c>
      <c r="AJ14" s="22">
        <f>AJ12-AJ11</f>
        <v>4.1519058281167476E-2</v>
      </c>
      <c r="AK14" s="12">
        <v>1995</v>
      </c>
      <c r="AL14" s="13">
        <v>32.463000000000001</v>
      </c>
      <c r="AM14" t="s">
        <v>30</v>
      </c>
      <c r="AN14" s="22">
        <f>AN12-AN11</f>
        <v>4.2208280051880542E-2</v>
      </c>
      <c r="AO14" s="12">
        <v>1995</v>
      </c>
      <c r="AP14" s="13">
        <v>32.463000000000001</v>
      </c>
      <c r="AQ14" t="s">
        <v>30</v>
      </c>
      <c r="AR14" s="22">
        <f>AR12-AR11</f>
        <v>4.3145025068727971E-2</v>
      </c>
      <c r="AS14" s="12">
        <v>1995</v>
      </c>
      <c r="AT14" s="13">
        <v>32.463000000000001</v>
      </c>
      <c r="AU14" t="s">
        <v>30</v>
      </c>
      <c r="AV14" s="22">
        <f>AV12-AV11</f>
        <v>4.2653465049502903E-2</v>
      </c>
      <c r="AW14" s="12">
        <v>1995</v>
      </c>
      <c r="AX14" s="13">
        <v>32.463000000000001</v>
      </c>
      <c r="AY14" t="s">
        <v>30</v>
      </c>
      <c r="AZ14" s="22">
        <f>AZ12-AZ11</f>
        <v>4.2489088714552758E-2</v>
      </c>
      <c r="BA14" s="12">
        <v>1995</v>
      </c>
      <c r="BB14" s="13">
        <v>32.463000000000001</v>
      </c>
      <c r="BC14" t="s">
        <v>30</v>
      </c>
      <c r="BD14" s="22">
        <f>BD12-BD11</f>
        <v>4.3499119142816012E-2</v>
      </c>
      <c r="BE14" s="12">
        <v>1995</v>
      </c>
      <c r="BF14" s="13">
        <v>32.463000000000001</v>
      </c>
      <c r="BG14" t="s">
        <v>30</v>
      </c>
      <c r="BH14" s="22">
        <f>BH12-BH11</f>
        <v>4.3575333555141038E-2</v>
      </c>
      <c r="BI14" s="12">
        <v>1993</v>
      </c>
      <c r="BJ14" s="13">
        <v>7.8239999999999998</v>
      </c>
      <c r="BK14" t="s">
        <v>30</v>
      </c>
      <c r="BL14" s="22">
        <f>BL12-BL11</f>
        <v>4.421877903655691E-2</v>
      </c>
      <c r="BM14" s="12">
        <v>1993</v>
      </c>
      <c r="BN14" s="13">
        <v>7.8239999999999998</v>
      </c>
      <c r="BO14" t="s">
        <v>30</v>
      </c>
      <c r="BP14" s="22">
        <f>BP12-BP11</f>
        <v>4.4453657434689264E-2</v>
      </c>
      <c r="BQ14" s="12">
        <v>1993</v>
      </c>
      <c r="BR14" s="13">
        <v>7.8239999999999998</v>
      </c>
      <c r="BS14" t="s">
        <v>30</v>
      </c>
      <c r="BT14" s="22">
        <f>BT12-BT11</f>
        <v>4.3936997479833817E-2</v>
      </c>
      <c r="BU14" s="12">
        <v>1993</v>
      </c>
      <c r="BV14" s="13">
        <v>7.8239999999999998</v>
      </c>
      <c r="BW14" t="s">
        <v>30</v>
      </c>
      <c r="BX14" s="22">
        <f>BX12-BX11</f>
        <v>4.3722109526230402E-2</v>
      </c>
      <c r="BY14" s="12">
        <v>1993</v>
      </c>
      <c r="BZ14" s="13">
        <v>7.8239999999999998</v>
      </c>
      <c r="CA14" t="s">
        <v>30</v>
      </c>
      <c r="CB14" s="22">
        <f>CB12-CB11</f>
        <v>4.357910880198218E-2</v>
      </c>
      <c r="CC14" s="12">
        <v>1993</v>
      </c>
      <c r="CD14" s="13">
        <v>7.8239999999999998</v>
      </c>
      <c r="CE14" t="s">
        <v>30</v>
      </c>
      <c r="CF14" s="22">
        <f>CF12-CF11</f>
        <v>4.2941594051867427E-2</v>
      </c>
      <c r="CG14" s="12">
        <v>1993</v>
      </c>
      <c r="CH14" s="13">
        <v>7.8239999999999998</v>
      </c>
    </row>
    <row r="15" spans="2:88">
      <c r="B15">
        <v>0.26627707781061499</v>
      </c>
      <c r="C15" s="21">
        <v>0.84803018482489356</v>
      </c>
      <c r="D15">
        <v>94.864319769105649</v>
      </c>
      <c r="E15" s="12">
        <v>1995</v>
      </c>
      <c r="F15" s="13">
        <v>32.463000000000001</v>
      </c>
      <c r="G15" t="s">
        <v>31</v>
      </c>
      <c r="H15" s="22">
        <f>H11-H13</f>
        <v>4.4284785268463106E-2</v>
      </c>
      <c r="I15" s="12">
        <v>1997</v>
      </c>
      <c r="J15" s="13">
        <v>65.900000000000006</v>
      </c>
      <c r="K15" t="s">
        <v>31</v>
      </c>
      <c r="L15" s="22">
        <f>L11-L13</f>
        <v>5.0041297869024781E-2</v>
      </c>
      <c r="M15" s="12">
        <v>1997</v>
      </c>
      <c r="N15" s="13">
        <v>65.900000000000006</v>
      </c>
      <c r="O15" t="s">
        <v>31</v>
      </c>
      <c r="P15" s="22">
        <f>P11-P13</f>
        <v>4.8544529838084605E-2</v>
      </c>
      <c r="Q15" s="12">
        <v>1997</v>
      </c>
      <c r="R15" s="13">
        <v>65.900000000000006</v>
      </c>
      <c r="S15" t="s">
        <v>31</v>
      </c>
      <c r="T15" s="22">
        <f>T11-T13</f>
        <v>4.8797776678423249E-2</v>
      </c>
      <c r="U15" s="12">
        <v>1997</v>
      </c>
      <c r="V15" s="13">
        <v>65.900000000000006</v>
      </c>
      <c r="W15" t="s">
        <v>31</v>
      </c>
      <c r="X15" s="22">
        <f>X11-X13</f>
        <v>4.812854807617728E-2</v>
      </c>
      <c r="Y15" s="12">
        <v>1997</v>
      </c>
      <c r="Z15" s="13">
        <v>65.900000000000006</v>
      </c>
      <c r="AA15" t="s">
        <v>31</v>
      </c>
      <c r="AB15" s="22">
        <f>AB11-AB13</f>
        <v>4.6881592572828368E-2</v>
      </c>
      <c r="AC15" s="12">
        <v>1997</v>
      </c>
      <c r="AD15" s="13">
        <v>65.900000000000006</v>
      </c>
      <c r="AE15" t="s">
        <v>31</v>
      </c>
      <c r="AF15" s="22">
        <f>AF11-AF13</f>
        <v>4.1924885584049554E-2</v>
      </c>
      <c r="AG15" s="12">
        <v>1997</v>
      </c>
      <c r="AH15" s="13">
        <v>65.900000000000006</v>
      </c>
      <c r="AI15" t="s">
        <v>31</v>
      </c>
      <c r="AJ15" s="22">
        <f>AJ11-AJ13</f>
        <v>4.3317843939460005E-2</v>
      </c>
      <c r="AK15" s="12">
        <v>1997</v>
      </c>
      <c r="AL15" s="13">
        <v>65.900000000000006</v>
      </c>
      <c r="AM15" t="s">
        <v>31</v>
      </c>
      <c r="AN15" s="22">
        <f>AN11-AN13</f>
        <v>4.406862944164297E-2</v>
      </c>
      <c r="AO15" s="12">
        <v>1997</v>
      </c>
      <c r="AP15" s="13">
        <v>65.900000000000006</v>
      </c>
      <c r="AQ15" t="s">
        <v>31</v>
      </c>
      <c r="AR15" s="22">
        <f>AR11-AR13</f>
        <v>4.5090783467955198E-2</v>
      </c>
      <c r="AS15" s="12">
        <v>1997</v>
      </c>
      <c r="AT15" s="13">
        <v>65.900000000000006</v>
      </c>
      <c r="AU15" t="s">
        <v>31</v>
      </c>
      <c r="AV15" s="22">
        <f>AV11-AV13</f>
        <v>4.4554155123479822E-2</v>
      </c>
      <c r="AW15" s="12">
        <v>1997</v>
      </c>
      <c r="AX15" s="13">
        <v>65.900000000000006</v>
      </c>
      <c r="AY15" t="s">
        <v>31</v>
      </c>
      <c r="AZ15" s="22">
        <f>AZ11-AZ13</f>
        <v>4.4374831111191726E-2</v>
      </c>
      <c r="BA15" s="12">
        <v>1997</v>
      </c>
      <c r="BB15" s="13">
        <v>65.900000000000006</v>
      </c>
      <c r="BC15" t="s">
        <v>31</v>
      </c>
      <c r="BD15" s="22">
        <f>BD11-BD13</f>
        <v>4.5477684499900611E-2</v>
      </c>
      <c r="BE15" s="12">
        <v>1997</v>
      </c>
      <c r="BF15" s="13">
        <v>65.900000000000006</v>
      </c>
      <c r="BG15" t="s">
        <v>31</v>
      </c>
      <c r="BH15" s="22">
        <f>BH11-BH13</f>
        <v>4.5560997712425499E-2</v>
      </c>
      <c r="BI15" s="12">
        <v>1997</v>
      </c>
      <c r="BJ15" s="13">
        <v>65.900000000000006</v>
      </c>
      <c r="BK15" t="s">
        <v>31</v>
      </c>
      <c r="BL15" s="22">
        <f>BL11-BL13</f>
        <v>4.6264905459138139E-2</v>
      </c>
      <c r="BM15" s="12">
        <v>1995</v>
      </c>
      <c r="BN15" s="13">
        <v>32.463000000000001</v>
      </c>
      <c r="BO15" t="s">
        <v>31</v>
      </c>
      <c r="BP15" s="22">
        <f>BP11-BP13</f>
        <v>4.6522090966092305E-2</v>
      </c>
      <c r="BQ15" s="12">
        <v>1995</v>
      </c>
      <c r="BR15" s="13">
        <v>32.463000000000001</v>
      </c>
      <c r="BS15" t="s">
        <v>31</v>
      </c>
      <c r="BT15" s="22">
        <f>BT11-BT13</f>
        <v>4.5956529170348759E-2</v>
      </c>
      <c r="BU15" s="12">
        <v>1995</v>
      </c>
      <c r="BV15" s="13">
        <v>32.463000000000001</v>
      </c>
      <c r="BW15" t="s">
        <v>31</v>
      </c>
      <c r="BX15" s="22">
        <f>BX11-BX13</f>
        <v>4.5721482214790471E-2</v>
      </c>
      <c r="BY15" s="12">
        <v>1995</v>
      </c>
      <c r="BZ15" s="13">
        <v>32.463000000000001</v>
      </c>
      <c r="CA15" t="s">
        <v>31</v>
      </c>
      <c r="CB15" s="22">
        <f>CB11-CB13</f>
        <v>4.5565124940657814E-2</v>
      </c>
      <c r="CC15" s="12">
        <v>1995</v>
      </c>
      <c r="CD15" s="13">
        <v>32.463000000000001</v>
      </c>
      <c r="CE15" t="s">
        <v>31</v>
      </c>
      <c r="CF15" s="22">
        <f>CF11-CF13</f>
        <v>4.4868634100513199E-2</v>
      </c>
      <c r="CG15" s="12">
        <v>1995</v>
      </c>
      <c r="CH15" s="13">
        <v>32.463000000000001</v>
      </c>
    </row>
    <row r="16" spans="2:88">
      <c r="B16">
        <v>0.26588062950176167</v>
      </c>
      <c r="C16" s="21">
        <v>0.84634474813312099</v>
      </c>
      <c r="D16">
        <v>93.637285699340424</v>
      </c>
      <c r="E16" s="12">
        <v>1997</v>
      </c>
      <c r="F16" s="13">
        <v>65.900000000000006</v>
      </c>
      <c r="G16" t="s">
        <v>32</v>
      </c>
      <c r="H16" s="23">
        <f>AVERAGE(H14:H15)</f>
        <v>4.3345656331585034E-2</v>
      </c>
      <c r="I16" s="12">
        <v>1998</v>
      </c>
      <c r="J16" s="13">
        <v>342.976</v>
      </c>
      <c r="K16" t="s">
        <v>32</v>
      </c>
      <c r="L16" s="23">
        <f>AVERAGE(L14:L15)</f>
        <v>4.8848675510857753E-2</v>
      </c>
      <c r="M16" s="12">
        <v>1998</v>
      </c>
      <c r="N16" s="13">
        <v>342.976</v>
      </c>
      <c r="O16" t="s">
        <v>32</v>
      </c>
      <c r="P16" s="23">
        <f>AVERAGE(P14:P15)</f>
        <v>4.742059458271175E-2</v>
      </c>
      <c r="Q16" s="12">
        <v>1998</v>
      </c>
      <c r="R16" s="13">
        <v>342.976</v>
      </c>
      <c r="S16" t="s">
        <v>32</v>
      </c>
      <c r="T16" s="23">
        <f>AVERAGE(T14:T15)</f>
        <v>4.766235636287415E-2</v>
      </c>
      <c r="U16" s="12">
        <v>1998</v>
      </c>
      <c r="V16" s="13">
        <v>342.976</v>
      </c>
      <c r="W16" t="s">
        <v>32</v>
      </c>
      <c r="X16" s="23">
        <f>AVERAGE(X14:X15)</f>
        <v>4.7023357222856083E-2</v>
      </c>
      <c r="Y16" s="12">
        <v>1998</v>
      </c>
      <c r="Z16" s="13">
        <v>342.976</v>
      </c>
      <c r="AA16" t="s">
        <v>32</v>
      </c>
      <c r="AB16" s="23">
        <f>AVERAGE(AB14:AB15)</f>
        <v>4.5831688234106438E-2</v>
      </c>
      <c r="AC16" s="12">
        <v>1998</v>
      </c>
      <c r="AD16" s="13">
        <v>342.976</v>
      </c>
      <c r="AE16" t="s">
        <v>32</v>
      </c>
      <c r="AF16" s="23">
        <f>AVERAGE(AF14:AF15)</f>
        <v>4.1081286769082098E-2</v>
      </c>
      <c r="AG16" s="12">
        <v>1998</v>
      </c>
      <c r="AH16" s="13">
        <v>342.976</v>
      </c>
      <c r="AI16" t="s">
        <v>32</v>
      </c>
      <c r="AJ16" s="23">
        <f>AVERAGE(AJ14:AJ15)</f>
        <v>4.241845111031374E-2</v>
      </c>
      <c r="AK16" s="12">
        <v>1998</v>
      </c>
      <c r="AL16" s="13">
        <v>342.976</v>
      </c>
      <c r="AM16" t="s">
        <v>32</v>
      </c>
      <c r="AN16" s="23">
        <f>AVERAGE(AN14:AN15)</f>
        <v>4.3138454746761756E-2</v>
      </c>
      <c r="AO16" s="12">
        <v>1998</v>
      </c>
      <c r="AP16" s="13">
        <v>342.976</v>
      </c>
      <c r="AQ16" t="s">
        <v>32</v>
      </c>
      <c r="AR16" s="23">
        <f>AVERAGE(AR14:AR15)</f>
        <v>4.4117904268341585E-2</v>
      </c>
      <c r="AS16" s="12">
        <v>1998</v>
      </c>
      <c r="AT16" s="13">
        <v>342.976</v>
      </c>
      <c r="AU16" t="s">
        <v>32</v>
      </c>
      <c r="AV16" s="23">
        <f>AVERAGE(AV14:AV15)</f>
        <v>4.3603810086491362E-2</v>
      </c>
      <c r="AW16" s="12">
        <v>1998</v>
      </c>
      <c r="AX16" s="13">
        <v>342.976</v>
      </c>
      <c r="AY16" t="s">
        <v>32</v>
      </c>
      <c r="AZ16" s="23">
        <f>AVERAGE(AZ14:AZ15)</f>
        <v>4.3431959912872242E-2</v>
      </c>
      <c r="BA16" s="12">
        <v>1998</v>
      </c>
      <c r="BB16" s="13">
        <v>342.976</v>
      </c>
      <c r="BC16" t="s">
        <v>32</v>
      </c>
      <c r="BD16" s="23">
        <f>AVERAGE(BD14:BD15)</f>
        <v>4.4488401821358312E-2</v>
      </c>
      <c r="BE16" s="12">
        <v>1998</v>
      </c>
      <c r="BF16" s="13">
        <v>342.976</v>
      </c>
      <c r="BG16" t="s">
        <v>32</v>
      </c>
      <c r="BH16" s="23">
        <f>AVERAGE(BH14:BH15)</f>
        <v>4.4568165633783269E-2</v>
      </c>
      <c r="BI16" s="12">
        <v>1998</v>
      </c>
      <c r="BJ16" s="13">
        <v>342.976</v>
      </c>
      <c r="BK16" t="s">
        <v>32</v>
      </c>
      <c r="BL16" s="23">
        <f>AVERAGE(BL14:BL15)</f>
        <v>4.5241842247847525E-2</v>
      </c>
      <c r="BM16" s="12">
        <v>1998</v>
      </c>
      <c r="BN16" s="13">
        <v>342.976</v>
      </c>
      <c r="BO16" t="s">
        <v>32</v>
      </c>
      <c r="BP16" s="23">
        <f>AVERAGE(BP14:BP15)</f>
        <v>4.5487874200390785E-2</v>
      </c>
      <c r="BQ16" s="12">
        <v>1997</v>
      </c>
      <c r="BR16" s="13">
        <v>65.900000000000006</v>
      </c>
      <c r="BS16" t="s">
        <v>32</v>
      </c>
      <c r="BT16" s="23">
        <f>AVERAGE(BT14:BT15)</f>
        <v>4.4946763325091288E-2</v>
      </c>
      <c r="BU16" s="12">
        <v>1997</v>
      </c>
      <c r="BV16" s="13">
        <v>65.900000000000006</v>
      </c>
      <c r="BW16" t="s">
        <v>32</v>
      </c>
      <c r="BX16" s="23">
        <f>AVERAGE(BX14:BX15)</f>
        <v>4.4721795870510436E-2</v>
      </c>
      <c r="BY16" s="12">
        <v>1997</v>
      </c>
      <c r="BZ16" s="13">
        <v>65.900000000000006</v>
      </c>
      <c r="CA16" t="s">
        <v>32</v>
      </c>
      <c r="CB16" s="23">
        <f>AVERAGE(CB14:CB15)</f>
        <v>4.4572116871319997E-2</v>
      </c>
      <c r="CC16" s="12">
        <v>1997</v>
      </c>
      <c r="CD16" s="13">
        <v>65.900000000000006</v>
      </c>
      <c r="CE16" t="s">
        <v>32</v>
      </c>
      <c r="CF16" s="23">
        <f>AVERAGE(CF14:CF15)</f>
        <v>4.3905114076190313E-2</v>
      </c>
      <c r="CG16" s="12">
        <v>1997</v>
      </c>
      <c r="CH16" s="13">
        <v>65.900000000000006</v>
      </c>
    </row>
    <row r="17" spans="1:86">
      <c r="B17">
        <v>0.26186337163844803</v>
      </c>
      <c r="C17" s="21">
        <v>0.84653800969947191</v>
      </c>
      <c r="D17">
        <v>93.776616194723587</v>
      </c>
      <c r="E17" s="12">
        <v>1998</v>
      </c>
      <c r="F17" s="13">
        <v>342.976</v>
      </c>
      <c r="G17" t="s">
        <v>33</v>
      </c>
      <c r="H17">
        <f>TINV(0.3173,H5)</f>
        <v>1.0285830442984703</v>
      </c>
      <c r="I17" s="12">
        <v>1999</v>
      </c>
      <c r="J17" s="13">
        <v>605.78499999999997</v>
      </c>
      <c r="K17" t="s">
        <v>33</v>
      </c>
      <c r="L17">
        <f>TINV(0.3173,L5)</f>
        <v>1.0303125548772687</v>
      </c>
      <c r="M17" s="12">
        <v>1999</v>
      </c>
      <c r="N17" s="13">
        <v>605.78499999999997</v>
      </c>
      <c r="O17" t="s">
        <v>33</v>
      </c>
      <c r="P17">
        <f>TINV(0.3173,P5)</f>
        <v>1.0303125548772687</v>
      </c>
      <c r="Q17" s="12">
        <v>1999</v>
      </c>
      <c r="R17" s="13">
        <v>605.78499999999997</v>
      </c>
      <c r="S17" t="s">
        <v>33</v>
      </c>
      <c r="T17">
        <f>TINV(0.3173,T5)</f>
        <v>1.0303125548772687</v>
      </c>
      <c r="U17" s="12">
        <v>1999</v>
      </c>
      <c r="V17" s="13">
        <v>605.78499999999997</v>
      </c>
      <c r="W17" t="s">
        <v>33</v>
      </c>
      <c r="X17">
        <f>TINV(0.3173,X5)</f>
        <v>1.0303125548772687</v>
      </c>
      <c r="Y17" s="12">
        <v>1999</v>
      </c>
      <c r="Z17" s="13">
        <v>605.78499999999997</v>
      </c>
      <c r="AA17" t="s">
        <v>33</v>
      </c>
      <c r="AB17">
        <f>TINV(0.3173,AB5)</f>
        <v>1.0303125548772687</v>
      </c>
      <c r="AC17" s="12">
        <v>1999</v>
      </c>
      <c r="AD17" s="13">
        <v>605.78499999999997</v>
      </c>
      <c r="AE17" t="s">
        <v>33</v>
      </c>
      <c r="AF17">
        <f>TINV(0.3173,AF5)</f>
        <v>1.0303125548772687</v>
      </c>
      <c r="AG17" s="12">
        <v>1999</v>
      </c>
      <c r="AH17" s="13">
        <v>605.78499999999997</v>
      </c>
      <c r="AI17" t="s">
        <v>33</v>
      </c>
      <c r="AJ17">
        <f>TINV(0.3173,AJ5)</f>
        <v>1.0303125548772687</v>
      </c>
      <c r="AK17" s="12">
        <v>1999</v>
      </c>
      <c r="AL17" s="13">
        <v>605.78499999999997</v>
      </c>
      <c r="AM17" t="s">
        <v>33</v>
      </c>
      <c r="AN17">
        <f>TINV(0.3173,AN5)</f>
        <v>1.0303125548772687</v>
      </c>
      <c r="AO17" s="12">
        <v>1999</v>
      </c>
      <c r="AP17" s="13">
        <v>605.78499999999997</v>
      </c>
      <c r="AQ17" t="s">
        <v>33</v>
      </c>
      <c r="AR17">
        <f>TINV(0.3173,AR5)</f>
        <v>1.0303125548772687</v>
      </c>
      <c r="AS17" s="12">
        <v>1999</v>
      </c>
      <c r="AT17" s="13">
        <v>605.78499999999997</v>
      </c>
      <c r="AU17" t="s">
        <v>33</v>
      </c>
      <c r="AV17">
        <f>TINV(0.3173,AV5)</f>
        <v>1.0303125548772687</v>
      </c>
      <c r="AW17" s="12">
        <v>1999</v>
      </c>
      <c r="AX17" s="13">
        <v>605.78499999999997</v>
      </c>
      <c r="AY17" t="s">
        <v>33</v>
      </c>
      <c r="AZ17">
        <f>TINV(0.3173,AZ5)</f>
        <v>1.0303125548772687</v>
      </c>
      <c r="BA17" s="12">
        <v>1999</v>
      </c>
      <c r="BB17" s="13">
        <v>605.78499999999997</v>
      </c>
      <c r="BC17" t="s">
        <v>33</v>
      </c>
      <c r="BD17">
        <f>TINV(0.3173,BD5)</f>
        <v>1.0303125548772687</v>
      </c>
      <c r="BE17" s="12">
        <v>1999</v>
      </c>
      <c r="BF17" s="13">
        <v>605.78499999999997</v>
      </c>
      <c r="BG17" t="s">
        <v>33</v>
      </c>
      <c r="BH17">
        <f>TINV(0.3173,BH5)</f>
        <v>1.0303125548772687</v>
      </c>
      <c r="BI17" s="12">
        <v>1999</v>
      </c>
      <c r="BJ17" s="13">
        <v>605.78499999999997</v>
      </c>
      <c r="BK17" t="s">
        <v>33</v>
      </c>
      <c r="BL17">
        <f>TINV(0.3173,BL5)</f>
        <v>1.0303125548772687</v>
      </c>
      <c r="BM17" s="12">
        <v>1999</v>
      </c>
      <c r="BN17" s="13">
        <v>605.78499999999997</v>
      </c>
      <c r="BO17" t="s">
        <v>33</v>
      </c>
      <c r="BP17">
        <f>TINV(0.3173,BP5)</f>
        <v>1.0303125548772687</v>
      </c>
      <c r="BQ17" s="12">
        <v>1999</v>
      </c>
      <c r="BR17" s="13">
        <v>605.78499999999997</v>
      </c>
      <c r="BS17" t="s">
        <v>33</v>
      </c>
      <c r="BT17">
        <f>TINV(0.3173,BT5)</f>
        <v>1.0303125548772687</v>
      </c>
      <c r="BU17" s="12">
        <v>1998</v>
      </c>
      <c r="BV17" s="13">
        <v>342.976</v>
      </c>
      <c r="BW17" t="s">
        <v>33</v>
      </c>
      <c r="BX17">
        <f>TINV(0.3173,BX5)</f>
        <v>1.0303125548772687</v>
      </c>
      <c r="BY17" s="12">
        <v>1998</v>
      </c>
      <c r="BZ17" s="13">
        <v>342.976</v>
      </c>
      <c r="CA17" t="s">
        <v>33</v>
      </c>
      <c r="CB17">
        <f>TINV(0.3173,CB5)</f>
        <v>1.0303125548772687</v>
      </c>
      <c r="CC17" s="12">
        <v>1998</v>
      </c>
      <c r="CD17" s="13">
        <v>342.976</v>
      </c>
      <c r="CE17" t="s">
        <v>33</v>
      </c>
      <c r="CF17">
        <f>TINV(0.3173,CF5)</f>
        <v>1.0303125548772687</v>
      </c>
      <c r="CG17" s="12">
        <v>1998</v>
      </c>
      <c r="CH17" s="13">
        <v>342.976</v>
      </c>
    </row>
    <row r="18" spans="1:86">
      <c r="B18">
        <v>0.26055844119780974</v>
      </c>
      <c r="C18" s="21">
        <v>0.8468807325853025</v>
      </c>
      <c r="D18">
        <v>94.024564622284956</v>
      </c>
      <c r="E18" s="12">
        <v>1999</v>
      </c>
      <c r="F18" s="13">
        <v>605.78499999999997</v>
      </c>
      <c r="G18" t="s">
        <v>34</v>
      </c>
      <c r="H18">
        <f>H17*G3</f>
        <v>2.70526069758052E-2</v>
      </c>
      <c r="I18" s="12">
        <v>2000</v>
      </c>
      <c r="J18" s="13">
        <v>973.91099999999994</v>
      </c>
      <c r="K18" t="s">
        <v>34</v>
      </c>
      <c r="L18">
        <f>L17*K3</f>
        <v>3.0933956618366641E-2</v>
      </c>
      <c r="M18" s="12">
        <v>2000</v>
      </c>
      <c r="N18" s="13">
        <v>973.91099999999994</v>
      </c>
      <c r="O18" t="s">
        <v>34</v>
      </c>
      <c r="P18">
        <f>P17*O3</f>
        <v>2.9990940732915753E-2</v>
      </c>
      <c r="Q18" s="12">
        <v>2000</v>
      </c>
      <c r="R18" s="13">
        <v>973.91099999999994</v>
      </c>
      <c r="S18" t="s">
        <v>34</v>
      </c>
      <c r="T18">
        <f>T17*S3</f>
        <v>2.9719067380963891E-2</v>
      </c>
      <c r="U18" s="12">
        <v>2000</v>
      </c>
      <c r="V18" s="13">
        <v>973.91099999999994</v>
      </c>
      <c r="W18" t="s">
        <v>34</v>
      </c>
      <c r="X18">
        <f>X17*W3</f>
        <v>2.9268042019460132E-2</v>
      </c>
      <c r="Y18" s="12">
        <v>2000</v>
      </c>
      <c r="Z18" s="13">
        <v>973.91099999999994</v>
      </c>
      <c r="AA18" t="s">
        <v>34</v>
      </c>
      <c r="AB18">
        <f>AB17*AA3</f>
        <v>2.854105767027254E-2</v>
      </c>
      <c r="AC18" s="12">
        <v>2000</v>
      </c>
      <c r="AD18" s="13">
        <v>973.91099999999994</v>
      </c>
      <c r="AE18" t="s">
        <v>34</v>
      </c>
      <c r="AF18">
        <f>AF17*AE3</f>
        <v>2.5548270928494477E-2</v>
      </c>
      <c r="AG18" s="12">
        <v>2000</v>
      </c>
      <c r="AH18" s="13">
        <v>973.91099999999994</v>
      </c>
      <c r="AI18" t="s">
        <v>34</v>
      </c>
      <c r="AJ18">
        <f>AJ17*AI3</f>
        <v>2.639785118389433E-2</v>
      </c>
      <c r="AK18" s="12">
        <v>2000</v>
      </c>
      <c r="AL18" s="13">
        <v>973.91099999999994</v>
      </c>
      <c r="AM18" t="s">
        <v>34</v>
      </c>
      <c r="AN18">
        <f>AN17*AM3</f>
        <v>2.6858325050243159E-2</v>
      </c>
      <c r="AO18" s="12">
        <v>2000</v>
      </c>
      <c r="AP18" s="13">
        <v>973.91099999999994</v>
      </c>
      <c r="AQ18" t="s">
        <v>34</v>
      </c>
      <c r="AR18">
        <f>AR17*AQ3</f>
        <v>2.7480626624114081E-2</v>
      </c>
      <c r="AS18" s="12">
        <v>2000</v>
      </c>
      <c r="AT18" s="13">
        <v>973.91099999999994</v>
      </c>
      <c r="AU18" t="s">
        <v>34</v>
      </c>
      <c r="AV18">
        <f>AV17*AU3</f>
        <v>2.7188663734432988E-2</v>
      </c>
      <c r="AW18" s="12">
        <v>2000</v>
      </c>
      <c r="AX18" s="13">
        <v>973.91099999999994</v>
      </c>
      <c r="AY18" t="s">
        <v>34</v>
      </c>
      <c r="AZ18">
        <f>AZ17*AY3</f>
        <v>2.7096656739170877E-2</v>
      </c>
      <c r="BA18" s="12">
        <v>2000</v>
      </c>
      <c r="BB18" s="13">
        <v>973.91099999999994</v>
      </c>
      <c r="BC18" t="s">
        <v>34</v>
      </c>
      <c r="BD18">
        <f>BD17*BC3</f>
        <v>2.7733811765065633E-2</v>
      </c>
      <c r="BE18" s="12">
        <v>2000</v>
      </c>
      <c r="BF18" s="13">
        <v>973.91099999999994</v>
      </c>
      <c r="BG18" t="s">
        <v>34</v>
      </c>
      <c r="BH18">
        <f>BH17*BG3</f>
        <v>2.7789177922489638E-2</v>
      </c>
      <c r="BI18" s="12">
        <v>2000</v>
      </c>
      <c r="BJ18" s="13">
        <v>973.91099999999994</v>
      </c>
      <c r="BK18" t="s">
        <v>34</v>
      </c>
      <c r="BL18">
        <f>BL17*BK3</f>
        <v>2.8167696050773079E-2</v>
      </c>
      <c r="BM18" s="12">
        <v>2000</v>
      </c>
      <c r="BN18" s="13">
        <v>973.91099999999994</v>
      </c>
      <c r="BO18" t="s">
        <v>34</v>
      </c>
      <c r="BP18">
        <f>BP17*BO3</f>
        <v>2.8309440242770153E-2</v>
      </c>
      <c r="BQ18" s="12">
        <v>2000</v>
      </c>
      <c r="BR18" s="13">
        <v>973.91099999999994</v>
      </c>
      <c r="BS18" t="s">
        <v>34</v>
      </c>
      <c r="BT18">
        <f>BT17*BS3</f>
        <v>2.786098512818256E-2</v>
      </c>
      <c r="BU18" s="12">
        <v>2000</v>
      </c>
      <c r="BV18" s="13">
        <v>973.91099999999994</v>
      </c>
      <c r="BW18" t="s">
        <v>34</v>
      </c>
      <c r="BX18">
        <f>BX17*BW3</f>
        <v>2.7685570282668354E-2</v>
      </c>
      <c r="BY18" s="12">
        <v>1999</v>
      </c>
      <c r="BZ18" s="13">
        <v>605.78499999999997</v>
      </c>
      <c r="CA18" t="s">
        <v>34</v>
      </c>
      <c r="CB18">
        <f>CB17*CA3</f>
        <v>2.7561452179022453E-2</v>
      </c>
      <c r="CC18" s="12">
        <v>1999</v>
      </c>
      <c r="CD18" s="13">
        <v>605.78499999999997</v>
      </c>
      <c r="CE18" t="s">
        <v>34</v>
      </c>
      <c r="CF18">
        <f>CF17*CE3</f>
        <v>2.7064470321393041E-2</v>
      </c>
      <c r="CG18" s="12">
        <v>1999</v>
      </c>
      <c r="CH18" s="13">
        <v>605.78499999999997</v>
      </c>
    </row>
    <row r="19" spans="1:86">
      <c r="B19">
        <v>0.25941328234795652</v>
      </c>
      <c r="C19" s="21">
        <v>0.84690368576023589</v>
      </c>
      <c r="D19">
        <v>94.041210132441847</v>
      </c>
      <c r="E19" s="12">
        <v>2000</v>
      </c>
      <c r="F19" s="13">
        <v>973.91099999999994</v>
      </c>
      <c r="G19" t="s">
        <v>35</v>
      </c>
      <c r="H19">
        <f>G2+H18</f>
        <v>1.3317284487819128</v>
      </c>
      <c r="I19" s="12">
        <v>2002</v>
      </c>
      <c r="J19" s="13">
        <v>2854.4929999999999</v>
      </c>
      <c r="K19" t="s">
        <v>35</v>
      </c>
      <c r="L19">
        <f>K2+L18</f>
        <v>1.3585221401577479</v>
      </c>
      <c r="M19" s="12">
        <v>2002</v>
      </c>
      <c r="N19" s="13">
        <v>2854.4929999999999</v>
      </c>
      <c r="O19" t="s">
        <v>35</v>
      </c>
      <c r="P19">
        <f>O2+P18</f>
        <v>1.3558089424533997</v>
      </c>
      <c r="Q19" s="12">
        <v>2002</v>
      </c>
      <c r="R19" s="13">
        <v>2854.4929999999999</v>
      </c>
      <c r="S19" t="s">
        <v>35</v>
      </c>
      <c r="T19">
        <f>S2+T18</f>
        <v>1.33686419797423</v>
      </c>
      <c r="U19" s="12">
        <v>2002</v>
      </c>
      <c r="V19" s="13">
        <v>2854.4929999999999</v>
      </c>
      <c r="W19" t="s">
        <v>35</v>
      </c>
      <c r="X19">
        <f>W2+X18</f>
        <v>1.3340424510000206</v>
      </c>
      <c r="Y19" s="12">
        <v>2002</v>
      </c>
      <c r="Z19" s="13">
        <v>2854.4929999999999</v>
      </c>
      <c r="AA19" t="s">
        <v>35</v>
      </c>
      <c r="AB19">
        <f>AA2+AB18</f>
        <v>1.3339410269490835</v>
      </c>
      <c r="AC19" s="12">
        <v>2002</v>
      </c>
      <c r="AD19" s="13">
        <v>2854.4929999999999</v>
      </c>
      <c r="AE19" t="s">
        <v>35</v>
      </c>
      <c r="AF19">
        <f>AE2+AF18</f>
        <v>1.3290065900996695</v>
      </c>
      <c r="AG19" s="12">
        <v>2002</v>
      </c>
      <c r="AH19" s="13">
        <v>2854.4929999999999</v>
      </c>
      <c r="AI19" t="s">
        <v>35</v>
      </c>
      <c r="AJ19">
        <f>AI2+AJ18</f>
        <v>1.330794257532699</v>
      </c>
      <c r="AK19" s="12">
        <v>2002</v>
      </c>
      <c r="AL19" s="13">
        <v>2854.4929999999999</v>
      </c>
      <c r="AM19" t="s">
        <v>35</v>
      </c>
      <c r="AN19">
        <f>AM2+AN18</f>
        <v>1.3318840575164277</v>
      </c>
      <c r="AO19" s="12">
        <v>2002</v>
      </c>
      <c r="AP19" s="13">
        <v>2854.4929999999999</v>
      </c>
      <c r="AQ19" t="s">
        <v>35</v>
      </c>
      <c r="AR19">
        <f>AQ2+AR18</f>
        <v>1.3331368780689088</v>
      </c>
      <c r="AS19" s="12">
        <v>2002</v>
      </c>
      <c r="AT19" s="13">
        <v>2854.4929999999999</v>
      </c>
      <c r="AU19" t="s">
        <v>35</v>
      </c>
      <c r="AV19">
        <f>AU2+AV18</f>
        <v>1.3341838750617148</v>
      </c>
      <c r="AW19" s="12">
        <v>2002</v>
      </c>
      <c r="AX19" s="13">
        <v>2854.4929999999999</v>
      </c>
      <c r="AY19" t="s">
        <v>35</v>
      </c>
      <c r="AZ19">
        <f>AY2+AZ18</f>
        <v>1.3348164313029147</v>
      </c>
      <c r="BA19" s="12">
        <v>2002</v>
      </c>
      <c r="BB19" s="13">
        <v>2854.4929999999999</v>
      </c>
      <c r="BC19" t="s">
        <v>35</v>
      </c>
      <c r="BD19">
        <f>BC2+BD18</f>
        <v>1.3344600212093545</v>
      </c>
      <c r="BE19" s="12">
        <v>2002</v>
      </c>
      <c r="BF19" s="13">
        <v>2854.4929999999999</v>
      </c>
      <c r="BG19" t="s">
        <v>35</v>
      </c>
      <c r="BH19">
        <f>BG2+BH18</f>
        <v>1.3347838293876237</v>
      </c>
      <c r="BI19" s="12">
        <v>2002</v>
      </c>
      <c r="BJ19" s="13">
        <v>2854.4929999999999</v>
      </c>
      <c r="BK19" t="s">
        <v>35</v>
      </c>
      <c r="BL19">
        <f>BK2+BL18</f>
        <v>1.3332643179594543</v>
      </c>
      <c r="BM19" s="12">
        <v>2002</v>
      </c>
      <c r="BN19" s="13">
        <v>2854.4929999999999</v>
      </c>
      <c r="BO19" t="s">
        <v>35</v>
      </c>
      <c r="BP19">
        <f>BO2+BP18</f>
        <v>1.3328887613510947</v>
      </c>
      <c r="BQ19" s="12">
        <v>2002</v>
      </c>
      <c r="BR19" s="13">
        <v>2854.4929999999999</v>
      </c>
      <c r="BS19" t="s">
        <v>35</v>
      </c>
      <c r="BT19">
        <f>BS2+BT18</f>
        <v>1.3272099875040584</v>
      </c>
      <c r="BU19" s="12">
        <v>2002</v>
      </c>
      <c r="BV19" s="13">
        <v>2854.4929999999999</v>
      </c>
      <c r="BW19" t="s">
        <v>35</v>
      </c>
      <c r="BX19">
        <f>BW2+BX18</f>
        <v>1.3253401184052478</v>
      </c>
      <c r="BY19" s="12">
        <v>2002</v>
      </c>
      <c r="BZ19" s="13">
        <v>2854.4929999999999</v>
      </c>
      <c r="CA19" t="s">
        <v>35</v>
      </c>
      <c r="CB19">
        <f>CA2+CB18</f>
        <v>1.3237308302518829</v>
      </c>
      <c r="CC19" s="12">
        <v>2000</v>
      </c>
      <c r="CD19" s="13">
        <v>973.91099999999994</v>
      </c>
      <c r="CE19" t="s">
        <v>35</v>
      </c>
      <c r="CF19">
        <f>CE2+CF18</f>
        <v>1.3191724482588938</v>
      </c>
      <c r="CG19" s="12">
        <v>2000</v>
      </c>
      <c r="CH19" s="13">
        <v>973.91099999999994</v>
      </c>
    </row>
    <row r="20" spans="1:86">
      <c r="B20">
        <v>0.25627497612330807</v>
      </c>
      <c r="C20" s="21">
        <v>0.84845950036775686</v>
      </c>
      <c r="D20">
        <v>95.181232352113241</v>
      </c>
      <c r="E20" s="12">
        <v>2002</v>
      </c>
      <c r="F20" s="13">
        <v>2854.4929999999999</v>
      </c>
      <c r="G20" t="s">
        <v>36</v>
      </c>
      <c r="H20">
        <f>G2-H18</f>
        <v>1.2776232348303023</v>
      </c>
      <c r="I20" s="12">
        <v>2003</v>
      </c>
      <c r="J20" s="13">
        <v>5558.45</v>
      </c>
      <c r="K20" t="s">
        <v>36</v>
      </c>
      <c r="L20">
        <f>K2-L18</f>
        <v>1.2966542269210146</v>
      </c>
      <c r="M20" s="12">
        <v>2003</v>
      </c>
      <c r="N20" s="13">
        <v>5558.45</v>
      </c>
      <c r="O20" t="s">
        <v>36</v>
      </c>
      <c r="P20">
        <f>O2-P18</f>
        <v>1.2958270609875682</v>
      </c>
      <c r="Q20" s="12">
        <v>2003</v>
      </c>
      <c r="R20" s="13">
        <v>5558.45</v>
      </c>
      <c r="S20" t="s">
        <v>36</v>
      </c>
      <c r="T20">
        <f>S2-T18</f>
        <v>1.277426063212302</v>
      </c>
      <c r="U20" s="12">
        <v>2003</v>
      </c>
      <c r="V20" s="13">
        <v>5558.45</v>
      </c>
      <c r="W20" t="s">
        <v>36</v>
      </c>
      <c r="X20">
        <f>W2-X18</f>
        <v>1.2755063669611002</v>
      </c>
      <c r="Y20" s="12">
        <v>2003</v>
      </c>
      <c r="Z20" s="13">
        <v>5558.45</v>
      </c>
      <c r="AA20" t="s">
        <v>36</v>
      </c>
      <c r="AB20">
        <f>AA2-AB18</f>
        <v>1.2768589116085385</v>
      </c>
      <c r="AC20" s="12">
        <v>2003</v>
      </c>
      <c r="AD20" s="13">
        <v>5558.45</v>
      </c>
      <c r="AE20" t="s">
        <v>36</v>
      </c>
      <c r="AF20">
        <f>AE2-AF18</f>
        <v>1.2779100482426806</v>
      </c>
      <c r="AG20" s="12">
        <v>2003</v>
      </c>
      <c r="AH20" s="13">
        <v>5558.45</v>
      </c>
      <c r="AI20" t="s">
        <v>36</v>
      </c>
      <c r="AJ20">
        <f>AI2-AJ18</f>
        <v>1.2779985551649105</v>
      </c>
      <c r="AK20" s="12">
        <v>2003</v>
      </c>
      <c r="AL20" s="13">
        <v>5558.45</v>
      </c>
      <c r="AM20" t="s">
        <v>36</v>
      </c>
      <c r="AN20">
        <f>AM2-AN18</f>
        <v>1.2781674074159413</v>
      </c>
      <c r="AO20" s="12">
        <v>2003</v>
      </c>
      <c r="AP20" s="13">
        <v>5558.45</v>
      </c>
      <c r="AQ20" t="s">
        <v>36</v>
      </c>
      <c r="AR20">
        <f>AQ2-AR18</f>
        <v>1.2781756248206806</v>
      </c>
      <c r="AS20" s="12">
        <v>2003</v>
      </c>
      <c r="AT20" s="13">
        <v>5558.45</v>
      </c>
      <c r="AU20" t="s">
        <v>36</v>
      </c>
      <c r="AV20">
        <f>AU2-AV18</f>
        <v>1.2798065475928488</v>
      </c>
      <c r="AW20" s="12">
        <v>2003</v>
      </c>
      <c r="AX20" s="13">
        <v>5558.45</v>
      </c>
      <c r="AY20" t="s">
        <v>36</v>
      </c>
      <c r="AZ20">
        <f>AY2-AZ18</f>
        <v>1.2806231178245731</v>
      </c>
      <c r="BA20" s="12">
        <v>2003</v>
      </c>
      <c r="BB20" s="13">
        <v>5558.45</v>
      </c>
      <c r="BC20" t="s">
        <v>36</v>
      </c>
      <c r="BD20">
        <f>BC2-BD18</f>
        <v>1.2789923976792232</v>
      </c>
      <c r="BE20" s="12">
        <v>2003</v>
      </c>
      <c r="BF20" s="13">
        <v>5558.45</v>
      </c>
      <c r="BG20" t="s">
        <v>36</v>
      </c>
      <c r="BH20">
        <f>BG2-BH18</f>
        <v>1.2792054735426444</v>
      </c>
      <c r="BI20" s="12">
        <v>2003</v>
      </c>
      <c r="BJ20" s="13">
        <v>5558.45</v>
      </c>
      <c r="BK20" t="s">
        <v>36</v>
      </c>
      <c r="BL20">
        <f>BK2-BL18</f>
        <v>1.2769289258579082</v>
      </c>
      <c r="BM20" s="12">
        <v>2003</v>
      </c>
      <c r="BN20" s="13">
        <v>5558.45</v>
      </c>
      <c r="BO20" t="s">
        <v>36</v>
      </c>
      <c r="BP20">
        <f>BO2-BP18</f>
        <v>1.2762698808655544</v>
      </c>
      <c r="BQ20" s="12">
        <v>2003</v>
      </c>
      <c r="BR20" s="13">
        <v>5558.45</v>
      </c>
      <c r="BS20" t="s">
        <v>36</v>
      </c>
      <c r="BT20">
        <f>BS2-BT18</f>
        <v>1.2714880172476932</v>
      </c>
      <c r="BU20" s="12">
        <v>2003</v>
      </c>
      <c r="BV20" s="13">
        <v>5558.45</v>
      </c>
      <c r="BW20" t="s">
        <v>36</v>
      </c>
      <c r="BX20">
        <f>BW2-BX18</f>
        <v>1.269968977839911</v>
      </c>
      <c r="BY20" s="12">
        <v>2003</v>
      </c>
      <c r="BZ20" s="13">
        <v>5558.45</v>
      </c>
      <c r="CA20" t="s">
        <v>36</v>
      </c>
      <c r="CB20">
        <f>CA2-CB18</f>
        <v>1.2686079258938381</v>
      </c>
      <c r="CC20" s="12">
        <v>2003</v>
      </c>
      <c r="CD20" s="13">
        <v>5558.45</v>
      </c>
      <c r="CE20" t="s">
        <v>36</v>
      </c>
      <c r="CF20">
        <f>CE2-CF18</f>
        <v>1.2650435076161075</v>
      </c>
      <c r="CG20" s="12">
        <v>2002</v>
      </c>
      <c r="CH20" s="13">
        <v>2854.4929999999999</v>
      </c>
    </row>
    <row r="21" spans="1:86">
      <c r="B21">
        <v>0.25392841410326128</v>
      </c>
      <c r="C21" s="21">
        <v>0.85125750965126834</v>
      </c>
      <c r="D21">
        <v>97.291484297075769</v>
      </c>
      <c r="E21" s="12">
        <v>2003</v>
      </c>
      <c r="F21" s="13">
        <v>5558.45</v>
      </c>
      <c r="G21" t="s">
        <v>27</v>
      </c>
      <c r="H21" s="22">
        <f>LN(G2)</f>
        <v>0.26595461283554894</v>
      </c>
      <c r="K21" t="s">
        <v>27</v>
      </c>
      <c r="L21" s="22">
        <f>LN(K2)</f>
        <v>0.28336390020594976</v>
      </c>
      <c r="O21" t="s">
        <v>27</v>
      </c>
      <c r="P21" s="22">
        <f>LN(O2)</f>
        <v>0.28202962873907123</v>
      </c>
      <c r="S21" t="s">
        <v>27</v>
      </c>
      <c r="T21" s="22">
        <f>LN(S2)</f>
        <v>0.26784546948228305</v>
      </c>
      <c r="W21" t="s">
        <v>27</v>
      </c>
      <c r="X21" s="22">
        <f>LN(W2)</f>
        <v>0.26603015914992689</v>
      </c>
      <c r="AA21" t="s">
        <v>27</v>
      </c>
      <c r="AB21" s="22">
        <f>LN(AA2)</f>
        <v>0.26650948368505217</v>
      </c>
      <c r="AE21" t="s">
        <v>27</v>
      </c>
      <c r="AF21" s="22">
        <f>LN(AE2)</f>
        <v>0.26502097779361805</v>
      </c>
      <c r="AI21" t="s">
        <v>27</v>
      </c>
      <c r="AJ21" s="22">
        <f>LN(AI2)</f>
        <v>0.26574040990684977</v>
      </c>
      <c r="AM21" t="s">
        <v>27</v>
      </c>
      <c r="AN21" s="22">
        <f>LN(AM2)</f>
        <v>0.26622275894514463</v>
      </c>
      <c r="AQ21" t="s">
        <v>27</v>
      </c>
      <c r="AR21" s="22">
        <f>LN(AQ2)</f>
        <v>0.26670578904590397</v>
      </c>
      <c r="AU21" t="s">
        <v>27</v>
      </c>
      <c r="AV21" s="22">
        <f>LN(AU2)</f>
        <v>0.26773077076948293</v>
      </c>
      <c r="AY21" t="s">
        <v>27</v>
      </c>
      <c r="AZ21" s="22">
        <f>LN(AY2)</f>
        <v>0.26828499045225385</v>
      </c>
      <c r="BC21" t="s">
        <v>27</v>
      </c>
      <c r="BD21" s="22">
        <f>LN(BC2)</f>
        <v>0.267524932548313</v>
      </c>
      <c r="BG21" t="s">
        <v>27</v>
      </c>
      <c r="BH21" s="22">
        <f>LN(BG2)</f>
        <v>0.267730342411167</v>
      </c>
      <c r="BK21" t="s">
        <v>27</v>
      </c>
      <c r="BL21" s="22">
        <f>LN(BK2)</f>
        <v>0.26627707781061499</v>
      </c>
      <c r="BO21" t="s">
        <v>27</v>
      </c>
      <c r="BP21" s="22">
        <f>LN(BO2)</f>
        <v>0.26588062950176167</v>
      </c>
      <c r="BS21" t="s">
        <v>27</v>
      </c>
      <c r="BT21" s="22">
        <f>LN(BS2)</f>
        <v>0.26186337163844803</v>
      </c>
      <c r="BW21" t="s">
        <v>27</v>
      </c>
      <c r="BX21" s="22">
        <f>LN(BW2)</f>
        <v>0.26055844119780974</v>
      </c>
      <c r="CA21" t="s">
        <v>27</v>
      </c>
      <c r="CB21" s="22">
        <f>LN(CA2)</f>
        <v>0.25941328234795652</v>
      </c>
      <c r="CE21" t="s">
        <v>27</v>
      </c>
      <c r="CF21" s="22">
        <f>LN(CE2)</f>
        <v>0.25627497612330807</v>
      </c>
    </row>
    <row r="22" spans="1:86">
      <c r="A22" t="s">
        <v>42</v>
      </c>
      <c r="B22" s="10">
        <f>AVERAGE(B2:B21)</f>
        <v>0.26624679029290882</v>
      </c>
      <c r="C22" s="10">
        <f>AVERAGE(C2:C21)</f>
        <v>0.85054924340432192</v>
      </c>
      <c r="D22" s="10">
        <f>AVERAGE(D2:D21)</f>
        <v>97.132507122393491</v>
      </c>
      <c r="E22" s="10">
        <f>AVERAGE(E2:E21)</f>
        <v>1985.4</v>
      </c>
      <c r="F22" s="10">
        <f>AVERAGE(F2:F21)</f>
        <v>522.69713900000011</v>
      </c>
      <c r="G22" t="s">
        <v>37</v>
      </c>
      <c r="H22" s="22">
        <f>LN(H19)</f>
        <v>0.2864776840535922</v>
      </c>
      <c r="K22" t="s">
        <v>37</v>
      </c>
      <c r="L22" s="22">
        <f>LN(L19)</f>
        <v>0.30639744725440538</v>
      </c>
      <c r="O22" t="s">
        <v>37</v>
      </c>
      <c r="P22" s="22">
        <f>LN(P19)</f>
        <v>0.30439828169543987</v>
      </c>
      <c r="S22" t="s">
        <v>37</v>
      </c>
      <c r="T22" s="22">
        <f>LN(T19)</f>
        <v>0.29032672076521221</v>
      </c>
      <c r="W22" t="s">
        <v>37</v>
      </c>
      <c r="X22" s="22">
        <f>LN(X19)</f>
        <v>0.2882137693259581</v>
      </c>
      <c r="AA22" t="s">
        <v>37</v>
      </c>
      <c r="AB22" s="22">
        <f>LN(AB19)</f>
        <v>0.28813773883189825</v>
      </c>
      <c r="AE22" t="s">
        <v>37</v>
      </c>
      <c r="AF22" s="22">
        <f>LN(AF19)</f>
        <v>0.28443173840931024</v>
      </c>
      <c r="AI22" t="s">
        <v>37</v>
      </c>
      <c r="AJ22" s="22">
        <f>LN(AJ19)</f>
        <v>0.28577595010380574</v>
      </c>
      <c r="AM22" t="s">
        <v>37</v>
      </c>
      <c r="AN22" s="22">
        <f>LN(AN19)</f>
        <v>0.28659452442307087</v>
      </c>
      <c r="AQ22" t="s">
        <v>37</v>
      </c>
      <c r="AR22" s="22">
        <f>LN(AR19)</f>
        <v>0.28753472014764497</v>
      </c>
      <c r="AU22" t="s">
        <v>37</v>
      </c>
      <c r="AV22" s="22">
        <f>LN(AV19)</f>
        <v>0.28831977537233078</v>
      </c>
      <c r="AY22" t="s">
        <v>37</v>
      </c>
      <c r="AZ22" s="22">
        <f>LN(AZ19)</f>
        <v>0.28879377775557141</v>
      </c>
      <c r="BC22" t="s">
        <v>37</v>
      </c>
      <c r="BD22" s="22">
        <f>LN(BD19)</f>
        <v>0.28852673153385627</v>
      </c>
      <c r="BG22" t="s">
        <v>37</v>
      </c>
      <c r="BH22" s="22">
        <f>LN(BH19)</f>
        <v>0.28876935318851343</v>
      </c>
      <c r="BK22" t="s">
        <v>37</v>
      </c>
      <c r="BL22" s="22">
        <f>LN(BL19)</f>
        <v>0.28763030958169744</v>
      </c>
      <c r="BO22" t="s">
        <v>37</v>
      </c>
      <c r="BP22" s="22">
        <f>LN(BP19)</f>
        <v>0.28734858786529799</v>
      </c>
      <c r="BS22" t="s">
        <v>37</v>
      </c>
      <c r="BT22" s="22">
        <f>LN(BT19)</f>
        <v>0.28307898510995011</v>
      </c>
      <c r="BW22" t="s">
        <v>37</v>
      </c>
      <c r="BX22" s="22">
        <f>LN(BX19)</f>
        <v>0.2816691196341754</v>
      </c>
      <c r="CA22" t="s">
        <v>37</v>
      </c>
      <c r="CB22" s="22">
        <f>LN(CB19)</f>
        <v>0.28045413643250028</v>
      </c>
      <c r="CE22" t="s">
        <v>37</v>
      </c>
      <c r="CF22" s="22">
        <f>LN(CF19)</f>
        <v>0.27700460685632222</v>
      </c>
    </row>
    <row r="23" spans="1:86">
      <c r="A23" t="s">
        <v>43</v>
      </c>
      <c r="B23" s="10">
        <f>STDEV(B2:B21)</f>
        <v>6.9073166646665641E-3</v>
      </c>
      <c r="C23" s="10">
        <f>STDEV(C2:C21)</f>
        <v>8.7565179451448202E-3</v>
      </c>
      <c r="D23" s="10">
        <f>STDEV(D2:D21)</f>
        <v>6.8946692412819033</v>
      </c>
      <c r="E23" s="10">
        <f>STDEV(E2:E21)</f>
        <v>15.799400388355844</v>
      </c>
      <c r="F23" s="10">
        <f>STDEV(F2:F21)</f>
        <v>1357.6074856085229</v>
      </c>
      <c r="G23" t="s">
        <v>38</v>
      </c>
      <c r="H23" s="22">
        <f>LN(H20)</f>
        <v>0.24500150406380253</v>
      </c>
      <c r="K23" t="s">
        <v>38</v>
      </c>
      <c r="L23" s="22">
        <f>LN(L20)</f>
        <v>0.25978727528204709</v>
      </c>
      <c r="O23" t="s">
        <v>38</v>
      </c>
      <c r="P23" s="22">
        <f>LN(P20)</f>
        <v>0.2591491484300823</v>
      </c>
      <c r="S23" t="s">
        <v>38</v>
      </c>
      <c r="T23" s="22">
        <f>LN(T20)</f>
        <v>0.24484716526607936</v>
      </c>
      <c r="W23" t="s">
        <v>38</v>
      </c>
      <c r="X23" s="22">
        <f>LN(X20)</f>
        <v>0.2433432503247068</v>
      </c>
      <c r="AA23" t="s">
        <v>38</v>
      </c>
      <c r="AB23" s="22">
        <f>LN(AB20)</f>
        <v>0.24440308669326957</v>
      </c>
      <c r="AE23" t="s">
        <v>38</v>
      </c>
      <c r="AF23" s="22">
        <f>LN(AF20)</f>
        <v>0.24522596869158284</v>
      </c>
      <c r="AI23" t="s">
        <v>38</v>
      </c>
      <c r="AJ23" s="22">
        <f>LN(AJ20)</f>
        <v>0.24529522541081547</v>
      </c>
      <c r="AM23" t="s">
        <v>38</v>
      </c>
      <c r="AN23" s="22">
        <f>LN(AN20)</f>
        <v>0.24542733909494097</v>
      </c>
      <c r="AQ23" t="s">
        <v>38</v>
      </c>
      <c r="AR23" s="22">
        <f>LN(AR20)</f>
        <v>0.24543376812628437</v>
      </c>
      <c r="AU23" t="s">
        <v>38</v>
      </c>
      <c r="AV23" s="22">
        <f>LN(AV20)</f>
        <v>0.24670893181644038</v>
      </c>
      <c r="AY23" t="s">
        <v>38</v>
      </c>
      <c r="AZ23" s="22">
        <f>LN(AZ20)</f>
        <v>0.24734677027803734</v>
      </c>
      <c r="BC23" t="s">
        <v>38</v>
      </c>
      <c r="BD23" s="22">
        <f>LN(BD20)</f>
        <v>0.24607257862221715</v>
      </c>
      <c r="BG23" t="s">
        <v>38</v>
      </c>
      <c r="BH23" s="22">
        <f>LN(BH20)</f>
        <v>0.24623916140794364</v>
      </c>
      <c r="BK23" t="s">
        <v>38</v>
      </c>
      <c r="BL23" s="22">
        <f>LN(BL20)</f>
        <v>0.2444579183816033</v>
      </c>
      <c r="BO23" t="s">
        <v>38</v>
      </c>
      <c r="BP23" s="22">
        <f>LN(BP20)</f>
        <v>0.243941667939017</v>
      </c>
      <c r="BS23" t="s">
        <v>38</v>
      </c>
      <c r="BT23" s="22">
        <f>LN(BT20)</f>
        <v>0.24018788172842853</v>
      </c>
      <c r="BW23" t="s">
        <v>38</v>
      </c>
      <c r="BX23" s="22">
        <f>LN(BX20)</f>
        <v>0.23899247327445053</v>
      </c>
      <c r="CA23" t="s">
        <v>38</v>
      </c>
      <c r="CB23" s="22">
        <f>LN(CB20)</f>
        <v>0.23792017794671433</v>
      </c>
      <c r="CE23" t="s">
        <v>38</v>
      </c>
      <c r="CF23" s="22">
        <f>LN(CF20)</f>
        <v>0.23510651496046209</v>
      </c>
    </row>
    <row r="24" spans="1:86">
      <c r="A24" t="s">
        <v>44</v>
      </c>
      <c r="B24" s="10">
        <f>MIN(B2:B21)</f>
        <v>0.25392841410326128</v>
      </c>
      <c r="C24" s="10">
        <f>MIN(C2:C21)</f>
        <v>0.83531217544016934</v>
      </c>
      <c r="D24" s="10">
        <f>MIN(D2:D21)</f>
        <v>86.225603018539744</v>
      </c>
      <c r="E24" s="10">
        <f>MIN(E2:E21)</f>
        <v>1952</v>
      </c>
      <c r="F24" s="10">
        <f>MIN(F2:F21)</f>
        <v>2.3800000000000002E-3</v>
      </c>
      <c r="G24" t="s">
        <v>39</v>
      </c>
      <c r="H24" s="22">
        <f>H22-H21</f>
        <v>2.0523071218043254E-2</v>
      </c>
      <c r="K24" t="s">
        <v>39</v>
      </c>
      <c r="L24" s="22">
        <f>L22-L21</f>
        <v>2.3033547048455616E-2</v>
      </c>
      <c r="O24" t="s">
        <v>39</v>
      </c>
      <c r="P24" s="22">
        <f>P22-P21</f>
        <v>2.236865295636864E-2</v>
      </c>
      <c r="S24" t="s">
        <v>39</v>
      </c>
      <c r="T24" s="22">
        <f>T22-T21</f>
        <v>2.248125128292916E-2</v>
      </c>
      <c r="W24" t="s">
        <v>39</v>
      </c>
      <c r="X24" s="22">
        <f>X22-X21</f>
        <v>2.218361017603121E-2</v>
      </c>
      <c r="AA24" t="s">
        <v>39</v>
      </c>
      <c r="AB24" s="22">
        <f>AB22-AB21</f>
        <v>2.1628255146846076E-2</v>
      </c>
      <c r="AE24" t="s">
        <v>39</v>
      </c>
      <c r="AF24" s="22">
        <f>AF22-AF21</f>
        <v>1.9410760615692191E-2</v>
      </c>
      <c r="AI24" t="s">
        <v>39</v>
      </c>
      <c r="AJ24" s="22">
        <f>AJ22-AJ21</f>
        <v>2.003554019695597E-2</v>
      </c>
      <c r="AM24" t="s">
        <v>39</v>
      </c>
      <c r="AN24" s="22">
        <f>AN22-AN21</f>
        <v>2.037176547792624E-2</v>
      </c>
      <c r="AQ24" t="s">
        <v>39</v>
      </c>
      <c r="AR24" s="22">
        <f>AR22-AR21</f>
        <v>2.0828931101740999E-2</v>
      </c>
      <c r="AU24" t="s">
        <v>39</v>
      </c>
      <c r="AV24" s="22">
        <f>AV22-AV21</f>
        <v>2.0589004602847849E-2</v>
      </c>
      <c r="AY24" t="s">
        <v>39</v>
      </c>
      <c r="AZ24" s="22">
        <f>AZ22-AZ21</f>
        <v>2.0508787303317566E-2</v>
      </c>
      <c r="BC24" t="s">
        <v>39</v>
      </c>
      <c r="BD24" s="22">
        <f>BD22-BD21</f>
        <v>2.1001798985543274E-2</v>
      </c>
      <c r="BG24" t="s">
        <v>39</v>
      </c>
      <c r="BH24" s="22">
        <f>BH22-BH21</f>
        <v>2.1039010777346434E-2</v>
      </c>
      <c r="BK24" t="s">
        <v>39</v>
      </c>
      <c r="BL24" s="22">
        <f>BL22-BL21</f>
        <v>2.1353231771082448E-2</v>
      </c>
      <c r="BO24" t="s">
        <v>39</v>
      </c>
      <c r="BP24" s="22">
        <f>BP22-BP21</f>
        <v>2.1467958363536321E-2</v>
      </c>
      <c r="BS24" t="s">
        <v>39</v>
      </c>
      <c r="BT24" s="22">
        <f>BT22-BT21</f>
        <v>2.1215613471502082E-2</v>
      </c>
      <c r="BW24" t="s">
        <v>39</v>
      </c>
      <c r="BX24" s="22">
        <f>BX22-BX21</f>
        <v>2.111067843636566E-2</v>
      </c>
      <c r="CA24" t="s">
        <v>39</v>
      </c>
      <c r="CB24" s="22">
        <f>CB22-CB21</f>
        <v>2.1040854084543759E-2</v>
      </c>
      <c r="CE24" t="s">
        <v>39</v>
      </c>
      <c r="CF24" s="22">
        <f>CF22-CF21</f>
        <v>2.0729630733014148E-2</v>
      </c>
    </row>
    <row r="25" spans="1:86">
      <c r="A25" t="s">
        <v>45</v>
      </c>
      <c r="B25" s="10">
        <f>MAX(B2:B21)</f>
        <v>0.28336390020594976</v>
      </c>
      <c r="C25" s="10">
        <f>MAX(C2:C21)</f>
        <v>0.87045522628608374</v>
      </c>
      <c r="D25" s="10">
        <f>MAX(D2:D21)</f>
        <v>114.22875985365812</v>
      </c>
      <c r="E25" s="10">
        <f>MAX(E2:E21)</f>
        <v>2003</v>
      </c>
      <c r="F25" s="10">
        <f>MAX(F2:F21)</f>
        <v>5558.45</v>
      </c>
      <c r="G25" t="s">
        <v>40</v>
      </c>
      <c r="H25" s="22">
        <f>H21-H23</f>
        <v>2.0953108771746415E-2</v>
      </c>
      <c r="K25" t="s">
        <v>40</v>
      </c>
      <c r="L25" s="22">
        <f>L21-L23</f>
        <v>2.3576624923902667E-2</v>
      </c>
      <c r="O25" t="s">
        <v>40</v>
      </c>
      <c r="P25" s="22">
        <f>P21-P23</f>
        <v>2.2880480308988926E-2</v>
      </c>
      <c r="S25" t="s">
        <v>40</v>
      </c>
      <c r="T25" s="22">
        <f>T21-T23</f>
        <v>2.2998304216203691E-2</v>
      </c>
      <c r="W25" t="s">
        <v>40</v>
      </c>
      <c r="X25" s="22">
        <f>X21-X23</f>
        <v>2.2686908825220092E-2</v>
      </c>
      <c r="AA25" t="s">
        <v>40</v>
      </c>
      <c r="AB25" s="22">
        <f>AB21-AB23</f>
        <v>2.2106396991782601E-2</v>
      </c>
      <c r="AE25" t="s">
        <v>40</v>
      </c>
      <c r="AF25" s="22">
        <f>AF21-AF23</f>
        <v>1.9795009102035216E-2</v>
      </c>
      <c r="AI25" t="s">
        <v>40</v>
      </c>
      <c r="AJ25" s="22">
        <f>AJ21-AJ23</f>
        <v>2.0445184496034302E-2</v>
      </c>
      <c r="AM25" t="s">
        <v>40</v>
      </c>
      <c r="AN25" s="22">
        <f>AN21-AN23</f>
        <v>2.0795419850203667E-2</v>
      </c>
      <c r="AQ25" t="s">
        <v>40</v>
      </c>
      <c r="AR25" s="22">
        <f>AR21-AR23</f>
        <v>2.1272020919619605E-2</v>
      </c>
      <c r="AU25" t="s">
        <v>40</v>
      </c>
      <c r="AV25" s="22">
        <f>AV21-AV23</f>
        <v>2.1021838953042549E-2</v>
      </c>
      <c r="AY25" t="s">
        <v>40</v>
      </c>
      <c r="AZ25" s="22">
        <f>AZ21-AZ23</f>
        <v>2.093822017421651E-2</v>
      </c>
      <c r="BC25" t="s">
        <v>40</v>
      </c>
      <c r="BD25" s="22">
        <f>BD21-BD23</f>
        <v>2.1452353926095846E-2</v>
      </c>
      <c r="BG25" t="s">
        <v>40</v>
      </c>
      <c r="BH25" s="22">
        <f>BH21-BH23</f>
        <v>2.1491181003223364E-2</v>
      </c>
      <c r="BK25" t="s">
        <v>40</v>
      </c>
      <c r="BL25" s="22">
        <f>BL21-BL23</f>
        <v>2.1819159429011692E-2</v>
      </c>
      <c r="BO25" t="s">
        <v>40</v>
      </c>
      <c r="BP25" s="22">
        <f>BP21-BP23</f>
        <v>2.1938961562744663E-2</v>
      </c>
      <c r="BS25" t="s">
        <v>40</v>
      </c>
      <c r="BT25" s="22">
        <f>BT21-BT23</f>
        <v>2.1675489910019496E-2</v>
      </c>
      <c r="BW25" t="s">
        <v>40</v>
      </c>
      <c r="BX25" s="22">
        <f>BX21-BX23</f>
        <v>2.1565967923359214E-2</v>
      </c>
      <c r="CA25" t="s">
        <v>40</v>
      </c>
      <c r="CB25" s="22">
        <f>CB21-CB23</f>
        <v>2.1493104401242191E-2</v>
      </c>
      <c r="CE25" t="s">
        <v>40</v>
      </c>
      <c r="CF25" s="22">
        <f>CF21-CF23</f>
        <v>2.1168461162845986E-2</v>
      </c>
    </row>
    <row r="26" spans="1:86">
      <c r="A26" t="s">
        <v>46</v>
      </c>
      <c r="B26" s="10">
        <f>ABS(B25-B24)</f>
        <v>2.943548610268848E-2</v>
      </c>
      <c r="C26" s="10">
        <f>ABS(C25-C24)</f>
        <v>3.5143050845914403E-2</v>
      </c>
      <c r="D26" s="10">
        <f>ABS(D25-D24)</f>
        <v>28.003156835118375</v>
      </c>
      <c r="E26" s="10">
        <f>ABS(E25-E24)</f>
        <v>51</v>
      </c>
      <c r="F26" s="10">
        <f>ABS(F25-F24)</f>
        <v>5558.4476199999999</v>
      </c>
      <c r="G26" t="s">
        <v>41</v>
      </c>
      <c r="H26" s="23">
        <f>AVERAGE(H24:H25)</f>
        <v>2.0738089994894834E-2</v>
      </c>
      <c r="K26" t="s">
        <v>41</v>
      </c>
      <c r="L26" s="23">
        <f>AVERAGE(L24:L25)</f>
        <v>2.3305085986179142E-2</v>
      </c>
      <c r="O26" t="s">
        <v>41</v>
      </c>
      <c r="P26" s="23">
        <f>AVERAGE(P24:P25)</f>
        <v>2.2624566632678783E-2</v>
      </c>
      <c r="S26" t="s">
        <v>41</v>
      </c>
      <c r="T26" s="23">
        <f>AVERAGE(T24:T25)</f>
        <v>2.2739777749566426E-2</v>
      </c>
      <c r="W26" t="s">
        <v>41</v>
      </c>
      <c r="X26" s="23">
        <f>AVERAGE(X24:X25)</f>
        <v>2.2435259500625651E-2</v>
      </c>
      <c r="AA26" t="s">
        <v>41</v>
      </c>
      <c r="AB26" s="23">
        <f>AVERAGE(AB24:AB25)</f>
        <v>2.1867326069314338E-2</v>
      </c>
      <c r="AE26" t="s">
        <v>41</v>
      </c>
      <c r="AF26" s="23">
        <f>AVERAGE(AF24:AF25)</f>
        <v>1.9602884858863703E-2</v>
      </c>
      <c r="AI26" t="s">
        <v>41</v>
      </c>
      <c r="AJ26" s="23">
        <f>AVERAGE(AJ24:AJ25)</f>
        <v>2.0240362346495136E-2</v>
      </c>
      <c r="AM26" t="s">
        <v>41</v>
      </c>
      <c r="AN26" s="23">
        <f>AVERAGE(AN24:AN25)</f>
        <v>2.0583592664064954E-2</v>
      </c>
      <c r="AQ26" t="s">
        <v>41</v>
      </c>
      <c r="AR26" s="23">
        <f>AVERAGE(AR24:AR25)</f>
        <v>2.1050476010680302E-2</v>
      </c>
      <c r="AU26" t="s">
        <v>41</v>
      </c>
      <c r="AV26" s="23">
        <f>AVERAGE(AV24:AV25)</f>
        <v>2.0805421777945199E-2</v>
      </c>
      <c r="AY26" t="s">
        <v>41</v>
      </c>
      <c r="AZ26" s="23">
        <f>AVERAGE(AZ24:AZ25)</f>
        <v>2.0723503738767038E-2</v>
      </c>
      <c r="BC26" t="s">
        <v>41</v>
      </c>
      <c r="BD26" s="23">
        <f>AVERAGE(BD24:BD25)</f>
        <v>2.122707645581956E-2</v>
      </c>
      <c r="BG26" t="s">
        <v>41</v>
      </c>
      <c r="BH26" s="23">
        <f>AVERAGE(BH24:BH25)</f>
        <v>2.1265095890284899E-2</v>
      </c>
      <c r="BK26" t="s">
        <v>41</v>
      </c>
      <c r="BL26" s="23">
        <f>AVERAGE(BL24:BL25)</f>
        <v>2.158619560004707E-2</v>
      </c>
      <c r="BO26" t="s">
        <v>41</v>
      </c>
      <c r="BP26" s="23">
        <f>AVERAGE(BP24:BP25)</f>
        <v>2.1703459963140492E-2</v>
      </c>
      <c r="BS26" t="s">
        <v>41</v>
      </c>
      <c r="BT26" s="23">
        <f>AVERAGE(BT24:BT25)</f>
        <v>2.1445551690760789E-2</v>
      </c>
      <c r="BW26" t="s">
        <v>41</v>
      </c>
      <c r="BX26" s="23">
        <f>AVERAGE(BX24:BX25)</f>
        <v>2.1338323179862437E-2</v>
      </c>
      <c r="CA26" t="s">
        <v>41</v>
      </c>
      <c r="CB26" s="23">
        <f>AVERAGE(CB24:CB25)</f>
        <v>2.1266979242892975E-2</v>
      </c>
      <c r="CE26" t="s">
        <v>41</v>
      </c>
      <c r="CF26" s="23">
        <f>AVERAGE(CF24:CF25)</f>
        <v>2.0949045947930067E-2</v>
      </c>
    </row>
    <row r="27" spans="1:86">
      <c r="A27" t="s">
        <v>47</v>
      </c>
      <c r="B27" s="10">
        <f>COUNT(B2:B21)</f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3"/>
  <sheetViews>
    <sheetView workbookViewId="0">
      <selection activeCell="F1" sqref="F1"/>
    </sheetView>
  </sheetViews>
  <sheetFormatPr baseColWidth="10" defaultRowHeight="14" x14ac:dyDescent="0"/>
  <sheetData>
    <row r="1" spans="2:112" ht="17" thickTop="1" thickBot="1">
      <c r="B1" s="10" t="s">
        <v>20</v>
      </c>
      <c r="C1" s="10" t="s">
        <v>21</v>
      </c>
      <c r="D1" s="10" t="s">
        <v>22</v>
      </c>
      <c r="E1" s="24" t="s">
        <v>13</v>
      </c>
      <c r="F1" s="10" t="s">
        <v>16</v>
      </c>
      <c r="G1" s="17">
        <f>LN(G2)</f>
        <v>0.38213369408080483</v>
      </c>
      <c r="H1" s="18">
        <f>G4</f>
        <v>0.85293027195845439</v>
      </c>
      <c r="I1" s="12" t="s">
        <v>13</v>
      </c>
      <c r="J1" t="s">
        <v>16</v>
      </c>
      <c r="K1" s="19">
        <f>LN(K2)</f>
        <v>0.39587581612122585</v>
      </c>
      <c r="L1" s="20">
        <f>K4</f>
        <v>0.83521834886237667</v>
      </c>
      <c r="M1" s="12" t="s">
        <v>13</v>
      </c>
      <c r="N1" t="s">
        <v>16</v>
      </c>
      <c r="O1" s="19">
        <f>LN(O2)</f>
        <v>0.41945295547785194</v>
      </c>
      <c r="P1" s="20">
        <f>O4</f>
        <v>0.87491855437937582</v>
      </c>
      <c r="Q1" s="12" t="s">
        <v>13</v>
      </c>
      <c r="R1" t="s">
        <v>16</v>
      </c>
      <c r="S1" s="19">
        <f>LN(S2)</f>
        <v>0.3972684004844444</v>
      </c>
      <c r="T1" s="20">
        <f>S4</f>
        <v>0.8444701974426565</v>
      </c>
      <c r="U1" s="12" t="s">
        <v>13</v>
      </c>
      <c r="V1" t="s">
        <v>16</v>
      </c>
      <c r="W1" s="19">
        <f>LN(W2)</f>
        <v>0.37562943190363929</v>
      </c>
      <c r="X1" s="20">
        <f>W4</f>
        <v>0.85085794584288976</v>
      </c>
      <c r="Y1" s="12" t="s">
        <v>13</v>
      </c>
      <c r="Z1" t="s">
        <v>16</v>
      </c>
      <c r="AA1" s="19">
        <f>LN(AA2)</f>
        <v>0.37808663176173751</v>
      </c>
      <c r="AB1" s="20">
        <f>AA4</f>
        <v>0.85017952178557332</v>
      </c>
      <c r="AC1" s="12" t="s">
        <v>13</v>
      </c>
      <c r="AD1" t="s">
        <v>16</v>
      </c>
      <c r="AE1" s="19">
        <f>LN(AE2)</f>
        <v>0.37949613999675469</v>
      </c>
      <c r="AF1" s="20">
        <f>AE4</f>
        <v>0.85055415794609734</v>
      </c>
      <c r="AG1" s="12" t="s">
        <v>13</v>
      </c>
      <c r="AH1" t="s">
        <v>16</v>
      </c>
      <c r="AI1" s="19">
        <f>LN(AI2)</f>
        <v>0.38131333902979253</v>
      </c>
      <c r="AJ1" s="20">
        <f>AI4</f>
        <v>0.85159724327667974</v>
      </c>
      <c r="AK1" s="12" t="s">
        <v>13</v>
      </c>
      <c r="AL1" t="s">
        <v>16</v>
      </c>
      <c r="AM1" s="19">
        <f>LN(AM2)</f>
        <v>0.38092877436976635</v>
      </c>
      <c r="AN1" s="20">
        <f>AM4</f>
        <v>0.85435882105992433</v>
      </c>
      <c r="AO1" s="12" t="s">
        <v>13</v>
      </c>
      <c r="AP1" t="s">
        <v>16</v>
      </c>
      <c r="AQ1" s="19">
        <f>LN(AQ2)</f>
        <v>0.37950827011467897</v>
      </c>
      <c r="AR1" s="20">
        <f>AQ4</f>
        <v>0.88659607222501513</v>
      </c>
      <c r="AS1" s="12" t="s">
        <v>13</v>
      </c>
      <c r="AT1" t="s">
        <v>16</v>
      </c>
      <c r="AU1" s="19">
        <f>LN(AU2)</f>
        <v>0.38124483735924403</v>
      </c>
      <c r="AV1" s="20">
        <f>AU4</f>
        <v>0.8561193901718156</v>
      </c>
      <c r="AW1" s="12" t="s">
        <v>13</v>
      </c>
      <c r="AX1" t="s">
        <v>16</v>
      </c>
      <c r="AY1" s="19">
        <f>LN(AY2)</f>
        <v>0.38199219087464692</v>
      </c>
      <c r="AZ1" s="20">
        <f>AY4</f>
        <v>0.85370790155008469</v>
      </c>
      <c r="BA1" s="12" t="s">
        <v>13</v>
      </c>
      <c r="BB1" t="s">
        <v>16</v>
      </c>
      <c r="BC1" s="19">
        <f>LN(BC2)</f>
        <v>0.38229637677193656</v>
      </c>
      <c r="BD1" s="20">
        <f>BC4</f>
        <v>0.85419135336527141</v>
      </c>
      <c r="BE1" s="12" t="s">
        <v>13</v>
      </c>
      <c r="BF1" t="s">
        <v>16</v>
      </c>
      <c r="BG1" s="19">
        <f>LN(BG2)</f>
        <v>0.38295711805849708</v>
      </c>
      <c r="BH1" s="20">
        <f>BG4</f>
        <v>0.85666783349882891</v>
      </c>
      <c r="BI1" s="12" t="s">
        <v>13</v>
      </c>
      <c r="BJ1" t="s">
        <v>16</v>
      </c>
      <c r="BK1" s="19">
        <f>LN(BK2)</f>
        <v>0.38220347416896111</v>
      </c>
      <c r="BL1" s="20">
        <f>BK4</f>
        <v>0.85262977467097301</v>
      </c>
      <c r="BM1" s="12" t="s">
        <v>13</v>
      </c>
      <c r="BN1" t="s">
        <v>16</v>
      </c>
      <c r="BO1" s="19">
        <f>LN(BO2)</f>
        <v>0.38384731003686573</v>
      </c>
      <c r="BP1" s="20">
        <f>BO4</f>
        <v>0.85598737857685436</v>
      </c>
      <c r="BQ1" s="12" t="s">
        <v>13</v>
      </c>
      <c r="BR1" t="s">
        <v>16</v>
      </c>
      <c r="BS1" s="19">
        <f>LN(BS2)</f>
        <v>0.38608604670928248</v>
      </c>
      <c r="BT1" s="20">
        <f>BS4</f>
        <v>0.86279902118484397</v>
      </c>
      <c r="BU1" s="12" t="s">
        <v>13</v>
      </c>
      <c r="BV1" t="s">
        <v>16</v>
      </c>
      <c r="BW1" s="19">
        <f>LN(BW2)</f>
        <v>0.38237544630816778</v>
      </c>
      <c r="BX1" s="20">
        <f>BW4</f>
        <v>0.85196524737519741</v>
      </c>
      <c r="BY1" s="12" t="s">
        <v>13</v>
      </c>
      <c r="BZ1" t="s">
        <v>16</v>
      </c>
      <c r="CA1" s="19">
        <f>LN(CA2)</f>
        <v>0.37923838931405701</v>
      </c>
      <c r="CB1" s="20">
        <f>CA4</f>
        <v>0.85234704745412626</v>
      </c>
      <c r="CC1" s="12" t="s">
        <v>13</v>
      </c>
      <c r="CD1" t="s">
        <v>16</v>
      </c>
      <c r="CE1" s="19">
        <f>LN(CE2)</f>
        <v>0.38051871458987224</v>
      </c>
      <c r="CF1" s="20">
        <f>CE4</f>
        <v>0.85107389084637086</v>
      </c>
      <c r="CG1" s="12" t="s">
        <v>13</v>
      </c>
      <c r="CH1" t="s">
        <v>16</v>
      </c>
      <c r="CI1" s="19">
        <f>LN(CI2)</f>
        <v>0.37813416650196729</v>
      </c>
      <c r="CJ1" s="20">
        <f>CI4</f>
        <v>0.85203602790305721</v>
      </c>
      <c r="CK1" s="12" t="s">
        <v>13</v>
      </c>
      <c r="CL1" t="s">
        <v>16</v>
      </c>
      <c r="CM1" s="19">
        <f>LN(CM2)</f>
        <v>0.37716682756999409</v>
      </c>
      <c r="CN1" s="20">
        <f>CM4</f>
        <v>0.85121685596689478</v>
      </c>
      <c r="CO1" s="12" t="s">
        <v>13</v>
      </c>
      <c r="CP1" t="s">
        <v>16</v>
      </c>
      <c r="CQ1" s="19">
        <f>LN(CQ2)</f>
        <v>0.37435011865986051</v>
      </c>
      <c r="CR1" s="20">
        <f>CQ4</f>
        <v>0.84983141587869049</v>
      </c>
      <c r="CS1" s="12" t="s">
        <v>13</v>
      </c>
      <c r="CT1" t="s">
        <v>16</v>
      </c>
      <c r="CU1" s="19">
        <f>LN(CU2)</f>
        <v>0.37994390053778238</v>
      </c>
      <c r="CV1" s="20">
        <f>CU4</f>
        <v>0.84538276643069798</v>
      </c>
      <c r="CW1" s="12" t="s">
        <v>13</v>
      </c>
      <c r="CX1" t="s">
        <v>16</v>
      </c>
      <c r="CY1" s="19">
        <f>LN(CY2)</f>
        <v>0.37203004446968396</v>
      </c>
      <c r="CZ1" s="20">
        <f>CY4</f>
        <v>0.8498742609388491</v>
      </c>
      <c r="DA1" s="12" t="s">
        <v>13</v>
      </c>
      <c r="DB1" t="s">
        <v>16</v>
      </c>
      <c r="DC1" s="19">
        <f>LN(DC2)</f>
        <v>0.37347726314078128</v>
      </c>
      <c r="DD1" s="20">
        <f>DC4</f>
        <v>0.84531620227498661</v>
      </c>
      <c r="DE1" s="12" t="s">
        <v>13</v>
      </c>
      <c r="DF1" t="s">
        <v>16</v>
      </c>
      <c r="DG1" s="19">
        <f>LN(DG2)</f>
        <v>0.3812181899161397</v>
      </c>
      <c r="DH1" s="20">
        <f>DG4</f>
        <v>0.84447441589740713</v>
      </c>
    </row>
    <row r="2" spans="2:112" ht="15" thickTop="1">
      <c r="B2">
        <v>0.39587581612122585</v>
      </c>
      <c r="C2" s="21">
        <v>0.83521834886237667</v>
      </c>
      <c r="D2">
        <v>116.57864750845786</v>
      </c>
      <c r="E2" s="12">
        <v>1971</v>
      </c>
      <c r="F2" s="13">
        <v>1.0999999999999999E-2</v>
      </c>
      <c r="G2">
        <f t="array" ref="G2:H6">LOGEST(F2:F27,E2:E27,TRUE, TRUE)</f>
        <v>1.4654079884111284</v>
      </c>
      <c r="H2">
        <v>0</v>
      </c>
      <c r="I2" s="12">
        <v>1971</v>
      </c>
      <c r="J2" s="13">
        <v>7.51E-2</v>
      </c>
      <c r="K2">
        <f t="array" ref="K2:L6">LOGEST(J2:J26,I2:I26,TRUE, TRUE)</f>
        <v>1.4856848079929781</v>
      </c>
      <c r="L2">
        <v>0</v>
      </c>
      <c r="M2" s="12">
        <v>1971</v>
      </c>
      <c r="N2" s="13">
        <v>1.0999999999999999E-2</v>
      </c>
      <c r="O2">
        <f t="array" ref="O2:P6">LOGEST(N2:N26,M2:M26,TRUE, TRUE)</f>
        <v>1.5211292025745566</v>
      </c>
      <c r="P2">
        <v>0</v>
      </c>
      <c r="Q2" s="12">
        <v>1971</v>
      </c>
      <c r="R2" s="13">
        <v>1.0999999999999999E-2</v>
      </c>
      <c r="S2">
        <f t="array" ref="S2:T6">LOGEST(R2:R26,Q2:Q26,TRUE, TRUE)</f>
        <v>1.4877551906819502</v>
      </c>
      <c r="T2">
        <v>0</v>
      </c>
      <c r="U2" s="12">
        <v>1971</v>
      </c>
      <c r="V2" s="13">
        <v>1.0999999999999999E-2</v>
      </c>
      <c r="W2">
        <f t="array" ref="W2:X6">LOGEST(V2:V26,U2:U26,TRUE, TRUE)</f>
        <v>1.4559075209171035</v>
      </c>
      <c r="X2">
        <v>0</v>
      </c>
      <c r="Y2" s="12">
        <v>1971</v>
      </c>
      <c r="Z2" s="13">
        <v>1.0999999999999999E-2</v>
      </c>
      <c r="AA2">
        <f t="array" ref="AA2:AB6">LOGEST(Z2:Z26,Y2:Y26,TRUE, TRUE)</f>
        <v>1.4594893755350153</v>
      </c>
      <c r="AB2">
        <v>0</v>
      </c>
      <c r="AC2" s="12">
        <v>1971</v>
      </c>
      <c r="AD2" s="13">
        <v>1.0999999999999999E-2</v>
      </c>
      <c r="AE2">
        <f t="array" ref="AE2:AF6">LOGEST(AD2:AD26,AC2:AC26,TRUE, TRUE)</f>
        <v>1.4615479883037543</v>
      </c>
      <c r="AF2">
        <v>0</v>
      </c>
      <c r="AG2" s="12">
        <v>1971</v>
      </c>
      <c r="AH2" s="13">
        <v>1.0999999999999999E-2</v>
      </c>
      <c r="AI2">
        <f t="array" ref="AI2:AJ6">LOGEST(AH2:AH26,AG2:AG26,TRUE, TRUE)</f>
        <v>1.4642063265281307</v>
      </c>
      <c r="AJ2">
        <v>0</v>
      </c>
      <c r="AK2" s="12">
        <v>1971</v>
      </c>
      <c r="AL2" s="13">
        <v>1.0999999999999999E-2</v>
      </c>
      <c r="AM2">
        <f t="array" ref="AM2:AN6">LOGEST(AL2:AL26,AK2:AK26,TRUE, TRUE)</f>
        <v>1.463643352776804</v>
      </c>
      <c r="AN2">
        <v>0</v>
      </c>
      <c r="AO2" s="12">
        <v>1971</v>
      </c>
      <c r="AP2" s="13">
        <v>1.0999999999999999E-2</v>
      </c>
      <c r="AQ2">
        <f t="array" ref="AQ2:AR6">LOGEST(AP2:AP26,AO2:AO26,TRUE, TRUE)</f>
        <v>1.4615657171607308</v>
      </c>
      <c r="AR2">
        <v>0</v>
      </c>
      <c r="AS2" s="12">
        <v>1971</v>
      </c>
      <c r="AT2" s="13">
        <v>1.0999999999999999E-2</v>
      </c>
      <c r="AU2">
        <f t="array" ref="AU2:AV6">LOGEST(AT2:AT26,AS2:AS26,TRUE, TRUE)</f>
        <v>1.464106029384036</v>
      </c>
      <c r="AV2">
        <v>0</v>
      </c>
      <c r="AW2" s="12">
        <v>1971</v>
      </c>
      <c r="AX2" s="13">
        <v>1.0999999999999999E-2</v>
      </c>
      <c r="AY2">
        <f t="array" ref="AY2:AZ6">LOGEST(AX2:AX26,AW2:AW26,TRUE, TRUE)</f>
        <v>1.4652006431527942</v>
      </c>
      <c r="AZ2">
        <v>0</v>
      </c>
      <c r="BA2" s="12">
        <v>1971</v>
      </c>
      <c r="BB2" s="13">
        <v>1.0999999999999999E-2</v>
      </c>
      <c r="BC2">
        <f t="array" ref="BC2:BD6">LOGEST(BB2:BB26,BA2:BA26,TRUE, TRUE)</f>
        <v>1.465646404318834</v>
      </c>
      <c r="BD2">
        <v>0</v>
      </c>
      <c r="BE2" s="12">
        <v>1971</v>
      </c>
      <c r="BF2" s="13">
        <v>1.0999999999999999E-2</v>
      </c>
      <c r="BG2">
        <f t="array" ref="BG2:BH6">LOGEST(BF2:BF26,BE2:BE26,TRUE, TRUE)</f>
        <v>1.4666151374153986</v>
      </c>
      <c r="BH2">
        <v>0</v>
      </c>
      <c r="BI2" s="12">
        <v>1971</v>
      </c>
      <c r="BJ2" s="13">
        <v>1.0999999999999999E-2</v>
      </c>
      <c r="BK2">
        <f t="array" ref="BK2:BL6">LOGEST(BJ2:BJ26,BI2:BI26,TRUE, TRUE)</f>
        <v>1.4655102482775544</v>
      </c>
      <c r="BL2">
        <v>0</v>
      </c>
      <c r="BM2" s="12">
        <v>1971</v>
      </c>
      <c r="BN2" s="13">
        <v>1.0999999999999999E-2</v>
      </c>
      <c r="BO2">
        <f t="array" ref="BO2:BP6">LOGEST(BN2:BN26,BM2:BM26,TRUE, TRUE)</f>
        <v>1.4679212877220886</v>
      </c>
      <c r="BP2">
        <v>0</v>
      </c>
      <c r="BQ2" s="12">
        <v>1971</v>
      </c>
      <c r="BR2" s="13">
        <v>1.0999999999999999E-2</v>
      </c>
      <c r="BS2">
        <f t="array" ref="BS2:BT6">LOGEST(BR2:BR26,BQ2:BQ26,TRUE, TRUE)</f>
        <v>1.4712112582558809</v>
      </c>
      <c r="BT2">
        <v>0</v>
      </c>
      <c r="BU2" s="12">
        <v>1971</v>
      </c>
      <c r="BV2" s="13">
        <v>1.0999999999999999E-2</v>
      </c>
      <c r="BW2">
        <f t="array" ref="BW2:BX6">LOGEST(BV2:BV26,BU2:BU26,TRUE, TRUE)</f>
        <v>1.4657622968820276</v>
      </c>
      <c r="BX2">
        <v>0</v>
      </c>
      <c r="BY2" s="12">
        <v>1971</v>
      </c>
      <c r="BZ2" s="13">
        <v>1.0999999999999999E-2</v>
      </c>
      <c r="CA2">
        <f t="array" ref="CA2:CB6">LOGEST(BZ2:BZ26,BY2:BY26,TRUE, TRUE)</f>
        <v>1.4611713218570759</v>
      </c>
      <c r="CB2">
        <v>0</v>
      </c>
      <c r="CC2" s="12">
        <v>1971</v>
      </c>
      <c r="CD2" s="13">
        <v>1.0999999999999999E-2</v>
      </c>
      <c r="CE2">
        <f t="array" ref="CE2:CF6">LOGEST(CD2:CD26,CC2:CC26,TRUE, TRUE)</f>
        <v>1.4630432945440026</v>
      </c>
      <c r="CF2">
        <v>0</v>
      </c>
      <c r="CG2" s="12">
        <v>1971</v>
      </c>
      <c r="CH2" s="13">
        <v>1.0999999999999999E-2</v>
      </c>
      <c r="CI2">
        <f t="array" ref="CI2:CJ6">LOGEST(CH2:CH26,CG2:CG26,TRUE, TRUE)</f>
        <v>1.4595587536322714</v>
      </c>
      <c r="CJ2">
        <v>0</v>
      </c>
      <c r="CK2" s="12">
        <v>1971</v>
      </c>
      <c r="CL2" s="13">
        <v>1.0999999999999999E-2</v>
      </c>
      <c r="CM2">
        <f t="array" ref="CM2:CN6">LOGEST(CL2:CL26,CK2:CK26,TRUE, TRUE)</f>
        <v>1.4581475482933572</v>
      </c>
      <c r="CN2">
        <v>0</v>
      </c>
      <c r="CO2" s="12">
        <v>1971</v>
      </c>
      <c r="CP2" s="13">
        <v>1.0999999999999999E-2</v>
      </c>
      <c r="CQ2">
        <f t="array" ref="CQ2:CR6">LOGEST(CP2:CP26,CO2:CO26,TRUE, TRUE)</f>
        <v>1.4540461500359536</v>
      </c>
      <c r="CR2">
        <v>1.4821969375237396E-323</v>
      </c>
      <c r="CS2" s="12">
        <v>1971</v>
      </c>
      <c r="CT2" s="13">
        <v>1.0999999999999999E-2</v>
      </c>
      <c r="CU2">
        <f t="array" ref="CU2:CV6">LOGEST(CT2:CT26,CS2:CS26,TRUE, TRUE)</f>
        <v>1.4622025583561193</v>
      </c>
      <c r="CV2">
        <v>0</v>
      </c>
      <c r="CW2" s="12">
        <v>1971</v>
      </c>
      <c r="CX2" s="13">
        <v>1.0999999999999999E-2</v>
      </c>
      <c r="CY2">
        <f t="array" ref="CY2:CZ6">LOGEST(CX2:CX26,CW2:CW26,TRUE, TRUE)</f>
        <v>1.4506765654465159</v>
      </c>
      <c r="CZ2">
        <v>1.432790372939615E-321</v>
      </c>
      <c r="DA2" s="12">
        <v>1971</v>
      </c>
      <c r="DB2" s="13">
        <v>1.0999999999999999E-2</v>
      </c>
      <c r="DC2">
        <f t="array" ref="DC2:DD6">LOGEST(DB2:DB26,DA2:DA26,TRUE, TRUE)</f>
        <v>1.452777531569758</v>
      </c>
      <c r="DD2">
        <v>8.3991159793011913E-323</v>
      </c>
      <c r="DE2" s="12">
        <v>1971</v>
      </c>
      <c r="DF2" s="13">
        <v>1.0999999999999999E-2</v>
      </c>
      <c r="DG2">
        <f t="array" ref="DG2:DH6">LOGEST(DF2:DF26,DE2:DE26,TRUE, TRUE)</f>
        <v>1.4640670152217354</v>
      </c>
      <c r="DH2">
        <v>0</v>
      </c>
    </row>
    <row r="3" spans="2:112">
      <c r="B3">
        <v>0.41945295547785194</v>
      </c>
      <c r="C3" s="21">
        <v>0.87491855437937582</v>
      </c>
      <c r="D3">
        <v>160.88019011036775</v>
      </c>
      <c r="E3" s="12">
        <v>1971</v>
      </c>
      <c r="F3" s="13">
        <v>7.51E-2</v>
      </c>
      <c r="G3">
        <v>3.2390271787425734E-2</v>
      </c>
      <c r="H3">
        <v>64.538336333616897</v>
      </c>
      <c r="I3" s="12">
        <v>1973</v>
      </c>
      <c r="J3" s="13">
        <v>3.2000000000000001E-2</v>
      </c>
      <c r="K3">
        <v>3.6664812250022931E-2</v>
      </c>
      <c r="L3">
        <v>73.086840313480693</v>
      </c>
      <c r="M3" s="12">
        <v>1973</v>
      </c>
      <c r="N3" s="13">
        <v>3.2000000000000001E-2</v>
      </c>
      <c r="O3">
        <v>3.3069830839965585E-2</v>
      </c>
      <c r="P3">
        <v>65.920682460139204</v>
      </c>
      <c r="Q3" s="12">
        <v>1971</v>
      </c>
      <c r="R3" s="13">
        <v>7.51E-2</v>
      </c>
      <c r="S3">
        <v>3.5549602619099133E-2</v>
      </c>
      <c r="T3">
        <v>70.860992136049987</v>
      </c>
      <c r="U3" s="12">
        <v>1971</v>
      </c>
      <c r="V3" s="13">
        <v>7.51E-2</v>
      </c>
      <c r="W3">
        <v>3.2791948721220709E-2</v>
      </c>
      <c r="X3">
        <v>65.349840104443302</v>
      </c>
      <c r="Y3" s="12">
        <v>1971</v>
      </c>
      <c r="Z3" s="13">
        <v>7.51E-2</v>
      </c>
      <c r="AA3">
        <v>3.3094640936364599E-2</v>
      </c>
      <c r="AB3">
        <v>65.951745780695376</v>
      </c>
      <c r="AC3" s="12">
        <v>1971</v>
      </c>
      <c r="AD3" s="13">
        <v>7.51E-2</v>
      </c>
      <c r="AE3">
        <v>3.3169152654240953E-2</v>
      </c>
      <c r="AF3">
        <v>66.098912505961636</v>
      </c>
      <c r="AG3" s="12">
        <v>1971</v>
      </c>
      <c r="AH3" s="13">
        <v>7.51E-2</v>
      </c>
      <c r="AI3">
        <v>3.3191122540172993E-2</v>
      </c>
      <c r="AJ3">
        <v>66.140046076194295</v>
      </c>
      <c r="AK3" s="12">
        <v>1971</v>
      </c>
      <c r="AL3" s="13">
        <v>7.51E-2</v>
      </c>
      <c r="AM3">
        <v>3.279455939401428E-2</v>
      </c>
      <c r="AN3">
        <v>65.347194803536013</v>
      </c>
      <c r="AO3" s="12">
        <v>1971</v>
      </c>
      <c r="AP3" s="13">
        <v>7.51E-2</v>
      </c>
      <c r="AQ3">
        <v>2.8301436080979719E-2</v>
      </c>
      <c r="AR3">
        <v>56.392962882725136</v>
      </c>
      <c r="AS3" s="12">
        <v>1971</v>
      </c>
      <c r="AT3" s="13">
        <v>7.51E-2</v>
      </c>
      <c r="AU3">
        <v>3.2589224166459992E-2</v>
      </c>
      <c r="AV3">
        <v>64.936736904001208</v>
      </c>
      <c r="AW3" s="12">
        <v>1971</v>
      </c>
      <c r="AX3" s="13">
        <v>7.51E-2</v>
      </c>
      <c r="AY3">
        <v>3.2972080455158002E-2</v>
      </c>
      <c r="AZ3">
        <v>65.698291690196527</v>
      </c>
      <c r="BA3" s="12">
        <v>1971</v>
      </c>
      <c r="BB3" s="13">
        <v>7.51E-2</v>
      </c>
      <c r="BC3">
        <v>3.2934442629661727E-2</v>
      </c>
      <c r="BD3">
        <v>65.621979337951259</v>
      </c>
      <c r="BE3" s="12">
        <v>1971</v>
      </c>
      <c r="BF3" s="13">
        <v>7.51E-2</v>
      </c>
      <c r="BG3">
        <v>3.2662681108025712E-2</v>
      </c>
      <c r="BH3">
        <v>65.07918648709753</v>
      </c>
      <c r="BI3" s="12">
        <v>1971</v>
      </c>
      <c r="BJ3" s="13">
        <v>7.51E-2</v>
      </c>
      <c r="BK3">
        <v>3.3132586379920913E-2</v>
      </c>
      <c r="BL3">
        <v>66.014128724899692</v>
      </c>
      <c r="BM3" s="12">
        <v>1971</v>
      </c>
      <c r="BN3" s="13">
        <v>7.51E-2</v>
      </c>
      <c r="BO3">
        <v>3.2829266601916061E-2</v>
      </c>
      <c r="BP3">
        <v>65.40847219660462</v>
      </c>
      <c r="BQ3" s="12">
        <v>1971</v>
      </c>
      <c r="BR3" s="13">
        <v>7.51E-2</v>
      </c>
      <c r="BS3">
        <v>3.2102878220675694E-2</v>
      </c>
      <c r="BT3">
        <v>63.959941563583442</v>
      </c>
      <c r="BU3" s="12">
        <v>1971</v>
      </c>
      <c r="BV3" s="13">
        <v>7.51E-2</v>
      </c>
      <c r="BW3">
        <v>3.3235099258553669E-2</v>
      </c>
      <c r="BX3">
        <v>66.215714112136283</v>
      </c>
      <c r="BY3" s="12">
        <v>1971</v>
      </c>
      <c r="BZ3" s="13">
        <v>7.51E-2</v>
      </c>
      <c r="CA3">
        <v>3.2912525812531165E-2</v>
      </c>
      <c r="CB3">
        <v>65.571717274485096</v>
      </c>
      <c r="CC3" s="12">
        <v>1971</v>
      </c>
      <c r="CD3" s="13">
        <v>7.51E-2</v>
      </c>
      <c r="CE3">
        <v>3.3190507335600215E-2</v>
      </c>
      <c r="CF3">
        <v>66.125540640763319</v>
      </c>
      <c r="CG3" s="12">
        <v>1971</v>
      </c>
      <c r="CH3" s="13">
        <v>7.51E-2</v>
      </c>
      <c r="CI3">
        <v>3.2857234946657925E-2</v>
      </c>
      <c r="CJ3">
        <v>65.460242736820902</v>
      </c>
      <c r="CK3" s="12">
        <v>1971</v>
      </c>
      <c r="CL3" s="13">
        <v>7.51E-2</v>
      </c>
      <c r="CM3">
        <v>3.2879585145431878E-2</v>
      </c>
      <c r="CN3">
        <v>65.503450229188061</v>
      </c>
      <c r="CO3" s="12">
        <v>1971</v>
      </c>
      <c r="CP3" s="13">
        <v>7.51E-2</v>
      </c>
      <c r="CQ3">
        <v>3.28123404702923E-2</v>
      </c>
      <c r="CR3">
        <v>65.366847266744173</v>
      </c>
      <c r="CS3" s="12">
        <v>1971</v>
      </c>
      <c r="CT3" s="13">
        <v>7.51E-2</v>
      </c>
      <c r="CU3">
        <v>3.3881124274450197E-2</v>
      </c>
      <c r="CV3">
        <v>67.494654252412147</v>
      </c>
      <c r="CW3" s="12">
        <v>1971</v>
      </c>
      <c r="CX3" s="13">
        <v>7.51E-2</v>
      </c>
      <c r="CY3">
        <v>3.260350846844657E-2</v>
      </c>
      <c r="CZ3">
        <v>64.949513294422758</v>
      </c>
      <c r="DA3" s="12">
        <v>1971</v>
      </c>
      <c r="DB3" s="13">
        <v>7.51E-2</v>
      </c>
      <c r="DC3">
        <v>3.3312947935378173E-2</v>
      </c>
      <c r="DD3">
        <v>66.36144889513163</v>
      </c>
      <c r="DE3" s="12">
        <v>1971</v>
      </c>
      <c r="DF3" s="13">
        <v>7.51E-2</v>
      </c>
      <c r="DG3">
        <v>3.4112800081659379E-2</v>
      </c>
      <c r="DH3">
        <v>67.954803750188788</v>
      </c>
    </row>
    <row r="4" spans="2:112" ht="15" thickBot="1">
      <c r="B4">
        <v>0.3972684004844444</v>
      </c>
      <c r="C4" s="21">
        <v>0.8444701974426565</v>
      </c>
      <c r="D4">
        <v>124.88162539793589</v>
      </c>
      <c r="E4" s="12">
        <v>1973</v>
      </c>
      <c r="F4" s="13">
        <v>3.2000000000000001E-2</v>
      </c>
      <c r="G4">
        <v>0.85293027195845439</v>
      </c>
      <c r="H4">
        <v>1.5542268654002112</v>
      </c>
      <c r="I4" s="12">
        <v>1984</v>
      </c>
      <c r="J4" s="13">
        <v>0.1002</v>
      </c>
      <c r="K4">
        <v>0.83521834886237667</v>
      </c>
      <c r="L4">
        <v>1.564930469773167</v>
      </c>
      <c r="M4" s="12">
        <v>1984</v>
      </c>
      <c r="N4" s="13">
        <v>0.1002</v>
      </c>
      <c r="O4">
        <v>0.87491855437937582</v>
      </c>
      <c r="P4">
        <v>1.4114891836565762</v>
      </c>
      <c r="Q4" s="12">
        <v>1984</v>
      </c>
      <c r="R4" s="13">
        <v>0.1002</v>
      </c>
      <c r="S4">
        <v>0.8444701974426565</v>
      </c>
      <c r="T4">
        <v>1.5524393832960501</v>
      </c>
      <c r="U4" s="12">
        <v>1973</v>
      </c>
      <c r="V4" s="13">
        <v>3.2000000000000001E-2</v>
      </c>
      <c r="W4">
        <v>0.85085794584288976</v>
      </c>
      <c r="X4">
        <v>1.5476132319371521</v>
      </c>
      <c r="Y4" s="12">
        <v>1973</v>
      </c>
      <c r="Z4" s="13">
        <v>3.2000000000000001E-2</v>
      </c>
      <c r="AA4">
        <v>0.85017952178557332</v>
      </c>
      <c r="AB4">
        <v>1.5677221694350958</v>
      </c>
      <c r="AC4" s="12">
        <v>1973</v>
      </c>
      <c r="AD4" s="13">
        <v>3.2000000000000001E-2</v>
      </c>
      <c r="AE4">
        <v>0.85055415794609734</v>
      </c>
      <c r="AF4">
        <v>1.5763410788780248</v>
      </c>
      <c r="AG4" s="12">
        <v>1973</v>
      </c>
      <c r="AH4" s="13">
        <v>3.2000000000000001E-2</v>
      </c>
      <c r="AI4">
        <v>0.85159724327667974</v>
      </c>
      <c r="AJ4">
        <v>1.5853547805375754</v>
      </c>
      <c r="AK4" s="12">
        <v>1973</v>
      </c>
      <c r="AL4" s="13">
        <v>3.2000000000000001E-2</v>
      </c>
      <c r="AM4">
        <v>0.85435882105992433</v>
      </c>
      <c r="AN4">
        <v>1.5714035945440401</v>
      </c>
      <c r="AO4" s="12">
        <v>1973</v>
      </c>
      <c r="AP4" s="13">
        <v>3.2000000000000001E-2</v>
      </c>
      <c r="AQ4">
        <v>0.88659607222501513</v>
      </c>
      <c r="AR4">
        <v>1.3573364023597005</v>
      </c>
      <c r="AS4" s="12">
        <v>1973</v>
      </c>
      <c r="AT4" s="13">
        <v>3.2000000000000001E-2</v>
      </c>
      <c r="AU4">
        <v>0.8561193901718156</v>
      </c>
      <c r="AV4">
        <v>1.562978647416585</v>
      </c>
      <c r="AW4" s="12">
        <v>1973</v>
      </c>
      <c r="AX4" s="13">
        <v>3.2000000000000001E-2</v>
      </c>
      <c r="AY4">
        <v>0.85370790155008469</v>
      </c>
      <c r="AZ4">
        <v>1.5820552582213496</v>
      </c>
      <c r="BA4" s="12">
        <v>1973</v>
      </c>
      <c r="BB4" s="13">
        <v>3.2000000000000001E-2</v>
      </c>
      <c r="BC4">
        <v>0.85419135336527141</v>
      </c>
      <c r="BD4">
        <v>1.5802493327561555</v>
      </c>
      <c r="BE4" s="12">
        <v>1973</v>
      </c>
      <c r="BF4" s="13">
        <v>3.2000000000000001E-2</v>
      </c>
      <c r="BG4">
        <v>0.85666783349882891</v>
      </c>
      <c r="BH4">
        <v>1.5665016411087729</v>
      </c>
      <c r="BI4" s="12">
        <v>1973</v>
      </c>
      <c r="BJ4" s="13">
        <v>3.2000000000000001E-2</v>
      </c>
      <c r="BK4">
        <v>0.85262977467097301</v>
      </c>
      <c r="BL4">
        <v>1.5876006964573384</v>
      </c>
      <c r="BM4" s="12">
        <v>1973</v>
      </c>
      <c r="BN4" s="13">
        <v>3.2000000000000001E-2</v>
      </c>
      <c r="BO4">
        <v>0.85598737857685436</v>
      </c>
      <c r="BP4">
        <v>1.5709275746800426</v>
      </c>
      <c r="BQ4" s="12">
        <v>1973</v>
      </c>
      <c r="BR4" s="13">
        <v>3.2000000000000001E-2</v>
      </c>
      <c r="BS4">
        <v>0.86279902118484397</v>
      </c>
      <c r="BT4">
        <v>1.5333754197244622</v>
      </c>
      <c r="BU4" s="12">
        <v>1973</v>
      </c>
      <c r="BV4" s="13">
        <v>3.2000000000000001E-2</v>
      </c>
      <c r="BW4">
        <v>0.85196524737519741</v>
      </c>
      <c r="BX4">
        <v>1.5874553030683447</v>
      </c>
      <c r="BY4" s="12">
        <v>1973</v>
      </c>
      <c r="BZ4" s="13">
        <v>3.2000000000000001E-2</v>
      </c>
      <c r="CA4">
        <v>0.85234704745412626</v>
      </c>
      <c r="CB4">
        <v>1.5684605670522858</v>
      </c>
      <c r="CC4" s="12">
        <v>1973</v>
      </c>
      <c r="CD4" s="13">
        <v>3.2000000000000001E-2</v>
      </c>
      <c r="CE4">
        <v>0.85107389084637086</v>
      </c>
      <c r="CF4">
        <v>1.5817078960414495</v>
      </c>
      <c r="CG4" s="12">
        <v>1973</v>
      </c>
      <c r="CH4" s="13">
        <v>3.2000000000000001E-2</v>
      </c>
      <c r="CI4">
        <v>0.85203602790305721</v>
      </c>
      <c r="CJ4">
        <v>1.5615174051828298</v>
      </c>
      <c r="CK4" s="12">
        <v>1973</v>
      </c>
      <c r="CL4" s="13">
        <v>3.2000000000000001E-2</v>
      </c>
      <c r="CM4">
        <v>0.85121685596689478</v>
      </c>
      <c r="CN4">
        <v>1.5575347879868755</v>
      </c>
      <c r="CO4" s="12">
        <v>1973</v>
      </c>
      <c r="CP4" s="13">
        <v>3.2000000000000001E-2</v>
      </c>
      <c r="CQ4">
        <v>0.84983141587869049</v>
      </c>
      <c r="CR4">
        <v>1.5420543327008021</v>
      </c>
      <c r="CS4" s="12">
        <v>1973</v>
      </c>
      <c r="CT4" s="13">
        <v>3.2000000000000001E-2</v>
      </c>
      <c r="CU4">
        <v>0.84538276643069798</v>
      </c>
      <c r="CV4">
        <v>1.5847676311507879</v>
      </c>
      <c r="CW4" s="12">
        <v>1973</v>
      </c>
      <c r="CX4" s="13">
        <v>3.2000000000000001E-2</v>
      </c>
      <c r="CY4">
        <v>0.8498742609388491</v>
      </c>
      <c r="CZ4">
        <v>1.5250079797885683</v>
      </c>
      <c r="DA4" s="12">
        <v>1973</v>
      </c>
      <c r="DB4" s="13">
        <v>3.2000000000000001E-2</v>
      </c>
      <c r="DC4">
        <v>0.84531620227498661</v>
      </c>
      <c r="DD4">
        <v>1.5500225071638121</v>
      </c>
      <c r="DE4" s="12">
        <v>1973</v>
      </c>
      <c r="DF4" s="13">
        <v>3.2000000000000001E-2</v>
      </c>
      <c r="DG4">
        <v>0.84447441589740713</v>
      </c>
      <c r="DH4">
        <v>1.5872389321870235</v>
      </c>
    </row>
    <row r="5" spans="2:112" ht="17" thickTop="1" thickBot="1">
      <c r="B5">
        <v>0.37562943190363929</v>
      </c>
      <c r="C5" s="21">
        <v>0.85085794584288976</v>
      </c>
      <c r="D5">
        <v>131.21538968325586</v>
      </c>
      <c r="E5" s="12">
        <v>1984</v>
      </c>
      <c r="F5" s="13">
        <v>0.1002</v>
      </c>
      <c r="G5">
        <v>139.1878995058743</v>
      </c>
      <c r="H5">
        <v>24</v>
      </c>
      <c r="I5" s="12">
        <v>1985</v>
      </c>
      <c r="J5" s="13">
        <v>0.23599999999999999</v>
      </c>
      <c r="K5" s="18">
        <v>116.57864750845786</v>
      </c>
      <c r="L5">
        <v>23</v>
      </c>
      <c r="M5" s="12">
        <v>1985</v>
      </c>
      <c r="N5" s="13">
        <v>0.23599999999999999</v>
      </c>
      <c r="O5" s="18">
        <v>160.88019011036775</v>
      </c>
      <c r="P5">
        <v>23</v>
      </c>
      <c r="Q5" s="12">
        <v>1985</v>
      </c>
      <c r="R5" s="13">
        <v>0.23599999999999999</v>
      </c>
      <c r="S5" s="18">
        <v>124.88162539793589</v>
      </c>
      <c r="T5">
        <v>23</v>
      </c>
      <c r="U5" s="12">
        <v>1985</v>
      </c>
      <c r="V5" s="13">
        <v>0.23599999999999999</v>
      </c>
      <c r="W5" s="18">
        <v>131.21538968325586</v>
      </c>
      <c r="X5">
        <v>23</v>
      </c>
      <c r="Y5" s="12">
        <v>1984</v>
      </c>
      <c r="Z5" s="13">
        <v>0.1002</v>
      </c>
      <c r="AA5" s="18">
        <v>130.51706438342725</v>
      </c>
      <c r="AB5">
        <v>23</v>
      </c>
      <c r="AC5" s="12">
        <v>1984</v>
      </c>
      <c r="AD5" s="13">
        <v>0.1002</v>
      </c>
      <c r="AE5" s="18">
        <v>130.90190642911486</v>
      </c>
      <c r="AF5">
        <v>23</v>
      </c>
      <c r="AG5" s="12">
        <v>1984</v>
      </c>
      <c r="AH5" s="13">
        <v>0.1002</v>
      </c>
      <c r="AI5" s="18">
        <v>131.98364388796924</v>
      </c>
      <c r="AJ5">
        <v>23</v>
      </c>
      <c r="AK5" s="12">
        <v>1984</v>
      </c>
      <c r="AL5" s="13">
        <v>0.1002</v>
      </c>
      <c r="AM5" s="18">
        <v>134.92236898510274</v>
      </c>
      <c r="AN5">
        <v>23</v>
      </c>
      <c r="AO5" s="12">
        <v>1984</v>
      </c>
      <c r="AP5" s="13">
        <v>0.1002</v>
      </c>
      <c r="AQ5" s="18">
        <v>179.81484469952744</v>
      </c>
      <c r="AR5">
        <v>23</v>
      </c>
      <c r="AS5" s="12">
        <v>1984</v>
      </c>
      <c r="AT5" s="13">
        <v>0.1002</v>
      </c>
      <c r="AU5" s="18">
        <v>136.85475754839746</v>
      </c>
      <c r="AV5">
        <v>23</v>
      </c>
      <c r="AW5" s="12">
        <v>1984</v>
      </c>
      <c r="AX5" s="13">
        <v>0.1002</v>
      </c>
      <c r="AY5" s="18">
        <v>134.2197011575052</v>
      </c>
      <c r="AZ5">
        <v>23</v>
      </c>
      <c r="BA5" s="12">
        <v>1984</v>
      </c>
      <c r="BB5" s="13">
        <v>0.1002</v>
      </c>
      <c r="BC5" s="18">
        <v>134.74098814330461</v>
      </c>
      <c r="BD5">
        <v>23</v>
      </c>
      <c r="BE5" s="12">
        <v>1984</v>
      </c>
      <c r="BF5" s="13">
        <v>0.1002</v>
      </c>
      <c r="BG5" s="18">
        <v>137.46642258639181</v>
      </c>
      <c r="BH5">
        <v>23</v>
      </c>
      <c r="BI5" s="12">
        <v>1984</v>
      </c>
      <c r="BJ5" s="13">
        <v>0.1002</v>
      </c>
      <c r="BK5" s="18">
        <v>133.06951776486002</v>
      </c>
      <c r="BL5">
        <v>23</v>
      </c>
      <c r="BM5" s="12">
        <v>1984</v>
      </c>
      <c r="BN5" s="13">
        <v>0.1002</v>
      </c>
      <c r="BO5" s="18">
        <v>136.70822399253578</v>
      </c>
      <c r="BP5">
        <v>23</v>
      </c>
      <c r="BQ5" s="12">
        <v>1984</v>
      </c>
      <c r="BR5" s="13">
        <v>0.1002</v>
      </c>
      <c r="BS5" s="18">
        <v>144.6372880035116</v>
      </c>
      <c r="BT5">
        <v>23</v>
      </c>
      <c r="BU5" s="12">
        <v>1984</v>
      </c>
      <c r="BV5" s="13">
        <v>0.1002</v>
      </c>
      <c r="BW5" s="18">
        <v>132.36892244683926</v>
      </c>
      <c r="BX5">
        <v>23</v>
      </c>
      <c r="BY5" s="12">
        <v>1984</v>
      </c>
      <c r="BZ5" s="13">
        <v>0.1002</v>
      </c>
      <c r="CA5" s="18">
        <v>132.77067443236001</v>
      </c>
      <c r="CB5">
        <v>23</v>
      </c>
      <c r="CC5" s="12">
        <v>1984</v>
      </c>
      <c r="CD5" s="13">
        <v>0.1002</v>
      </c>
      <c r="CE5" s="18">
        <v>131.4390042196944</v>
      </c>
      <c r="CF5">
        <v>23</v>
      </c>
      <c r="CG5" s="12">
        <v>1984</v>
      </c>
      <c r="CH5" s="13">
        <v>0.1002</v>
      </c>
      <c r="CI5" s="18">
        <v>132.44324523087889</v>
      </c>
      <c r="CJ5">
        <v>23</v>
      </c>
      <c r="CK5" s="12">
        <v>1984</v>
      </c>
      <c r="CL5" s="13">
        <v>0.1002</v>
      </c>
      <c r="CM5" s="18">
        <v>131.5874040333652</v>
      </c>
      <c r="CN5">
        <v>23</v>
      </c>
      <c r="CO5" s="12">
        <v>1984</v>
      </c>
      <c r="CP5" s="13">
        <v>0.1002</v>
      </c>
      <c r="CQ5" s="18">
        <v>130.16119636195066</v>
      </c>
      <c r="CR5">
        <v>23</v>
      </c>
      <c r="CS5" s="12">
        <v>1984</v>
      </c>
      <c r="CT5" s="13">
        <v>0.1002</v>
      </c>
      <c r="CU5" s="18">
        <v>125.75444003912419</v>
      </c>
      <c r="CV5">
        <v>23</v>
      </c>
      <c r="CW5" s="12">
        <v>1984</v>
      </c>
      <c r="CX5" s="13">
        <v>0.1002</v>
      </c>
      <c r="CY5" s="18">
        <v>130.20490772492641</v>
      </c>
      <c r="CZ5">
        <v>23</v>
      </c>
      <c r="DA5" s="12">
        <v>1984</v>
      </c>
      <c r="DB5" s="13">
        <v>0.1002</v>
      </c>
      <c r="DC5" s="18">
        <v>125.6904274285266</v>
      </c>
      <c r="DD5">
        <v>23</v>
      </c>
      <c r="DE5" s="12">
        <v>1984</v>
      </c>
      <c r="DF5" s="13">
        <v>0.1002</v>
      </c>
      <c r="DG5" s="18">
        <v>124.8856365189922</v>
      </c>
      <c r="DH5">
        <v>23</v>
      </c>
    </row>
    <row r="6" spans="2:112" ht="15" thickTop="1">
      <c r="B6">
        <v>0.37808663176173751</v>
      </c>
      <c r="C6" s="21">
        <v>0.85017952178557332</v>
      </c>
      <c r="D6">
        <v>130.51706438342725</v>
      </c>
      <c r="E6" s="12">
        <v>1985</v>
      </c>
      <c r="F6" s="13">
        <v>0.23599999999999999</v>
      </c>
      <c r="G6">
        <v>336.22523374961679</v>
      </c>
      <c r="H6">
        <v>57.974907579162377</v>
      </c>
      <c r="I6" s="12">
        <v>1986</v>
      </c>
      <c r="J6" s="13">
        <v>0.45900000000000002</v>
      </c>
      <c r="K6">
        <v>285.50196754190648</v>
      </c>
      <c r="L6">
        <v>56.327169630162693</v>
      </c>
      <c r="M6" s="12">
        <v>1986</v>
      </c>
      <c r="N6" s="13">
        <v>0.45900000000000002</v>
      </c>
      <c r="O6">
        <v>320.52187875964302</v>
      </c>
      <c r="P6">
        <v>45.822939458328676</v>
      </c>
      <c r="Q6" s="12">
        <v>1986</v>
      </c>
      <c r="R6" s="13">
        <v>0.45900000000000002</v>
      </c>
      <c r="S6">
        <v>300.97321400603613</v>
      </c>
      <c r="T6">
        <v>55.43156489259826</v>
      </c>
      <c r="U6" s="12">
        <v>1986</v>
      </c>
      <c r="V6" s="13">
        <v>0.45900000000000002</v>
      </c>
      <c r="W6">
        <v>314.27486102922285</v>
      </c>
      <c r="X6">
        <v>55.087454460340012</v>
      </c>
      <c r="Y6" s="12">
        <v>1986</v>
      </c>
      <c r="Z6" s="13">
        <v>0.45900000000000002</v>
      </c>
      <c r="AA6">
        <v>320.7786805064037</v>
      </c>
      <c r="AB6">
        <v>56.528314412380503</v>
      </c>
      <c r="AC6" s="12">
        <v>1985</v>
      </c>
      <c r="AD6" s="13">
        <v>0.23599999999999999</v>
      </c>
      <c r="AE6">
        <v>325.27175887451403</v>
      </c>
      <c r="AF6">
        <v>57.151577530041706</v>
      </c>
      <c r="AG6" s="12">
        <v>1985</v>
      </c>
      <c r="AH6" s="13">
        <v>0.23599999999999999</v>
      </c>
      <c r="AI6">
        <v>331.72106235230439</v>
      </c>
      <c r="AJ6">
        <v>57.807044943986917</v>
      </c>
      <c r="AK6" s="12">
        <v>1985</v>
      </c>
      <c r="AL6" s="13">
        <v>0.23599999999999999</v>
      </c>
      <c r="AM6">
        <v>333.16505470398863</v>
      </c>
      <c r="AN6">
        <v>56.794112909756386</v>
      </c>
      <c r="AO6" s="12">
        <v>1985</v>
      </c>
      <c r="AP6" s="13">
        <v>0.23599999999999999</v>
      </c>
      <c r="AQ6">
        <v>331.28405654083667</v>
      </c>
      <c r="AR6">
        <v>42.374328510927818</v>
      </c>
      <c r="AS6" s="12">
        <v>1985</v>
      </c>
      <c r="AT6" s="13">
        <v>0.23599999999999999</v>
      </c>
      <c r="AU6">
        <v>334.32279545023778</v>
      </c>
      <c r="AV6">
        <v>56.186751802444078</v>
      </c>
      <c r="AW6" s="12">
        <v>1985</v>
      </c>
      <c r="AX6" s="13">
        <v>0.23599999999999999</v>
      </c>
      <c r="AY6">
        <v>335.93833434110098</v>
      </c>
      <c r="AZ6">
        <v>57.566673321513896</v>
      </c>
      <c r="BA6" s="12">
        <v>1985</v>
      </c>
      <c r="BB6" s="13">
        <v>0.23599999999999999</v>
      </c>
      <c r="BC6">
        <v>336.473572457898</v>
      </c>
      <c r="BD6">
        <v>57.435322934554321</v>
      </c>
      <c r="BE6" s="12">
        <v>1985</v>
      </c>
      <c r="BF6" s="13">
        <v>0.23599999999999999</v>
      </c>
      <c r="BG6">
        <v>337.33261980952381</v>
      </c>
      <c r="BH6">
        <v>56.440330006719016</v>
      </c>
      <c r="BI6" s="12">
        <v>1985</v>
      </c>
      <c r="BJ6" s="13">
        <v>0.23599999999999999</v>
      </c>
      <c r="BK6">
        <v>335.39852205102738</v>
      </c>
      <c r="BL6">
        <v>57.970947342011996</v>
      </c>
      <c r="BM6" s="12">
        <v>1985</v>
      </c>
      <c r="BN6" s="13">
        <v>0.23599999999999999</v>
      </c>
      <c r="BO6">
        <v>337.37039319583005</v>
      </c>
      <c r="BP6">
        <v>56.759709232472787</v>
      </c>
      <c r="BQ6" s="12">
        <v>1985</v>
      </c>
      <c r="BR6" s="13">
        <v>0.23599999999999999</v>
      </c>
      <c r="BS6">
        <v>340.0770027640807</v>
      </c>
      <c r="BT6">
        <v>54.078524089748925</v>
      </c>
      <c r="BU6" s="12">
        <v>1985</v>
      </c>
      <c r="BV6" s="13">
        <v>0.23599999999999999</v>
      </c>
      <c r="BW6">
        <v>333.57158263575735</v>
      </c>
      <c r="BX6">
        <v>57.960329802515631</v>
      </c>
      <c r="BY6" s="12">
        <v>1985</v>
      </c>
      <c r="BZ6" s="13">
        <v>0.23599999999999999</v>
      </c>
      <c r="CA6">
        <v>326.62496058617779</v>
      </c>
      <c r="CB6">
        <v>56.581576659153491</v>
      </c>
      <c r="CC6" s="12">
        <v>1985</v>
      </c>
      <c r="CD6" s="13">
        <v>0.23599999999999999</v>
      </c>
      <c r="CE6">
        <v>328.83408345944127</v>
      </c>
      <c r="CF6">
        <v>57.541396973196989</v>
      </c>
      <c r="CG6" s="12">
        <v>1985</v>
      </c>
      <c r="CH6" s="13">
        <v>0.23599999999999999</v>
      </c>
      <c r="CI6">
        <v>322.94121315512939</v>
      </c>
      <c r="CJ6">
        <v>56.081741953845111</v>
      </c>
      <c r="CK6" s="12">
        <v>1985</v>
      </c>
      <c r="CL6" s="13">
        <v>0.23599999999999999</v>
      </c>
      <c r="CM6">
        <v>319.21980669831527</v>
      </c>
      <c r="CN6">
        <v>55.796036163154383</v>
      </c>
      <c r="CO6" s="12">
        <v>1985</v>
      </c>
      <c r="CP6" s="13">
        <v>0.23599999999999999</v>
      </c>
      <c r="CQ6">
        <v>309.51441736741697</v>
      </c>
      <c r="CR6">
        <v>54.692425995030277</v>
      </c>
      <c r="CS6" s="12">
        <v>1985</v>
      </c>
      <c r="CT6" s="13">
        <v>0.23599999999999999</v>
      </c>
      <c r="CU6">
        <v>315.83082303342206</v>
      </c>
      <c r="CV6">
        <v>57.764234229095436</v>
      </c>
      <c r="CW6" s="12">
        <v>1985</v>
      </c>
      <c r="CX6" s="13">
        <v>0.23599999999999999</v>
      </c>
      <c r="CY6">
        <v>302.81095750935737</v>
      </c>
      <c r="CZ6">
        <v>53.489934783632648</v>
      </c>
      <c r="DA6" s="12">
        <v>1985</v>
      </c>
      <c r="DB6" s="13">
        <v>0.23599999999999999</v>
      </c>
      <c r="DC6">
        <v>301.98002165932962</v>
      </c>
      <c r="DD6">
        <v>55.259104772430959</v>
      </c>
      <c r="DE6" s="12">
        <v>1985</v>
      </c>
      <c r="DF6" s="13">
        <v>0.23599999999999999</v>
      </c>
      <c r="DG6">
        <v>314.62780942682792</v>
      </c>
      <c r="DH6">
        <v>57.944530840554656</v>
      </c>
    </row>
    <row r="7" spans="2:112">
      <c r="B7">
        <v>0.37949613999675469</v>
      </c>
      <c r="C7" s="21">
        <v>0.85055415794609734</v>
      </c>
      <c r="D7">
        <v>130.90190642911486</v>
      </c>
      <c r="E7" s="12">
        <v>1986</v>
      </c>
      <c r="F7" s="13">
        <v>0.45900000000000002</v>
      </c>
      <c r="G7" t="s">
        <v>23</v>
      </c>
      <c r="H7">
        <f>TINV(0.0455,H5)</f>
        <v>2.1096988221167199</v>
      </c>
      <c r="I7" s="12">
        <v>1988</v>
      </c>
      <c r="J7" s="13">
        <v>1.595</v>
      </c>
      <c r="K7" t="s">
        <v>23</v>
      </c>
      <c r="L7">
        <f>TINV(0.0455,L5)</f>
        <v>2.1147294370825658</v>
      </c>
      <c r="M7" s="12">
        <v>1988</v>
      </c>
      <c r="N7" s="13">
        <v>1.595</v>
      </c>
      <c r="O7" t="s">
        <v>23</v>
      </c>
      <c r="P7">
        <f>TINV(0.0455,P5)</f>
        <v>2.1147294370825658</v>
      </c>
      <c r="Q7" s="12">
        <v>1988</v>
      </c>
      <c r="R7" s="13">
        <v>1.595</v>
      </c>
      <c r="S7" t="s">
        <v>23</v>
      </c>
      <c r="T7">
        <f>TINV(0.0455,T5)</f>
        <v>2.1147294370825658</v>
      </c>
      <c r="U7" s="12">
        <v>1988</v>
      </c>
      <c r="V7" s="13">
        <v>1.595</v>
      </c>
      <c r="W7" t="s">
        <v>23</v>
      </c>
      <c r="X7">
        <f>TINV(0.0455,X5)</f>
        <v>2.1147294370825658</v>
      </c>
      <c r="Y7" s="12">
        <v>1988</v>
      </c>
      <c r="Z7" s="13">
        <v>1.595</v>
      </c>
      <c r="AA7" t="s">
        <v>23</v>
      </c>
      <c r="AB7">
        <f>TINV(0.0455,AB5)</f>
        <v>2.1147294370825658</v>
      </c>
      <c r="AC7" s="12">
        <v>1988</v>
      </c>
      <c r="AD7" s="13">
        <v>1.595</v>
      </c>
      <c r="AE7" t="s">
        <v>23</v>
      </c>
      <c r="AF7">
        <f>TINV(0.0455,AF5)</f>
        <v>2.1147294370825658</v>
      </c>
      <c r="AG7" s="12">
        <v>1986</v>
      </c>
      <c r="AH7" s="13">
        <v>0.45900000000000002</v>
      </c>
      <c r="AI7" t="s">
        <v>23</v>
      </c>
      <c r="AJ7">
        <f>TINV(0.0455,AJ5)</f>
        <v>2.1147294370825658</v>
      </c>
      <c r="AK7" s="12">
        <v>1986</v>
      </c>
      <c r="AL7" s="13">
        <v>0.45900000000000002</v>
      </c>
      <c r="AM7" t="s">
        <v>23</v>
      </c>
      <c r="AN7">
        <f>TINV(0.0455,AN5)</f>
        <v>2.1147294370825658</v>
      </c>
      <c r="AO7" s="12">
        <v>1986</v>
      </c>
      <c r="AP7" s="13">
        <v>0.45900000000000002</v>
      </c>
      <c r="AQ7" t="s">
        <v>23</v>
      </c>
      <c r="AR7">
        <f>TINV(0.0455,AR5)</f>
        <v>2.1147294370825658</v>
      </c>
      <c r="AS7" s="12">
        <v>1986</v>
      </c>
      <c r="AT7" s="13">
        <v>0.45900000000000002</v>
      </c>
      <c r="AU7" t="s">
        <v>23</v>
      </c>
      <c r="AV7">
        <f>TINV(0.0455,AV5)</f>
        <v>2.1147294370825658</v>
      </c>
      <c r="AW7" s="12">
        <v>1986</v>
      </c>
      <c r="AX7" s="13">
        <v>0.45900000000000002</v>
      </c>
      <c r="AY7" t="s">
        <v>23</v>
      </c>
      <c r="AZ7">
        <f>TINV(0.0455,AZ5)</f>
        <v>2.1147294370825658</v>
      </c>
      <c r="BA7" s="12">
        <v>1986</v>
      </c>
      <c r="BB7" s="13">
        <v>0.45900000000000002</v>
      </c>
      <c r="BC7" t="s">
        <v>23</v>
      </c>
      <c r="BD7">
        <f>TINV(0.0455,BD5)</f>
        <v>2.1147294370825658</v>
      </c>
      <c r="BE7" s="12">
        <v>1986</v>
      </c>
      <c r="BF7" s="13">
        <v>0.45900000000000002</v>
      </c>
      <c r="BG7" t="s">
        <v>23</v>
      </c>
      <c r="BH7">
        <f>TINV(0.0455,BH5)</f>
        <v>2.1147294370825658</v>
      </c>
      <c r="BI7" s="12">
        <v>1986</v>
      </c>
      <c r="BJ7" s="13">
        <v>0.45900000000000002</v>
      </c>
      <c r="BK7" t="s">
        <v>23</v>
      </c>
      <c r="BL7">
        <f>TINV(0.0455,BL5)</f>
        <v>2.1147294370825658</v>
      </c>
      <c r="BM7" s="12">
        <v>1986</v>
      </c>
      <c r="BN7" s="13">
        <v>0.45900000000000002</v>
      </c>
      <c r="BO7" t="s">
        <v>23</v>
      </c>
      <c r="BP7">
        <f>TINV(0.0455,BP5)</f>
        <v>2.1147294370825658</v>
      </c>
      <c r="BQ7" s="12">
        <v>1986</v>
      </c>
      <c r="BR7" s="13">
        <v>0.45900000000000002</v>
      </c>
      <c r="BS7" t="s">
        <v>23</v>
      </c>
      <c r="BT7">
        <f>TINV(0.0455,BT5)</f>
        <v>2.1147294370825658</v>
      </c>
      <c r="BU7" s="12">
        <v>1986</v>
      </c>
      <c r="BV7" s="13">
        <v>0.45900000000000002</v>
      </c>
      <c r="BW7" t="s">
        <v>23</v>
      </c>
      <c r="BX7">
        <f>TINV(0.0455,BX5)</f>
        <v>2.1147294370825658</v>
      </c>
      <c r="BY7" s="12">
        <v>1986</v>
      </c>
      <c r="BZ7" s="13">
        <v>0.45900000000000002</v>
      </c>
      <c r="CA7" t="s">
        <v>23</v>
      </c>
      <c r="CB7">
        <f>TINV(0.0455,CB5)</f>
        <v>2.1147294370825658</v>
      </c>
      <c r="CC7" s="12">
        <v>1986</v>
      </c>
      <c r="CD7" s="13">
        <v>0.45900000000000002</v>
      </c>
      <c r="CE7" t="s">
        <v>23</v>
      </c>
      <c r="CF7">
        <f>TINV(0.0455,CF5)</f>
        <v>2.1147294370825658</v>
      </c>
      <c r="CG7" s="12">
        <v>1986</v>
      </c>
      <c r="CH7" s="13">
        <v>0.45900000000000002</v>
      </c>
      <c r="CI7" t="s">
        <v>23</v>
      </c>
      <c r="CJ7">
        <f>TINV(0.0455,CJ5)</f>
        <v>2.1147294370825658</v>
      </c>
      <c r="CK7" s="12">
        <v>1986</v>
      </c>
      <c r="CL7" s="13">
        <v>0.45900000000000002</v>
      </c>
      <c r="CM7" t="s">
        <v>23</v>
      </c>
      <c r="CN7">
        <f>TINV(0.0455,CN5)</f>
        <v>2.1147294370825658</v>
      </c>
      <c r="CO7" s="12">
        <v>1986</v>
      </c>
      <c r="CP7" s="13">
        <v>0.45900000000000002</v>
      </c>
      <c r="CQ7" t="s">
        <v>23</v>
      </c>
      <c r="CR7">
        <f>TINV(0.0455,CR5)</f>
        <v>2.1147294370825658</v>
      </c>
      <c r="CS7" s="12">
        <v>1986</v>
      </c>
      <c r="CT7" s="13">
        <v>0.45900000000000002</v>
      </c>
      <c r="CU7" t="s">
        <v>23</v>
      </c>
      <c r="CV7">
        <f>TINV(0.0455,CV5)</f>
        <v>2.1147294370825658</v>
      </c>
      <c r="CW7" s="12">
        <v>1986</v>
      </c>
      <c r="CX7" s="13">
        <v>0.45900000000000002</v>
      </c>
      <c r="CY7" t="s">
        <v>23</v>
      </c>
      <c r="CZ7">
        <f>TINV(0.0455,CZ5)</f>
        <v>2.1147294370825658</v>
      </c>
      <c r="DA7" s="12">
        <v>1986</v>
      </c>
      <c r="DB7" s="13">
        <v>0.45900000000000002</v>
      </c>
      <c r="DC7" t="s">
        <v>23</v>
      </c>
      <c r="DD7">
        <f>TINV(0.0455,DD5)</f>
        <v>2.1147294370825658</v>
      </c>
      <c r="DE7" s="12">
        <v>1986</v>
      </c>
      <c r="DF7" s="13">
        <v>0.45900000000000002</v>
      </c>
    </row>
    <row r="8" spans="2:112">
      <c r="B8">
        <v>0.38131333902979253</v>
      </c>
      <c r="C8" s="21">
        <v>0.85159724327667974</v>
      </c>
      <c r="D8">
        <v>131.98364388796924</v>
      </c>
      <c r="E8" s="12">
        <v>1988</v>
      </c>
      <c r="F8" s="13">
        <v>1.595</v>
      </c>
      <c r="G8" t="s">
        <v>24</v>
      </c>
      <c r="H8">
        <f>H7*G3</f>
        <v>6.8333718237972491E-2</v>
      </c>
      <c r="I8" s="12">
        <v>1990</v>
      </c>
      <c r="J8" s="13">
        <v>1.7629999999999999</v>
      </c>
      <c r="K8" t="s">
        <v>24</v>
      </c>
      <c r="L8">
        <f>L7*K3</f>
        <v>7.7536157770228958E-2</v>
      </c>
      <c r="M8" s="12">
        <v>1990</v>
      </c>
      <c r="N8" s="13">
        <v>1.7629999999999999</v>
      </c>
      <c r="O8" t="s">
        <v>24</v>
      </c>
      <c r="P8">
        <f>P7*O3</f>
        <v>6.9933744756616095E-2</v>
      </c>
      <c r="Q8" s="12">
        <v>1990</v>
      </c>
      <c r="R8" s="13">
        <v>1.7629999999999999</v>
      </c>
      <c r="S8" t="s">
        <v>24</v>
      </c>
      <c r="T8">
        <f>T7*S3</f>
        <v>7.5177791135196417E-2</v>
      </c>
      <c r="U8" s="12">
        <v>1990</v>
      </c>
      <c r="V8" s="13">
        <v>1.7629999999999999</v>
      </c>
      <c r="W8" t="s">
        <v>24</v>
      </c>
      <c r="X8">
        <f>X7*W3</f>
        <v>6.9346099260067434E-2</v>
      </c>
      <c r="Y8" s="12">
        <v>1990</v>
      </c>
      <c r="Z8" s="13">
        <v>1.7629999999999999</v>
      </c>
      <c r="AA8" t="s">
        <v>24</v>
      </c>
      <c r="AB8">
        <f>AB7*AA3</f>
        <v>6.9986211397807946E-2</v>
      </c>
      <c r="AC8" s="12">
        <v>1990</v>
      </c>
      <c r="AD8" s="13">
        <v>1.7629999999999999</v>
      </c>
      <c r="AE8" t="s">
        <v>24</v>
      </c>
      <c r="AF8">
        <f>AF7*AE3</f>
        <v>7.0143783521008668E-2</v>
      </c>
      <c r="AG8" s="12">
        <v>1990</v>
      </c>
      <c r="AH8" s="13">
        <v>1.7629999999999999</v>
      </c>
      <c r="AI8" t="s">
        <v>24</v>
      </c>
      <c r="AJ8">
        <f>AJ7*AI3</f>
        <v>7.0190243885518491E-2</v>
      </c>
      <c r="AK8" s="12">
        <v>1988</v>
      </c>
      <c r="AL8" s="13">
        <v>1.595</v>
      </c>
      <c r="AM8" t="s">
        <v>24</v>
      </c>
      <c r="AN8">
        <f>AN7*AM3</f>
        <v>6.935162012667459E-2</v>
      </c>
      <c r="AO8" s="12">
        <v>1988</v>
      </c>
      <c r="AP8" s="13">
        <v>1.595</v>
      </c>
      <c r="AQ8" t="s">
        <v>24</v>
      </c>
      <c r="AR8">
        <f>AR7*AQ3</f>
        <v>5.9849879992158454E-2</v>
      </c>
      <c r="AS8" s="12">
        <v>1988</v>
      </c>
      <c r="AT8" s="13">
        <v>1.595</v>
      </c>
      <c r="AU8" t="s">
        <v>24</v>
      </c>
      <c r="AV8">
        <f>AV7*AU3</f>
        <v>6.8917391676495493E-2</v>
      </c>
      <c r="AW8" s="12">
        <v>1988</v>
      </c>
      <c r="AX8" s="13">
        <v>1.595</v>
      </c>
      <c r="AY8" t="s">
        <v>24</v>
      </c>
      <c r="AZ8">
        <f>AZ7*AY3</f>
        <v>6.9727029140377358E-2</v>
      </c>
      <c r="BA8" s="12">
        <v>1988</v>
      </c>
      <c r="BB8" s="13">
        <v>1.595</v>
      </c>
      <c r="BC8" t="s">
        <v>24</v>
      </c>
      <c r="BD8">
        <f>BD7*BC3</f>
        <v>6.9647435322852599E-2</v>
      </c>
      <c r="BE8" s="12">
        <v>1988</v>
      </c>
      <c r="BF8" s="13">
        <v>1.595</v>
      </c>
      <c r="BG8" t="s">
        <v>24</v>
      </c>
      <c r="BH8">
        <f>BH7*BG3</f>
        <v>6.9072733233182568E-2</v>
      </c>
      <c r="BI8" s="12">
        <v>1988</v>
      </c>
      <c r="BJ8" s="13">
        <v>1.595</v>
      </c>
      <c r="BK8" t="s">
        <v>24</v>
      </c>
      <c r="BL8">
        <f>BL7*BK3</f>
        <v>7.0066455744299636E-2</v>
      </c>
      <c r="BM8" s="12">
        <v>1988</v>
      </c>
      <c r="BN8" s="13">
        <v>1.595</v>
      </c>
      <c r="BO8" t="s">
        <v>24</v>
      </c>
      <c r="BP8">
        <f>BP7*BO3</f>
        <v>6.9425016480903434E-2</v>
      </c>
      <c r="BQ8" s="12">
        <v>1988</v>
      </c>
      <c r="BR8" s="13">
        <v>1.595</v>
      </c>
      <c r="BS8" t="s">
        <v>24</v>
      </c>
      <c r="BT8">
        <f>BT7*BS3</f>
        <v>6.788890158833967E-2</v>
      </c>
      <c r="BU8" s="12">
        <v>1988</v>
      </c>
      <c r="BV8" s="13">
        <v>1.595</v>
      </c>
      <c r="BW8" t="s">
        <v>24</v>
      </c>
      <c r="BX8">
        <f>BX7*BW3</f>
        <v>7.0283242746424404E-2</v>
      </c>
      <c r="BY8" s="12">
        <v>1988</v>
      </c>
      <c r="BZ8" s="13">
        <v>1.595</v>
      </c>
      <c r="CA8" t="s">
        <v>24</v>
      </c>
      <c r="CB8">
        <f>CB7*CA3</f>
        <v>6.9601087184499449E-2</v>
      </c>
      <c r="CC8" s="12">
        <v>1988</v>
      </c>
      <c r="CD8" s="13">
        <v>1.595</v>
      </c>
      <c r="CE8" t="s">
        <v>24</v>
      </c>
      <c r="CF8">
        <f>CF7*CE3</f>
        <v>7.0188942894298612E-2</v>
      </c>
      <c r="CG8" s="12">
        <v>1988</v>
      </c>
      <c r="CH8" s="13">
        <v>1.595</v>
      </c>
      <c r="CI8" t="s">
        <v>24</v>
      </c>
      <c r="CJ8">
        <f>CJ7*CI3</f>
        <v>6.9484161962835522E-2</v>
      </c>
      <c r="CK8" s="12">
        <v>1988</v>
      </c>
      <c r="CL8" s="13">
        <v>1.595</v>
      </c>
      <c r="CM8" t="s">
        <v>24</v>
      </c>
      <c r="CN8">
        <f>CN7*CM3</f>
        <v>6.9531426586107448E-2</v>
      </c>
      <c r="CO8" s="12">
        <v>1988</v>
      </c>
      <c r="CP8" s="13">
        <v>1.595</v>
      </c>
      <c r="CQ8" t="s">
        <v>24</v>
      </c>
      <c r="CR8">
        <f>CR7*CQ3</f>
        <v>6.9389222292102731E-2</v>
      </c>
      <c r="CS8" s="12">
        <v>1988</v>
      </c>
      <c r="CT8" s="13">
        <v>1.595</v>
      </c>
      <c r="CU8" t="s">
        <v>24</v>
      </c>
      <c r="CV8">
        <f>CV7*CU3</f>
        <v>7.1649410864632515E-2</v>
      </c>
      <c r="CW8" s="12">
        <v>1988</v>
      </c>
      <c r="CX8" s="13">
        <v>1.595</v>
      </c>
      <c r="CY8" t="s">
        <v>24</v>
      </c>
      <c r="CZ8">
        <f>CZ7*CY3</f>
        <v>6.8947599110394678E-2</v>
      </c>
      <c r="DA8" s="12">
        <v>1988</v>
      </c>
      <c r="DB8" s="13">
        <v>1.595</v>
      </c>
      <c r="DC8" t="s">
        <v>24</v>
      </c>
      <c r="DD8">
        <f>DD7*DC3</f>
        <v>7.0447871634943107E-2</v>
      </c>
      <c r="DE8" s="12">
        <v>1988</v>
      </c>
      <c r="DF8" s="13">
        <v>1.595</v>
      </c>
    </row>
    <row r="9" spans="2:112">
      <c r="B9">
        <v>0.38092877436976635</v>
      </c>
      <c r="C9" s="21">
        <v>0.85435882105992433</v>
      </c>
      <c r="D9">
        <v>134.92236898510274</v>
      </c>
      <c r="E9" s="12">
        <v>1990</v>
      </c>
      <c r="F9" s="13">
        <v>1.7629999999999999</v>
      </c>
      <c r="G9" t="s">
        <v>25</v>
      </c>
      <c r="H9">
        <f>G2+H8</f>
        <v>1.5337417066491008</v>
      </c>
      <c r="I9" s="12">
        <v>1991</v>
      </c>
      <c r="J9" s="13">
        <v>0.156</v>
      </c>
      <c r="K9" t="s">
        <v>25</v>
      </c>
      <c r="L9">
        <f>K2+L8</f>
        <v>1.563220965763207</v>
      </c>
      <c r="M9" s="12">
        <v>1991</v>
      </c>
      <c r="N9" s="13">
        <v>0.156</v>
      </c>
      <c r="O9" t="s">
        <v>25</v>
      </c>
      <c r="P9">
        <f>O2+P8</f>
        <v>1.5910629473311728</v>
      </c>
      <c r="Q9" s="12">
        <v>1991</v>
      </c>
      <c r="R9" s="13">
        <v>0.156</v>
      </c>
      <c r="S9" t="s">
        <v>25</v>
      </c>
      <c r="T9">
        <f>S2+T8</f>
        <v>1.5629329818171467</v>
      </c>
      <c r="U9" s="12">
        <v>1991</v>
      </c>
      <c r="V9" s="13">
        <v>0.156</v>
      </c>
      <c r="W9" t="s">
        <v>25</v>
      </c>
      <c r="X9">
        <f>W2+X8</f>
        <v>1.5252536201771709</v>
      </c>
      <c r="Y9" s="12">
        <v>1991</v>
      </c>
      <c r="Z9" s="13">
        <v>0.156</v>
      </c>
      <c r="AA9" t="s">
        <v>25</v>
      </c>
      <c r="AB9">
        <f>AA2+AB8</f>
        <v>1.5294755869328234</v>
      </c>
      <c r="AC9" s="12">
        <v>1991</v>
      </c>
      <c r="AD9" s="13">
        <v>0.156</v>
      </c>
      <c r="AE9" t="s">
        <v>25</v>
      </c>
      <c r="AF9">
        <f>AE2+AF8</f>
        <v>1.5316917718247629</v>
      </c>
      <c r="AG9" s="12">
        <v>1991</v>
      </c>
      <c r="AH9" s="13">
        <v>0.156</v>
      </c>
      <c r="AI9" t="s">
        <v>25</v>
      </c>
      <c r="AJ9">
        <f>AI2+AJ8</f>
        <v>1.5343965704136491</v>
      </c>
      <c r="AK9" s="12">
        <v>1991</v>
      </c>
      <c r="AL9" s="13">
        <v>0.156</v>
      </c>
      <c r="AM9" t="s">
        <v>25</v>
      </c>
      <c r="AN9">
        <f>AM2+AN8</f>
        <v>1.5329949729034786</v>
      </c>
      <c r="AO9" s="12">
        <v>1990</v>
      </c>
      <c r="AP9" s="13">
        <v>1.7629999999999999</v>
      </c>
      <c r="AQ9" t="s">
        <v>25</v>
      </c>
      <c r="AR9">
        <f>AQ2+AR8</f>
        <v>1.5214155971528893</v>
      </c>
      <c r="AS9" s="12">
        <v>1990</v>
      </c>
      <c r="AT9" s="13">
        <v>1.7629999999999999</v>
      </c>
      <c r="AU9" t="s">
        <v>25</v>
      </c>
      <c r="AV9">
        <f>AU2+AV8</f>
        <v>1.5330234210605316</v>
      </c>
      <c r="AW9" s="12">
        <v>1990</v>
      </c>
      <c r="AX9" s="13">
        <v>1.7629999999999999</v>
      </c>
      <c r="AY9" t="s">
        <v>25</v>
      </c>
      <c r="AZ9">
        <f>AY2+AZ8</f>
        <v>1.5349276722931715</v>
      </c>
      <c r="BA9" s="12">
        <v>1990</v>
      </c>
      <c r="BB9" s="13">
        <v>1.7629999999999999</v>
      </c>
      <c r="BC9" t="s">
        <v>25</v>
      </c>
      <c r="BD9">
        <f>BC2+BD8</f>
        <v>1.5352938396416866</v>
      </c>
      <c r="BE9" s="12">
        <v>1990</v>
      </c>
      <c r="BF9" s="13">
        <v>1.7629999999999999</v>
      </c>
      <c r="BG9" t="s">
        <v>25</v>
      </c>
      <c r="BH9">
        <f>BG2+BH8</f>
        <v>1.5356878706485813</v>
      </c>
      <c r="BI9" s="12">
        <v>1990</v>
      </c>
      <c r="BJ9" s="13">
        <v>1.7629999999999999</v>
      </c>
      <c r="BK9" t="s">
        <v>25</v>
      </c>
      <c r="BL9">
        <f>BK2+BL8</f>
        <v>1.535576704021854</v>
      </c>
      <c r="BM9" s="12">
        <v>1990</v>
      </c>
      <c r="BN9" s="13">
        <v>1.7629999999999999</v>
      </c>
      <c r="BO9" t="s">
        <v>25</v>
      </c>
      <c r="BP9">
        <f>BO2+BP8</f>
        <v>1.537346304202992</v>
      </c>
      <c r="BQ9" s="12">
        <v>1990</v>
      </c>
      <c r="BR9" s="13">
        <v>1.7629999999999999</v>
      </c>
      <c r="BS9" t="s">
        <v>25</v>
      </c>
      <c r="BT9">
        <f>BS2+BT8</f>
        <v>1.5391001598442207</v>
      </c>
      <c r="BU9" s="12">
        <v>1990</v>
      </c>
      <c r="BV9" s="13">
        <v>1.7629999999999999</v>
      </c>
      <c r="BW9" t="s">
        <v>25</v>
      </c>
      <c r="BX9">
        <f>BW2+BX8</f>
        <v>1.536045539628452</v>
      </c>
      <c r="BY9" s="12">
        <v>1990</v>
      </c>
      <c r="BZ9" s="13">
        <v>1.7629999999999999</v>
      </c>
      <c r="CA9" t="s">
        <v>25</v>
      </c>
      <c r="CB9">
        <f>CA2+CB8</f>
        <v>1.5307724090415753</v>
      </c>
      <c r="CC9" s="12">
        <v>1990</v>
      </c>
      <c r="CD9" s="13">
        <v>1.7629999999999999</v>
      </c>
      <c r="CE9" t="s">
        <v>25</v>
      </c>
      <c r="CF9">
        <f>CE2+CF8</f>
        <v>1.5332322374383012</v>
      </c>
      <c r="CG9" s="12">
        <v>1990</v>
      </c>
      <c r="CH9" s="13">
        <v>1.7629999999999999</v>
      </c>
      <c r="CI9" t="s">
        <v>25</v>
      </c>
      <c r="CJ9">
        <f>CI2+CJ8</f>
        <v>1.5290429155951069</v>
      </c>
      <c r="CK9" s="12">
        <v>1990</v>
      </c>
      <c r="CL9" s="13">
        <v>1.7629999999999999</v>
      </c>
      <c r="CM9" t="s">
        <v>25</v>
      </c>
      <c r="CN9">
        <f>CM2+CN8</f>
        <v>1.5276789748794646</v>
      </c>
      <c r="CO9" s="12">
        <v>1990</v>
      </c>
      <c r="CP9" s="13">
        <v>1.7629999999999999</v>
      </c>
      <c r="CQ9" t="s">
        <v>25</v>
      </c>
      <c r="CR9">
        <f>CQ2+CR8</f>
        <v>1.5234353723280563</v>
      </c>
      <c r="CS9" s="12">
        <v>1990</v>
      </c>
      <c r="CT9" s="13">
        <v>1.7629999999999999</v>
      </c>
      <c r="CU9" t="s">
        <v>25</v>
      </c>
      <c r="CV9">
        <f>CU2+CV8</f>
        <v>1.533851969220752</v>
      </c>
      <c r="CW9" s="12">
        <v>1990</v>
      </c>
      <c r="CX9" s="13">
        <v>1.7629999999999999</v>
      </c>
      <c r="CY9" t="s">
        <v>25</v>
      </c>
      <c r="CZ9">
        <f>CY2+CZ8</f>
        <v>1.5196241645569106</v>
      </c>
      <c r="DA9" s="12">
        <v>1990</v>
      </c>
      <c r="DB9" s="13">
        <v>1.7629999999999999</v>
      </c>
      <c r="DC9" t="s">
        <v>25</v>
      </c>
      <c r="DD9">
        <f>DC2+DD8</f>
        <v>1.523225403204701</v>
      </c>
      <c r="DE9" s="12">
        <v>1990</v>
      </c>
      <c r="DF9" s="13">
        <v>1.7629999999999999</v>
      </c>
    </row>
    <row r="10" spans="2:112">
      <c r="B10">
        <v>0.37950827011467897</v>
      </c>
      <c r="C10" s="21">
        <v>0.88659607222501513</v>
      </c>
      <c r="D10">
        <v>179.81484469952744</v>
      </c>
      <c r="E10" s="12">
        <v>1991</v>
      </c>
      <c r="F10" s="13">
        <v>0.156</v>
      </c>
      <c r="G10" t="s">
        <v>26</v>
      </c>
      <c r="H10">
        <f>G2-H8</f>
        <v>1.397074270173156</v>
      </c>
      <c r="I10" s="12">
        <v>1991</v>
      </c>
      <c r="J10" s="13">
        <v>2.0190000000000001</v>
      </c>
      <c r="K10" t="s">
        <v>26</v>
      </c>
      <c r="L10">
        <f>K2-L8</f>
        <v>1.4081486502227492</v>
      </c>
      <c r="M10" s="12">
        <v>1991</v>
      </c>
      <c r="N10" s="13">
        <v>2.0190000000000001</v>
      </c>
      <c r="O10" t="s">
        <v>26</v>
      </c>
      <c r="P10">
        <f>O2-P8</f>
        <v>1.4511954578179405</v>
      </c>
      <c r="Q10" s="12">
        <v>1991</v>
      </c>
      <c r="R10" s="13">
        <v>2.0190000000000001</v>
      </c>
      <c r="S10" t="s">
        <v>26</v>
      </c>
      <c r="T10">
        <f>S2-T8</f>
        <v>1.4125773995467537</v>
      </c>
      <c r="U10" s="12">
        <v>1991</v>
      </c>
      <c r="V10" s="13">
        <v>2.0190000000000001</v>
      </c>
      <c r="W10" t="s">
        <v>26</v>
      </c>
      <c r="X10">
        <f>W2-X8</f>
        <v>1.3865614216570361</v>
      </c>
      <c r="Y10" s="12">
        <v>1991</v>
      </c>
      <c r="Z10" s="13">
        <v>2.0190000000000001</v>
      </c>
      <c r="AA10" t="s">
        <v>26</v>
      </c>
      <c r="AB10">
        <f>AA2-AB8</f>
        <v>1.3895031641372073</v>
      </c>
      <c r="AC10" s="12">
        <v>1991</v>
      </c>
      <c r="AD10" s="13">
        <v>2.0190000000000001</v>
      </c>
      <c r="AE10" t="s">
        <v>26</v>
      </c>
      <c r="AF10">
        <f>AE2-AF8</f>
        <v>1.3914042047827457</v>
      </c>
      <c r="AG10" s="12">
        <v>1991</v>
      </c>
      <c r="AH10" s="13">
        <v>2.0190000000000001</v>
      </c>
      <c r="AI10" t="s">
        <v>26</v>
      </c>
      <c r="AJ10">
        <f>AI2-AJ8</f>
        <v>1.3940160826426122</v>
      </c>
      <c r="AK10" s="12">
        <v>1991</v>
      </c>
      <c r="AL10" s="13">
        <v>2.0190000000000001</v>
      </c>
      <c r="AM10" t="s">
        <v>26</v>
      </c>
      <c r="AN10">
        <f>AM2-AN8</f>
        <v>1.3942917326501294</v>
      </c>
      <c r="AO10" s="12">
        <v>1991</v>
      </c>
      <c r="AP10" s="13">
        <v>2.0190000000000001</v>
      </c>
      <c r="AQ10" t="s">
        <v>26</v>
      </c>
      <c r="AR10">
        <f>AQ2-AR8</f>
        <v>1.4017158371685723</v>
      </c>
      <c r="AS10" s="12">
        <v>1991</v>
      </c>
      <c r="AT10" s="13">
        <v>0.156</v>
      </c>
      <c r="AU10" t="s">
        <v>26</v>
      </c>
      <c r="AV10">
        <f>AU2-AV8</f>
        <v>1.3951886377075404</v>
      </c>
      <c r="AW10" s="12">
        <v>1991</v>
      </c>
      <c r="AX10" s="13">
        <v>0.156</v>
      </c>
      <c r="AY10" t="s">
        <v>26</v>
      </c>
      <c r="AZ10">
        <f>AY2-AZ8</f>
        <v>1.3954736140124169</v>
      </c>
      <c r="BA10" s="12">
        <v>1991</v>
      </c>
      <c r="BB10" s="13">
        <v>0.156</v>
      </c>
      <c r="BC10" t="s">
        <v>26</v>
      </c>
      <c r="BD10">
        <f>BC2-BD8</f>
        <v>1.3959989689959813</v>
      </c>
      <c r="BE10" s="12">
        <v>1991</v>
      </c>
      <c r="BF10" s="13">
        <v>0.156</v>
      </c>
      <c r="BG10" t="s">
        <v>26</v>
      </c>
      <c r="BH10">
        <f>BG2-BH8</f>
        <v>1.397542404182216</v>
      </c>
      <c r="BI10" s="12">
        <v>1991</v>
      </c>
      <c r="BJ10" s="13">
        <v>0.156</v>
      </c>
      <c r="BK10" t="s">
        <v>26</v>
      </c>
      <c r="BL10">
        <f>BK2-BL8</f>
        <v>1.3954437925332548</v>
      </c>
      <c r="BM10" s="12">
        <v>1991</v>
      </c>
      <c r="BN10" s="13">
        <v>0.156</v>
      </c>
      <c r="BO10" t="s">
        <v>26</v>
      </c>
      <c r="BP10">
        <f>BO2-BP8</f>
        <v>1.3984962712411853</v>
      </c>
      <c r="BQ10" s="12">
        <v>1991</v>
      </c>
      <c r="BR10" s="13">
        <v>0.156</v>
      </c>
      <c r="BS10" t="s">
        <v>26</v>
      </c>
      <c r="BT10">
        <f>BS2-BT8</f>
        <v>1.4033223566675412</v>
      </c>
      <c r="BU10" s="12">
        <v>1991</v>
      </c>
      <c r="BV10" s="13">
        <v>0.156</v>
      </c>
      <c r="BW10" t="s">
        <v>26</v>
      </c>
      <c r="BX10">
        <f>BW2-BX8</f>
        <v>1.3954790541356032</v>
      </c>
      <c r="BY10" s="12">
        <v>1991</v>
      </c>
      <c r="BZ10" s="13">
        <v>0.156</v>
      </c>
      <c r="CA10" t="s">
        <v>26</v>
      </c>
      <c r="CB10">
        <f>CA2-CB8</f>
        <v>1.3915702346725765</v>
      </c>
      <c r="CC10" s="12">
        <v>1991</v>
      </c>
      <c r="CD10" s="13">
        <v>0.156</v>
      </c>
      <c r="CE10" t="s">
        <v>26</v>
      </c>
      <c r="CF10">
        <f>CE2-CF8</f>
        <v>1.3928543516497041</v>
      </c>
      <c r="CG10" s="12">
        <v>1991</v>
      </c>
      <c r="CH10" s="13">
        <v>0.156</v>
      </c>
      <c r="CI10" t="s">
        <v>26</v>
      </c>
      <c r="CJ10">
        <f>CI2-CJ8</f>
        <v>1.3900745916694359</v>
      </c>
      <c r="CK10" s="12">
        <v>1991</v>
      </c>
      <c r="CL10" s="13">
        <v>0.156</v>
      </c>
      <c r="CM10" t="s">
        <v>26</v>
      </c>
      <c r="CN10">
        <f>CM2-CN8</f>
        <v>1.3886161217072499</v>
      </c>
      <c r="CO10" s="12">
        <v>1991</v>
      </c>
      <c r="CP10" s="13">
        <v>0.156</v>
      </c>
      <c r="CQ10" t="s">
        <v>26</v>
      </c>
      <c r="CR10">
        <f>CQ2-CR8</f>
        <v>1.384656927743851</v>
      </c>
      <c r="CS10" s="12">
        <v>1991</v>
      </c>
      <c r="CT10" s="13">
        <v>0.156</v>
      </c>
      <c r="CU10" t="s">
        <v>26</v>
      </c>
      <c r="CV10">
        <f>CU2-CV8</f>
        <v>1.3905531474914867</v>
      </c>
      <c r="CW10" s="12">
        <v>1991</v>
      </c>
      <c r="CX10" s="13">
        <v>0.156</v>
      </c>
      <c r="CY10" t="s">
        <v>26</v>
      </c>
      <c r="CZ10">
        <f>CY2-CZ8</f>
        <v>1.3817289663361212</v>
      </c>
      <c r="DA10" s="12">
        <v>1991</v>
      </c>
      <c r="DB10" s="13">
        <v>0.156</v>
      </c>
      <c r="DC10" t="s">
        <v>26</v>
      </c>
      <c r="DD10">
        <f>DC2-DD8</f>
        <v>1.3823296599348149</v>
      </c>
      <c r="DE10" s="12">
        <v>1991</v>
      </c>
      <c r="DF10" s="13">
        <v>0.156</v>
      </c>
    </row>
    <row r="11" spans="2:112">
      <c r="B11">
        <v>0.38124483735924403</v>
      </c>
      <c r="C11" s="21">
        <v>0.8561193901718156</v>
      </c>
      <c r="D11">
        <v>136.85475754839746</v>
      </c>
      <c r="E11" s="12">
        <v>1991</v>
      </c>
      <c r="F11" s="13">
        <v>2.0190000000000001</v>
      </c>
      <c r="G11" t="s">
        <v>27</v>
      </c>
      <c r="H11" s="22">
        <f>LN(G2)</f>
        <v>0.38213369408080483</v>
      </c>
      <c r="I11" s="12">
        <v>1992</v>
      </c>
      <c r="J11" s="13">
        <v>5.8639999999999999</v>
      </c>
      <c r="K11" t="s">
        <v>27</v>
      </c>
      <c r="L11" s="22">
        <f>LN(K2)</f>
        <v>0.39587581612122585</v>
      </c>
      <c r="M11" s="12">
        <v>1992</v>
      </c>
      <c r="N11" s="13">
        <v>5.8639999999999999</v>
      </c>
      <c r="O11" t="s">
        <v>27</v>
      </c>
      <c r="P11" s="22">
        <f>LN(O2)</f>
        <v>0.41945295547785194</v>
      </c>
      <c r="Q11" s="12">
        <v>1992</v>
      </c>
      <c r="R11" s="13">
        <v>5.8639999999999999</v>
      </c>
      <c r="S11" t="s">
        <v>27</v>
      </c>
      <c r="T11" s="22">
        <f>LN(S2)</f>
        <v>0.3972684004844444</v>
      </c>
      <c r="U11" s="12">
        <v>1992</v>
      </c>
      <c r="V11" s="13">
        <v>5.8639999999999999</v>
      </c>
      <c r="W11" t="s">
        <v>27</v>
      </c>
      <c r="X11" s="22">
        <f>LN(W2)</f>
        <v>0.37562943190363929</v>
      </c>
      <c r="Y11" s="12">
        <v>1992</v>
      </c>
      <c r="Z11" s="13">
        <v>5.8639999999999999</v>
      </c>
      <c r="AA11" t="s">
        <v>27</v>
      </c>
      <c r="AB11" s="22">
        <f>LN(AA2)</f>
        <v>0.37808663176173751</v>
      </c>
      <c r="AC11" s="12">
        <v>1992</v>
      </c>
      <c r="AD11" s="13">
        <v>5.8639999999999999</v>
      </c>
      <c r="AE11" t="s">
        <v>27</v>
      </c>
      <c r="AF11" s="22">
        <f>LN(AE2)</f>
        <v>0.37949613999675469</v>
      </c>
      <c r="AG11" s="12">
        <v>1992</v>
      </c>
      <c r="AH11" s="13">
        <v>5.8639999999999999</v>
      </c>
      <c r="AI11" t="s">
        <v>27</v>
      </c>
      <c r="AJ11" s="22">
        <f>LN(AI2)</f>
        <v>0.38131333902979253</v>
      </c>
      <c r="AK11" s="12">
        <v>1992</v>
      </c>
      <c r="AL11" s="13">
        <v>5.8639999999999999</v>
      </c>
      <c r="AM11" t="s">
        <v>27</v>
      </c>
      <c r="AN11" s="22">
        <f>LN(AM2)</f>
        <v>0.38092877436976635</v>
      </c>
      <c r="AO11" s="12">
        <v>1992</v>
      </c>
      <c r="AP11" s="13">
        <v>5.8639999999999999</v>
      </c>
      <c r="AQ11" t="s">
        <v>27</v>
      </c>
      <c r="AR11" s="22">
        <f>LN(AQ2)</f>
        <v>0.37950827011467897</v>
      </c>
      <c r="AS11" s="12">
        <v>1992</v>
      </c>
      <c r="AT11" s="13">
        <v>5.8639999999999999</v>
      </c>
      <c r="AU11" t="s">
        <v>27</v>
      </c>
      <c r="AV11" s="22">
        <f>LN(AU2)</f>
        <v>0.38124483735924403</v>
      </c>
      <c r="AW11" s="12">
        <v>1991</v>
      </c>
      <c r="AX11" s="13">
        <v>2.0190000000000001</v>
      </c>
      <c r="AY11" t="s">
        <v>27</v>
      </c>
      <c r="AZ11" s="22">
        <f>LN(AY2)</f>
        <v>0.38199219087464692</v>
      </c>
      <c r="BA11" s="12">
        <v>1991</v>
      </c>
      <c r="BB11" s="13">
        <v>2.0190000000000001</v>
      </c>
      <c r="BC11" t="s">
        <v>27</v>
      </c>
      <c r="BD11" s="22">
        <f>LN(BC2)</f>
        <v>0.38229637677193656</v>
      </c>
      <c r="BE11" s="12">
        <v>1991</v>
      </c>
      <c r="BF11" s="13">
        <v>2.0190000000000001</v>
      </c>
      <c r="BG11" t="s">
        <v>27</v>
      </c>
      <c r="BH11" s="22">
        <f>LN(BG2)</f>
        <v>0.38295711805849708</v>
      </c>
      <c r="BI11" s="12">
        <v>1991</v>
      </c>
      <c r="BJ11" s="13">
        <v>2.0190000000000001</v>
      </c>
      <c r="BK11" t="s">
        <v>27</v>
      </c>
      <c r="BL11" s="22">
        <f>LN(BK2)</f>
        <v>0.38220347416896111</v>
      </c>
      <c r="BM11" s="12">
        <v>1991</v>
      </c>
      <c r="BN11" s="13">
        <v>2.0190000000000001</v>
      </c>
      <c r="BO11" t="s">
        <v>27</v>
      </c>
      <c r="BP11" s="22">
        <f>LN(BO2)</f>
        <v>0.38384731003686573</v>
      </c>
      <c r="BQ11" s="12">
        <v>1991</v>
      </c>
      <c r="BR11" s="13">
        <v>2.0190000000000001</v>
      </c>
      <c r="BS11" t="s">
        <v>27</v>
      </c>
      <c r="BT11" s="22">
        <f>LN(BS2)</f>
        <v>0.38608604670928248</v>
      </c>
      <c r="BU11" s="12">
        <v>1991</v>
      </c>
      <c r="BV11" s="13">
        <v>2.0190000000000001</v>
      </c>
      <c r="BW11" t="s">
        <v>27</v>
      </c>
      <c r="BX11" s="22">
        <f>LN(BW2)</f>
        <v>0.38237544630816778</v>
      </c>
      <c r="BY11" s="12">
        <v>1991</v>
      </c>
      <c r="BZ11" s="13">
        <v>2.0190000000000001</v>
      </c>
      <c r="CA11" t="s">
        <v>27</v>
      </c>
      <c r="CB11" s="22">
        <f>LN(CA2)</f>
        <v>0.37923838931405701</v>
      </c>
      <c r="CC11" s="12">
        <v>1991</v>
      </c>
      <c r="CD11" s="13">
        <v>2.0190000000000001</v>
      </c>
      <c r="CE11" t="s">
        <v>27</v>
      </c>
      <c r="CF11" s="22">
        <f>LN(CE2)</f>
        <v>0.38051871458987224</v>
      </c>
      <c r="CG11" s="12">
        <v>1991</v>
      </c>
      <c r="CH11" s="13">
        <v>2.0190000000000001</v>
      </c>
      <c r="CI11" t="s">
        <v>27</v>
      </c>
      <c r="CJ11" s="22">
        <f>LN(CI2)</f>
        <v>0.37813416650196729</v>
      </c>
      <c r="CK11" s="12">
        <v>1991</v>
      </c>
      <c r="CL11" s="13">
        <v>2.0190000000000001</v>
      </c>
      <c r="CM11" t="s">
        <v>27</v>
      </c>
      <c r="CN11" s="22">
        <f>LN(CM2)</f>
        <v>0.37716682756999409</v>
      </c>
      <c r="CO11" s="12">
        <v>1991</v>
      </c>
      <c r="CP11" s="13">
        <v>2.0190000000000001</v>
      </c>
      <c r="CQ11" t="s">
        <v>27</v>
      </c>
      <c r="CR11" s="22">
        <f>LN(CQ2)</f>
        <v>0.37435011865986051</v>
      </c>
      <c r="CS11" s="12">
        <v>1991</v>
      </c>
      <c r="CT11" s="13">
        <v>2.0190000000000001</v>
      </c>
      <c r="CU11" t="s">
        <v>27</v>
      </c>
      <c r="CV11" s="22">
        <f>LN(CU2)</f>
        <v>0.37994390053778238</v>
      </c>
      <c r="CW11" s="12">
        <v>1991</v>
      </c>
      <c r="CX11" s="13">
        <v>2.0190000000000001</v>
      </c>
      <c r="CY11" t="s">
        <v>27</v>
      </c>
      <c r="CZ11" s="22">
        <f>LN(CY2)</f>
        <v>0.37203004446968396</v>
      </c>
      <c r="DA11" s="12">
        <v>1991</v>
      </c>
      <c r="DB11" s="13">
        <v>2.0190000000000001</v>
      </c>
      <c r="DC11" t="s">
        <v>27</v>
      </c>
      <c r="DD11" s="22">
        <f>LN(DC2)</f>
        <v>0.37347726314078128</v>
      </c>
      <c r="DE11" s="12">
        <v>1991</v>
      </c>
      <c r="DF11" s="13">
        <v>2.0190000000000001</v>
      </c>
    </row>
    <row r="12" spans="2:112">
      <c r="B12">
        <v>0.38199219087464692</v>
      </c>
      <c r="C12" s="21">
        <v>0.85370790155008469</v>
      </c>
      <c r="D12">
        <v>134.2197011575052</v>
      </c>
      <c r="E12" s="12">
        <v>1992</v>
      </c>
      <c r="F12" s="13">
        <v>5.8639999999999999</v>
      </c>
      <c r="G12" t="s">
        <v>28</v>
      </c>
      <c r="H12" s="22">
        <f>LN(H9)</f>
        <v>0.42771030979061492</v>
      </c>
      <c r="I12" s="12">
        <v>1993</v>
      </c>
      <c r="J12" s="13">
        <v>7.8239999999999998</v>
      </c>
      <c r="K12" t="s">
        <v>28</v>
      </c>
      <c r="L12" s="22">
        <f>LN(L9)</f>
        <v>0.44674841429628082</v>
      </c>
      <c r="M12" s="12">
        <v>1993</v>
      </c>
      <c r="N12" s="13">
        <v>7.8239999999999998</v>
      </c>
      <c r="O12" t="s">
        <v>28</v>
      </c>
      <c r="P12" s="22">
        <f>LN(P9)</f>
        <v>0.46440231320603426</v>
      </c>
      <c r="Q12" s="12">
        <v>1993</v>
      </c>
      <c r="R12" s="13">
        <v>7.8239999999999998</v>
      </c>
      <c r="S12" t="s">
        <v>28</v>
      </c>
      <c r="T12" s="22">
        <f>LN(T9)</f>
        <v>0.44656417260396247</v>
      </c>
      <c r="U12" s="12">
        <v>1993</v>
      </c>
      <c r="V12" s="13">
        <v>7.8239999999999998</v>
      </c>
      <c r="W12" t="s">
        <v>28</v>
      </c>
      <c r="X12" s="22">
        <f>LN(X9)</f>
        <v>0.42216070454457955</v>
      </c>
      <c r="Y12" s="12">
        <v>1993</v>
      </c>
      <c r="Z12" s="13">
        <v>7.8239999999999998</v>
      </c>
      <c r="AA12" t="s">
        <v>28</v>
      </c>
      <c r="AB12" s="22">
        <f>LN(AB9)</f>
        <v>0.42492492301221246</v>
      </c>
      <c r="AC12" s="12">
        <v>1993</v>
      </c>
      <c r="AD12" s="13">
        <v>7.8239999999999998</v>
      </c>
      <c r="AE12" t="s">
        <v>28</v>
      </c>
      <c r="AF12" s="22">
        <f>LN(AF9)</f>
        <v>0.42637285775043449</v>
      </c>
      <c r="AG12" s="12">
        <v>1993</v>
      </c>
      <c r="AH12" s="13">
        <v>7.8239999999999998</v>
      </c>
      <c r="AI12" t="s">
        <v>28</v>
      </c>
      <c r="AJ12" s="22">
        <f>LN(AJ9)</f>
        <v>0.42813719001266254</v>
      </c>
      <c r="AK12" s="12">
        <v>1993</v>
      </c>
      <c r="AL12" s="13">
        <v>7.8239999999999998</v>
      </c>
      <c r="AM12" t="s">
        <v>28</v>
      </c>
      <c r="AN12" s="22">
        <f>LN(AN9)</f>
        <v>0.4272233206302094</v>
      </c>
      <c r="AO12" s="12">
        <v>1993</v>
      </c>
      <c r="AP12" s="13">
        <v>7.8239999999999998</v>
      </c>
      <c r="AQ12" t="s">
        <v>28</v>
      </c>
      <c r="AR12" s="22">
        <f>LN(AR9)</f>
        <v>0.41964121537082322</v>
      </c>
      <c r="AS12" s="12">
        <v>1993</v>
      </c>
      <c r="AT12" s="13">
        <v>7.8239999999999998</v>
      </c>
      <c r="AU12" t="s">
        <v>28</v>
      </c>
      <c r="AV12" s="22">
        <f>LN(AV9)</f>
        <v>0.4272418776989535</v>
      </c>
      <c r="AW12" s="12">
        <v>1993</v>
      </c>
      <c r="AX12" s="13">
        <v>7.8239999999999998</v>
      </c>
      <c r="AY12" t="s">
        <v>28</v>
      </c>
      <c r="AZ12" s="22">
        <f>LN(AZ9)</f>
        <v>0.42848326090177441</v>
      </c>
      <c r="BA12" s="12">
        <v>1992</v>
      </c>
      <c r="BB12" s="13">
        <v>5.8639999999999999</v>
      </c>
      <c r="BC12" t="s">
        <v>28</v>
      </c>
      <c r="BD12" s="22">
        <f>LN(BD9)</f>
        <v>0.4287217891961192</v>
      </c>
      <c r="BE12" s="12">
        <v>1992</v>
      </c>
      <c r="BF12" s="13">
        <v>5.8639999999999999</v>
      </c>
      <c r="BG12" t="s">
        <v>28</v>
      </c>
      <c r="BH12" s="22">
        <f>LN(BH9)</f>
        <v>0.42897840486252747</v>
      </c>
      <c r="BI12" s="12">
        <v>1992</v>
      </c>
      <c r="BJ12" s="13">
        <v>5.8639999999999999</v>
      </c>
      <c r="BK12" t="s">
        <v>28</v>
      </c>
      <c r="BL12" s="22">
        <f>LN(BL9)</f>
        <v>0.42890601342631413</v>
      </c>
      <c r="BM12" s="12">
        <v>1992</v>
      </c>
      <c r="BN12" s="13">
        <v>5.8639999999999999</v>
      </c>
      <c r="BO12" t="s">
        <v>28</v>
      </c>
      <c r="BP12" s="22">
        <f>LN(BP9)</f>
        <v>0.4300577509557062</v>
      </c>
      <c r="BQ12" s="12">
        <v>1992</v>
      </c>
      <c r="BR12" s="13">
        <v>5.8639999999999999</v>
      </c>
      <c r="BS12" t="s">
        <v>28</v>
      </c>
      <c r="BT12" s="22">
        <f>LN(BT9)</f>
        <v>0.43119793385940924</v>
      </c>
      <c r="BU12" s="12">
        <v>1992</v>
      </c>
      <c r="BV12" s="13">
        <v>5.8639999999999999</v>
      </c>
      <c r="BW12" t="s">
        <v>28</v>
      </c>
      <c r="BX12" s="22">
        <f>LN(BX9)</f>
        <v>0.42921128248158813</v>
      </c>
      <c r="BY12" s="12">
        <v>1992</v>
      </c>
      <c r="BZ12" s="13">
        <v>5.8639999999999999</v>
      </c>
      <c r="CA12" t="s">
        <v>28</v>
      </c>
      <c r="CB12" s="22">
        <f>LN(CB9)</f>
        <v>0.42577245052507007</v>
      </c>
      <c r="CC12" s="12">
        <v>1992</v>
      </c>
      <c r="CD12" s="13">
        <v>5.8639999999999999</v>
      </c>
      <c r="CE12" t="s">
        <v>28</v>
      </c>
      <c r="CF12" s="22">
        <f>LN(CF9)</f>
        <v>0.42737808054786708</v>
      </c>
      <c r="CG12" s="12">
        <v>1992</v>
      </c>
      <c r="CH12" s="13">
        <v>5.8639999999999999</v>
      </c>
      <c r="CI12" t="s">
        <v>28</v>
      </c>
      <c r="CJ12" s="22">
        <f>LN(CJ9)</f>
        <v>0.42464199430653671</v>
      </c>
      <c r="CK12" s="12">
        <v>1992</v>
      </c>
      <c r="CL12" s="13">
        <v>5.8639999999999999</v>
      </c>
      <c r="CM12" t="s">
        <v>28</v>
      </c>
      <c r="CN12" s="22">
        <f>LN(CN9)</f>
        <v>0.42374957369711558</v>
      </c>
      <c r="CO12" s="12">
        <v>1992</v>
      </c>
      <c r="CP12" s="13">
        <v>5.8639999999999999</v>
      </c>
      <c r="CQ12" t="s">
        <v>28</v>
      </c>
      <c r="CR12" s="22">
        <f>LN(CR9)</f>
        <v>0.4209678980174682</v>
      </c>
      <c r="CS12" s="12">
        <v>1992</v>
      </c>
      <c r="CT12" s="13">
        <v>5.8639999999999999</v>
      </c>
      <c r="CU12" t="s">
        <v>28</v>
      </c>
      <c r="CV12" s="22">
        <f>LN(CV9)</f>
        <v>0.42778219843255988</v>
      </c>
      <c r="CW12" s="12">
        <v>1992</v>
      </c>
      <c r="CX12" s="13">
        <v>5.8639999999999999</v>
      </c>
      <c r="CY12" t="s">
        <v>28</v>
      </c>
      <c r="CZ12" s="22">
        <f>LN(CZ9)</f>
        <v>0.41846304412442459</v>
      </c>
      <c r="DA12" s="12">
        <v>1992</v>
      </c>
      <c r="DB12" s="13">
        <v>5.8639999999999999</v>
      </c>
      <c r="DC12" t="s">
        <v>28</v>
      </c>
      <c r="DD12" s="22">
        <f>LN(DD9)</f>
        <v>0.42083006243999016</v>
      </c>
      <c r="DE12" s="12">
        <v>1992</v>
      </c>
      <c r="DF12" s="13">
        <v>5.8639999999999999</v>
      </c>
    </row>
    <row r="13" spans="2:112">
      <c r="B13">
        <v>0.38229637677193656</v>
      </c>
      <c r="C13" s="21">
        <v>0.85419135336527141</v>
      </c>
      <c r="D13">
        <v>134.74098814330461</v>
      </c>
      <c r="E13" s="12">
        <v>1993</v>
      </c>
      <c r="F13" s="13">
        <v>7.8239999999999998</v>
      </c>
      <c r="G13" t="s">
        <v>29</v>
      </c>
      <c r="H13" s="22">
        <f>LN(H10)</f>
        <v>0.33438024290830687</v>
      </c>
      <c r="I13" s="12">
        <v>1994</v>
      </c>
      <c r="J13" s="13">
        <v>6.9969999999999999</v>
      </c>
      <c r="K13" t="s">
        <v>29</v>
      </c>
      <c r="L13" s="22">
        <f>LN(L10)</f>
        <v>0.34227582760544933</v>
      </c>
      <c r="M13" s="12">
        <v>1994</v>
      </c>
      <c r="N13" s="13">
        <v>6.9969999999999999</v>
      </c>
      <c r="O13" t="s">
        <v>29</v>
      </c>
      <c r="P13" s="22">
        <f>LN(P10)</f>
        <v>0.37238767042478804</v>
      </c>
      <c r="Q13" s="12">
        <v>1994</v>
      </c>
      <c r="R13" s="13">
        <v>6.9969999999999999</v>
      </c>
      <c r="S13" t="s">
        <v>29</v>
      </c>
      <c r="T13" s="22">
        <f>LN(T10)</f>
        <v>0.34541597867649998</v>
      </c>
      <c r="U13" s="12">
        <v>1994</v>
      </c>
      <c r="V13" s="13">
        <v>6.9969999999999999</v>
      </c>
      <c r="W13" t="s">
        <v>29</v>
      </c>
      <c r="X13" s="22">
        <f>LN(X10)</f>
        <v>0.3268268848811916</v>
      </c>
      <c r="Y13" s="12">
        <v>1994</v>
      </c>
      <c r="Z13" s="13">
        <v>6.9969999999999999</v>
      </c>
      <c r="AA13" t="s">
        <v>29</v>
      </c>
      <c r="AB13" s="22">
        <f>LN(AB10)</f>
        <v>0.32894624737466005</v>
      </c>
      <c r="AC13" s="12">
        <v>1994</v>
      </c>
      <c r="AD13" s="13">
        <v>6.9969999999999999</v>
      </c>
      <c r="AE13" t="s">
        <v>29</v>
      </c>
      <c r="AF13" s="22">
        <f>LN(AF10)</f>
        <v>0.33031345648267513</v>
      </c>
      <c r="AG13" s="12">
        <v>1994</v>
      </c>
      <c r="AH13" s="13">
        <v>6.9969999999999999</v>
      </c>
      <c r="AI13" t="s">
        <v>29</v>
      </c>
      <c r="AJ13" s="22">
        <f>LN(AJ10)</f>
        <v>0.3321888493181312</v>
      </c>
      <c r="AK13" s="12">
        <v>1994</v>
      </c>
      <c r="AL13" s="13">
        <v>6.9969999999999999</v>
      </c>
      <c r="AM13" t="s">
        <v>29</v>
      </c>
      <c r="AN13" s="22">
        <f>LN(AN10)</f>
        <v>0.33238656781025988</v>
      </c>
      <c r="AO13" s="12">
        <v>1994</v>
      </c>
      <c r="AP13" s="13">
        <v>6.9969999999999999</v>
      </c>
      <c r="AQ13" t="s">
        <v>29</v>
      </c>
      <c r="AR13" s="22">
        <f>LN(AR10)</f>
        <v>0.33769708416665273</v>
      </c>
      <c r="AS13" s="12">
        <v>1994</v>
      </c>
      <c r="AT13" s="13">
        <v>6.9969999999999999</v>
      </c>
      <c r="AU13" t="s">
        <v>29</v>
      </c>
      <c r="AV13" s="22">
        <f>LN(AV10)</f>
        <v>0.33302963029447735</v>
      </c>
      <c r="AW13" s="12">
        <v>1994</v>
      </c>
      <c r="AX13" s="13">
        <v>6.9969999999999999</v>
      </c>
      <c r="AY13" t="s">
        <v>29</v>
      </c>
      <c r="AZ13" s="22">
        <f>LN(AZ10)</f>
        <v>0.33323386590607196</v>
      </c>
      <c r="BA13" s="12">
        <v>1994</v>
      </c>
      <c r="BB13" s="13">
        <v>6.9969999999999999</v>
      </c>
      <c r="BC13" t="s">
        <v>29</v>
      </c>
      <c r="BD13" s="22">
        <f>LN(BD10)</f>
        <v>0.33361026579834735</v>
      </c>
      <c r="BE13" s="12">
        <v>1993</v>
      </c>
      <c r="BF13" s="13">
        <v>7.8239999999999998</v>
      </c>
      <c r="BG13" t="s">
        <v>29</v>
      </c>
      <c r="BH13" s="22">
        <f>LN(BH10)</f>
        <v>0.33471526847208777</v>
      </c>
      <c r="BI13" s="12">
        <v>1993</v>
      </c>
      <c r="BJ13" s="13">
        <v>7.8239999999999998</v>
      </c>
      <c r="BK13" t="s">
        <v>29</v>
      </c>
      <c r="BL13" s="22">
        <f>LN(BL10)</f>
        <v>0.33321249552865179</v>
      </c>
      <c r="BM13" s="12">
        <v>1993</v>
      </c>
      <c r="BN13" s="13">
        <v>7.8239999999999998</v>
      </c>
      <c r="BO13" t="s">
        <v>29</v>
      </c>
      <c r="BP13" s="22">
        <f>LN(BP10)</f>
        <v>0.33539756740046678</v>
      </c>
      <c r="BQ13" s="12">
        <v>1993</v>
      </c>
      <c r="BR13" s="13">
        <v>7.8239999999999998</v>
      </c>
      <c r="BS13" t="s">
        <v>29</v>
      </c>
      <c r="BT13" s="22">
        <f>LN(BT10)</f>
        <v>0.33884253714348112</v>
      </c>
      <c r="BU13" s="12">
        <v>1993</v>
      </c>
      <c r="BV13" s="13">
        <v>7.8239999999999998</v>
      </c>
      <c r="BW13" t="s">
        <v>29</v>
      </c>
      <c r="BX13" s="22">
        <f>LN(BX10)</f>
        <v>0.33323776430481478</v>
      </c>
      <c r="BY13" s="12">
        <v>1993</v>
      </c>
      <c r="BZ13" s="13">
        <v>7.8239999999999998</v>
      </c>
      <c r="CA13" t="s">
        <v>29</v>
      </c>
      <c r="CB13" s="22">
        <f>LN(CB10)</f>
        <v>0.33043277478303307</v>
      </c>
      <c r="CC13" s="12">
        <v>1993</v>
      </c>
      <c r="CD13" s="13">
        <v>7.8239999999999998</v>
      </c>
      <c r="CE13" t="s">
        <v>29</v>
      </c>
      <c r="CF13" s="22">
        <f>LN(CF10)</f>
        <v>0.33135513200863237</v>
      </c>
      <c r="CG13" s="12">
        <v>1993</v>
      </c>
      <c r="CH13" s="13">
        <v>7.8239999999999998</v>
      </c>
      <c r="CI13" t="s">
        <v>29</v>
      </c>
      <c r="CJ13" s="22">
        <f>LN(CJ10)</f>
        <v>0.3293574087743259</v>
      </c>
      <c r="CK13" s="12">
        <v>1993</v>
      </c>
      <c r="CL13" s="13">
        <v>7.8239999999999998</v>
      </c>
      <c r="CM13" t="s">
        <v>29</v>
      </c>
      <c r="CN13" s="22">
        <f>LN(CN10)</f>
        <v>0.328307655313749</v>
      </c>
      <c r="CO13" s="12">
        <v>1993</v>
      </c>
      <c r="CP13" s="13">
        <v>7.8239999999999998</v>
      </c>
      <c r="CQ13" t="s">
        <v>29</v>
      </c>
      <c r="CR13" s="22">
        <f>LN(CR10)</f>
        <v>0.32545240335509484</v>
      </c>
      <c r="CS13" s="12">
        <v>1993</v>
      </c>
      <c r="CT13" s="13">
        <v>7.8239999999999998</v>
      </c>
      <c r="CU13" t="s">
        <v>29</v>
      </c>
      <c r="CV13" s="22">
        <f>LN(CV10)</f>
        <v>0.32970161581796281</v>
      </c>
      <c r="CW13" s="12">
        <v>1993</v>
      </c>
      <c r="CX13" s="13">
        <v>7.8239999999999998</v>
      </c>
      <c r="CY13" t="s">
        <v>29</v>
      </c>
      <c r="CZ13" s="22">
        <f>LN(CZ10)</f>
        <v>0.32333558913382421</v>
      </c>
      <c r="DA13" s="12">
        <v>1993</v>
      </c>
      <c r="DB13" s="13">
        <v>7.8239999999999998</v>
      </c>
      <c r="DC13" t="s">
        <v>29</v>
      </c>
      <c r="DD13" s="22">
        <f>LN(DD10)</f>
        <v>0.32377023520279052</v>
      </c>
      <c r="DE13" s="12">
        <v>1993</v>
      </c>
      <c r="DF13" s="13">
        <v>7.8239999999999998</v>
      </c>
    </row>
    <row r="14" spans="2:112">
      <c r="B14">
        <v>0.38295711805849708</v>
      </c>
      <c r="C14" s="21">
        <v>0.85666783349882891</v>
      </c>
      <c r="D14">
        <v>137.46642258639181</v>
      </c>
      <c r="E14" s="12">
        <v>1994</v>
      </c>
      <c r="F14" s="13">
        <v>6.9969999999999999</v>
      </c>
      <c r="G14" t="s">
        <v>30</v>
      </c>
      <c r="H14" s="22">
        <f>H12-H11</f>
        <v>4.5576615709810087E-2</v>
      </c>
      <c r="I14" s="12">
        <v>1995</v>
      </c>
      <c r="J14" s="13">
        <v>32.463000000000001</v>
      </c>
      <c r="K14" t="s">
        <v>30</v>
      </c>
      <c r="L14" s="22">
        <f>L12-L11</f>
        <v>5.0872598175054962E-2</v>
      </c>
      <c r="M14" s="12">
        <v>1995</v>
      </c>
      <c r="N14" s="13">
        <v>32.463000000000001</v>
      </c>
      <c r="O14" t="s">
        <v>30</v>
      </c>
      <c r="P14" s="22">
        <f>P12-P11</f>
        <v>4.4949357728182315E-2</v>
      </c>
      <c r="Q14" s="12">
        <v>1995</v>
      </c>
      <c r="R14" s="13">
        <v>32.463000000000001</v>
      </c>
      <c r="S14" t="s">
        <v>30</v>
      </c>
      <c r="T14" s="22">
        <f>T12-T11</f>
        <v>4.9295772119518078E-2</v>
      </c>
      <c r="U14" s="12">
        <v>1995</v>
      </c>
      <c r="V14" s="13">
        <v>32.463000000000001</v>
      </c>
      <c r="W14" t="s">
        <v>30</v>
      </c>
      <c r="X14" s="22">
        <f>X12-X11</f>
        <v>4.6531272640940258E-2</v>
      </c>
      <c r="Y14" s="12">
        <v>1995</v>
      </c>
      <c r="Z14" s="13">
        <v>32.463000000000001</v>
      </c>
      <c r="AA14" t="s">
        <v>30</v>
      </c>
      <c r="AB14" s="22">
        <f>AB12-AB11</f>
        <v>4.683829125047495E-2</v>
      </c>
      <c r="AC14" s="12">
        <v>1995</v>
      </c>
      <c r="AD14" s="13">
        <v>32.463000000000001</v>
      </c>
      <c r="AE14" t="s">
        <v>30</v>
      </c>
      <c r="AF14" s="22">
        <f>AF12-AF11</f>
        <v>4.6876717753679797E-2</v>
      </c>
      <c r="AG14" s="12">
        <v>1995</v>
      </c>
      <c r="AH14" s="13">
        <v>32.463000000000001</v>
      </c>
      <c r="AI14" t="s">
        <v>30</v>
      </c>
      <c r="AJ14" s="22">
        <f>AJ12-AJ11</f>
        <v>4.6823850982870008E-2</v>
      </c>
      <c r="AK14" s="12">
        <v>1995</v>
      </c>
      <c r="AL14" s="13">
        <v>32.463000000000001</v>
      </c>
      <c r="AM14" t="s">
        <v>30</v>
      </c>
      <c r="AN14" s="22">
        <f>AN12-AN11</f>
        <v>4.6294546260443048E-2</v>
      </c>
      <c r="AO14" s="12">
        <v>1995</v>
      </c>
      <c r="AP14" s="13">
        <v>32.463000000000001</v>
      </c>
      <c r="AQ14" t="s">
        <v>30</v>
      </c>
      <c r="AR14" s="22">
        <f>AR12-AR11</f>
        <v>4.0132945256144248E-2</v>
      </c>
      <c r="AS14" s="12">
        <v>1995</v>
      </c>
      <c r="AT14" s="13">
        <v>32.463000000000001</v>
      </c>
      <c r="AU14" t="s">
        <v>30</v>
      </c>
      <c r="AV14" s="22">
        <f>AV12-AV11</f>
        <v>4.5997040339709472E-2</v>
      </c>
      <c r="AW14" s="12">
        <v>1995</v>
      </c>
      <c r="AX14" s="13">
        <v>32.463000000000001</v>
      </c>
      <c r="AY14" t="s">
        <v>30</v>
      </c>
      <c r="AZ14" s="22">
        <f>AZ12-AZ11</f>
        <v>4.649107002712749E-2</v>
      </c>
      <c r="BA14" s="12">
        <v>1995</v>
      </c>
      <c r="BB14" s="13">
        <v>32.463000000000001</v>
      </c>
      <c r="BC14" t="s">
        <v>30</v>
      </c>
      <c r="BD14" s="22">
        <f>BD12-BD11</f>
        <v>4.6425412424182633E-2</v>
      </c>
      <c r="BE14" s="12">
        <v>1995</v>
      </c>
      <c r="BF14" s="13">
        <v>32.463000000000001</v>
      </c>
      <c r="BG14" t="s">
        <v>30</v>
      </c>
      <c r="BH14" s="22">
        <f>BH12-BH11</f>
        <v>4.6021286804030392E-2</v>
      </c>
      <c r="BI14" s="12">
        <v>1994</v>
      </c>
      <c r="BJ14" s="13">
        <v>6.9969999999999999</v>
      </c>
      <c r="BK14" t="s">
        <v>30</v>
      </c>
      <c r="BL14" s="22">
        <f>BL12-BL11</f>
        <v>4.6702539257353015E-2</v>
      </c>
      <c r="BM14" s="12">
        <v>1994</v>
      </c>
      <c r="BN14" s="13">
        <v>6.9969999999999999</v>
      </c>
      <c r="BO14" t="s">
        <v>30</v>
      </c>
      <c r="BP14" s="22">
        <f>BP12-BP11</f>
        <v>4.6210440918840467E-2</v>
      </c>
      <c r="BQ14" s="12">
        <v>1994</v>
      </c>
      <c r="BR14" s="13">
        <v>6.9969999999999999</v>
      </c>
      <c r="BS14" t="s">
        <v>30</v>
      </c>
      <c r="BT14" s="22">
        <f>BT12-BT11</f>
        <v>4.5111887150126762E-2</v>
      </c>
      <c r="BU14" s="12">
        <v>1994</v>
      </c>
      <c r="BV14" s="13">
        <v>6.9969999999999999</v>
      </c>
      <c r="BW14" t="s">
        <v>30</v>
      </c>
      <c r="BX14" s="22">
        <f>BX12-BX11</f>
        <v>4.6835836173420353E-2</v>
      </c>
      <c r="BY14" s="12">
        <v>1994</v>
      </c>
      <c r="BZ14" s="13">
        <v>6.9969999999999999</v>
      </c>
      <c r="CA14" t="s">
        <v>30</v>
      </c>
      <c r="CB14" s="22">
        <f>CB12-CB11</f>
        <v>4.6534061211013056E-2</v>
      </c>
      <c r="CC14" s="12">
        <v>1994</v>
      </c>
      <c r="CD14" s="13">
        <v>6.9969999999999999</v>
      </c>
      <c r="CE14" t="s">
        <v>30</v>
      </c>
      <c r="CF14" s="22">
        <f>CF12-CF11</f>
        <v>4.6859365957994836E-2</v>
      </c>
      <c r="CG14" s="12">
        <v>1994</v>
      </c>
      <c r="CH14" s="13">
        <v>6.9969999999999999</v>
      </c>
      <c r="CI14" t="s">
        <v>30</v>
      </c>
      <c r="CJ14" s="22">
        <f>CJ12-CJ11</f>
        <v>4.6507827804569413E-2</v>
      </c>
      <c r="CK14" s="12">
        <v>1994</v>
      </c>
      <c r="CL14" s="13">
        <v>6.9969999999999999</v>
      </c>
      <c r="CM14" t="s">
        <v>30</v>
      </c>
      <c r="CN14" s="22">
        <f>CN12-CN11</f>
        <v>4.6582746127121488E-2</v>
      </c>
      <c r="CO14" s="12">
        <v>1994</v>
      </c>
      <c r="CP14" s="13">
        <v>6.9969999999999999</v>
      </c>
      <c r="CQ14" t="s">
        <v>30</v>
      </c>
      <c r="CR14" s="22">
        <f>CR12-CR11</f>
        <v>4.6617779357607692E-2</v>
      </c>
      <c r="CS14" s="12">
        <v>1994</v>
      </c>
      <c r="CT14" s="13">
        <v>6.9969999999999999</v>
      </c>
      <c r="CU14" t="s">
        <v>30</v>
      </c>
      <c r="CV14" s="22">
        <f>CV12-CV11</f>
        <v>4.7838297894777504E-2</v>
      </c>
      <c r="CW14" s="12">
        <v>1994</v>
      </c>
      <c r="CX14" s="13">
        <v>6.9969999999999999</v>
      </c>
      <c r="CY14" t="s">
        <v>30</v>
      </c>
      <c r="CZ14" s="22">
        <f>CZ12-CZ11</f>
        <v>4.6432999654740625E-2</v>
      </c>
      <c r="DA14" s="12">
        <v>1994</v>
      </c>
      <c r="DB14" s="13">
        <v>6.9969999999999999</v>
      </c>
      <c r="DC14" t="s">
        <v>30</v>
      </c>
      <c r="DD14" s="22">
        <f>DD12-DD11</f>
        <v>4.7352799299208881E-2</v>
      </c>
      <c r="DE14" s="12">
        <v>1994</v>
      </c>
      <c r="DF14" s="13">
        <v>6.9969999999999999</v>
      </c>
    </row>
    <row r="15" spans="2:112">
      <c r="B15">
        <v>0.38220347416896111</v>
      </c>
      <c r="C15" s="21">
        <v>0.85262977467097301</v>
      </c>
      <c r="D15">
        <v>133.06951776486002</v>
      </c>
      <c r="E15" s="12">
        <v>1995</v>
      </c>
      <c r="F15" s="13">
        <v>32.463000000000001</v>
      </c>
      <c r="G15" t="s">
        <v>31</v>
      </c>
      <c r="H15" s="22">
        <f>H11-H13</f>
        <v>4.7753451172497963E-2</v>
      </c>
      <c r="I15" s="12">
        <v>1996</v>
      </c>
      <c r="J15" s="13">
        <v>17.216999999999999</v>
      </c>
      <c r="K15" t="s">
        <v>31</v>
      </c>
      <c r="L15" s="22">
        <f>L11-L13</f>
        <v>5.359998851577652E-2</v>
      </c>
      <c r="M15" s="12">
        <v>1996</v>
      </c>
      <c r="N15" s="13">
        <v>17.216999999999999</v>
      </c>
      <c r="O15" t="s">
        <v>31</v>
      </c>
      <c r="P15" s="22">
        <f>P11-P13</f>
        <v>4.7065285053063899E-2</v>
      </c>
      <c r="Q15" s="12">
        <v>1996</v>
      </c>
      <c r="R15" s="13">
        <v>17.216999999999999</v>
      </c>
      <c r="S15" t="s">
        <v>31</v>
      </c>
      <c r="T15" s="22">
        <f>T11-T13</f>
        <v>5.1852421807944415E-2</v>
      </c>
      <c r="U15" s="12">
        <v>1996</v>
      </c>
      <c r="V15" s="13">
        <v>17.216999999999999</v>
      </c>
      <c r="W15" t="s">
        <v>31</v>
      </c>
      <c r="X15" s="22">
        <f>X11-X13</f>
        <v>4.8802547022447684E-2</v>
      </c>
      <c r="Y15" s="12">
        <v>1996</v>
      </c>
      <c r="Z15" s="13">
        <v>17.216999999999999</v>
      </c>
      <c r="AA15" t="s">
        <v>31</v>
      </c>
      <c r="AB15" s="22">
        <f>AB11-AB13</f>
        <v>4.9140384387077463E-2</v>
      </c>
      <c r="AC15" s="12">
        <v>1996</v>
      </c>
      <c r="AD15" s="13">
        <v>17.216999999999999</v>
      </c>
      <c r="AE15" t="s">
        <v>31</v>
      </c>
      <c r="AF15" s="22">
        <f>AF11-AF13</f>
        <v>4.9182683514079562E-2</v>
      </c>
      <c r="AG15" s="12">
        <v>1996</v>
      </c>
      <c r="AH15" s="13">
        <v>17.216999999999999</v>
      </c>
      <c r="AI15" t="s">
        <v>31</v>
      </c>
      <c r="AJ15" s="22">
        <f>AJ11-AJ13</f>
        <v>4.9124489711661334E-2</v>
      </c>
      <c r="AK15" s="12">
        <v>1996</v>
      </c>
      <c r="AL15" s="13">
        <v>17.216999999999999</v>
      </c>
      <c r="AM15" t="s">
        <v>31</v>
      </c>
      <c r="AN15" s="22">
        <f>AN11-AN13</f>
        <v>4.8542206559506473E-2</v>
      </c>
      <c r="AO15" s="12">
        <v>1996</v>
      </c>
      <c r="AP15" s="13">
        <v>17.216999999999999</v>
      </c>
      <c r="AQ15" t="s">
        <v>31</v>
      </c>
      <c r="AR15" s="22">
        <f>AR11-AR13</f>
        <v>4.1811185948026242E-2</v>
      </c>
      <c r="AS15" s="12">
        <v>1996</v>
      </c>
      <c r="AT15" s="13">
        <v>17.216999999999999</v>
      </c>
      <c r="AU15" t="s">
        <v>31</v>
      </c>
      <c r="AV15" s="22">
        <f>AV11-AV13</f>
        <v>4.8215207064766674E-2</v>
      </c>
      <c r="AW15" s="12">
        <v>1996</v>
      </c>
      <c r="AX15" s="13">
        <v>17.216999999999999</v>
      </c>
      <c r="AY15" t="s">
        <v>31</v>
      </c>
      <c r="AZ15" s="22">
        <f>AZ11-AZ13</f>
        <v>4.8758324968574962E-2</v>
      </c>
      <c r="BA15" s="12">
        <v>1996</v>
      </c>
      <c r="BB15" s="13">
        <v>17.216999999999999</v>
      </c>
      <c r="BC15" t="s">
        <v>31</v>
      </c>
      <c r="BD15" s="22">
        <f>BD11-BD13</f>
        <v>4.8686110973589214E-2</v>
      </c>
      <c r="BE15" s="12">
        <v>1996</v>
      </c>
      <c r="BF15" s="13">
        <v>17.216999999999999</v>
      </c>
      <c r="BG15" t="s">
        <v>31</v>
      </c>
      <c r="BH15" s="22">
        <f>BH11-BH13</f>
        <v>4.8241849586409313E-2</v>
      </c>
      <c r="BI15" s="12">
        <v>1996</v>
      </c>
      <c r="BJ15" s="13">
        <v>17.216999999999999</v>
      </c>
      <c r="BK15" t="s">
        <v>31</v>
      </c>
      <c r="BL15" s="22">
        <f>BL11-BL13</f>
        <v>4.8990978640309324E-2</v>
      </c>
      <c r="BM15" s="12">
        <v>1995</v>
      </c>
      <c r="BN15" s="13">
        <v>32.463000000000001</v>
      </c>
      <c r="BO15" t="s">
        <v>31</v>
      </c>
      <c r="BP15" s="22">
        <f>BP11-BP13</f>
        <v>4.8449742636398951E-2</v>
      </c>
      <c r="BQ15" s="12">
        <v>1995</v>
      </c>
      <c r="BR15" s="13">
        <v>32.463000000000001</v>
      </c>
      <c r="BS15" t="s">
        <v>31</v>
      </c>
      <c r="BT15" s="22">
        <f>BT11-BT13</f>
        <v>4.7243509565801367E-2</v>
      </c>
      <c r="BU15" s="12">
        <v>1995</v>
      </c>
      <c r="BV15" s="13">
        <v>32.463000000000001</v>
      </c>
      <c r="BW15" t="s">
        <v>31</v>
      </c>
      <c r="BX15" s="22">
        <f>BX11-BX13</f>
        <v>4.9137682003353E-2</v>
      </c>
      <c r="BY15" s="12">
        <v>1995</v>
      </c>
      <c r="BZ15" s="13">
        <v>32.463000000000001</v>
      </c>
      <c r="CA15" t="s">
        <v>31</v>
      </c>
      <c r="CB15" s="22">
        <f>CB11-CB13</f>
        <v>4.8805614531023944E-2</v>
      </c>
      <c r="CC15" s="12">
        <v>1995</v>
      </c>
      <c r="CD15" s="13">
        <v>32.463000000000001</v>
      </c>
      <c r="CE15" t="s">
        <v>31</v>
      </c>
      <c r="CF15" s="22">
        <f>CF11-CF13</f>
        <v>4.9163582581239873E-2</v>
      </c>
      <c r="CG15" s="12">
        <v>1995</v>
      </c>
      <c r="CH15" s="13">
        <v>32.463000000000001</v>
      </c>
      <c r="CI15" t="s">
        <v>31</v>
      </c>
      <c r="CJ15" s="22">
        <f>CJ11-CJ13</f>
        <v>4.8776757727641396E-2</v>
      </c>
      <c r="CK15" s="12">
        <v>1995</v>
      </c>
      <c r="CL15" s="13">
        <v>32.463000000000001</v>
      </c>
      <c r="CM15" t="s">
        <v>31</v>
      </c>
      <c r="CN15" s="22">
        <f>CN11-CN13</f>
        <v>4.8859172256245087E-2</v>
      </c>
      <c r="CO15" s="12">
        <v>1995</v>
      </c>
      <c r="CP15" s="13">
        <v>32.463000000000001</v>
      </c>
      <c r="CQ15" t="s">
        <v>31</v>
      </c>
      <c r="CR15" s="22">
        <f>CR11-CR13</f>
        <v>4.8897715304765665E-2</v>
      </c>
      <c r="CS15" s="12">
        <v>1995</v>
      </c>
      <c r="CT15" s="13">
        <v>32.463000000000001</v>
      </c>
      <c r="CU15" t="s">
        <v>31</v>
      </c>
      <c r="CV15" s="22">
        <f>CV11-CV13</f>
        <v>5.0242284719819563E-2</v>
      </c>
      <c r="CW15" s="12">
        <v>1995</v>
      </c>
      <c r="CX15" s="13">
        <v>32.463000000000001</v>
      </c>
      <c r="CY15" t="s">
        <v>31</v>
      </c>
      <c r="CZ15" s="22">
        <f>CZ11-CZ13</f>
        <v>4.8694455335859754E-2</v>
      </c>
      <c r="DA15" s="12">
        <v>1995</v>
      </c>
      <c r="DB15" s="13">
        <v>32.463000000000001</v>
      </c>
      <c r="DC15" t="s">
        <v>31</v>
      </c>
      <c r="DD15" s="22">
        <f>DD11-DD13</f>
        <v>4.9707027937990755E-2</v>
      </c>
      <c r="DE15" s="12">
        <v>1995</v>
      </c>
      <c r="DF15" s="13">
        <v>32.463000000000001</v>
      </c>
    </row>
    <row r="16" spans="2:112">
      <c r="B16">
        <v>0.38384731003686573</v>
      </c>
      <c r="C16" s="21">
        <v>0.85598737857685436</v>
      </c>
      <c r="D16">
        <v>136.70822399253578</v>
      </c>
      <c r="E16" s="12">
        <v>1996</v>
      </c>
      <c r="F16" s="13">
        <v>17.216999999999999</v>
      </c>
      <c r="G16" t="s">
        <v>32</v>
      </c>
      <c r="H16" s="23">
        <f>AVERAGE(H14:H15)</f>
        <v>4.6665033441154025E-2</v>
      </c>
      <c r="I16" s="12">
        <v>1997</v>
      </c>
      <c r="J16" s="13">
        <v>10.797000000000001</v>
      </c>
      <c r="K16" t="s">
        <v>32</v>
      </c>
      <c r="L16" s="23">
        <f>AVERAGE(L14:L15)</f>
        <v>5.2236293345415741E-2</v>
      </c>
      <c r="M16" s="12">
        <v>1997</v>
      </c>
      <c r="N16" s="13">
        <v>10.797000000000001</v>
      </c>
      <c r="O16" t="s">
        <v>32</v>
      </c>
      <c r="P16" s="23">
        <f>AVERAGE(P14:P15)</f>
        <v>4.6007321390623107E-2</v>
      </c>
      <c r="Q16" s="12">
        <v>1997</v>
      </c>
      <c r="R16" s="13">
        <v>10.797000000000001</v>
      </c>
      <c r="S16" t="s">
        <v>32</v>
      </c>
      <c r="T16" s="23">
        <f>AVERAGE(T14:T15)</f>
        <v>5.0574096963731247E-2</v>
      </c>
      <c r="U16" s="12">
        <v>1997</v>
      </c>
      <c r="V16" s="13">
        <v>10.797000000000001</v>
      </c>
      <c r="W16" t="s">
        <v>32</v>
      </c>
      <c r="X16" s="23">
        <f>AVERAGE(X14:X15)</f>
        <v>4.7666909831693971E-2</v>
      </c>
      <c r="Y16" s="12">
        <v>1997</v>
      </c>
      <c r="Z16" s="13">
        <v>10.797000000000001</v>
      </c>
      <c r="AA16" t="s">
        <v>32</v>
      </c>
      <c r="AB16" s="23">
        <f>AVERAGE(AB14:AB15)</f>
        <v>4.7989337818776207E-2</v>
      </c>
      <c r="AC16" s="12">
        <v>1997</v>
      </c>
      <c r="AD16" s="13">
        <v>10.797000000000001</v>
      </c>
      <c r="AE16" t="s">
        <v>32</v>
      </c>
      <c r="AF16" s="23">
        <f>AVERAGE(AF14:AF15)</f>
        <v>4.8029700633879679E-2</v>
      </c>
      <c r="AG16" s="12">
        <v>1997</v>
      </c>
      <c r="AH16" s="13">
        <v>10.797000000000001</v>
      </c>
      <c r="AI16" t="s">
        <v>32</v>
      </c>
      <c r="AJ16" s="23">
        <f>AVERAGE(AJ14:AJ15)</f>
        <v>4.7974170347265671E-2</v>
      </c>
      <c r="AK16" s="12">
        <v>1997</v>
      </c>
      <c r="AL16" s="13">
        <v>10.797000000000001</v>
      </c>
      <c r="AM16" t="s">
        <v>32</v>
      </c>
      <c r="AN16" s="23">
        <f>AVERAGE(AN14:AN15)</f>
        <v>4.7418376409974761E-2</v>
      </c>
      <c r="AO16" s="12">
        <v>1997</v>
      </c>
      <c r="AP16" s="13">
        <v>10.797000000000001</v>
      </c>
      <c r="AQ16" t="s">
        <v>32</v>
      </c>
      <c r="AR16" s="23">
        <f>AVERAGE(AR14:AR15)</f>
        <v>4.0972065602085245E-2</v>
      </c>
      <c r="AS16" s="12">
        <v>1997</v>
      </c>
      <c r="AT16" s="13">
        <v>10.797000000000001</v>
      </c>
      <c r="AU16" t="s">
        <v>32</v>
      </c>
      <c r="AV16" s="23">
        <f>AVERAGE(AV14:AV15)</f>
        <v>4.7106123702238073E-2</v>
      </c>
      <c r="AW16" s="12">
        <v>1997</v>
      </c>
      <c r="AX16" s="13">
        <v>10.797000000000001</v>
      </c>
      <c r="AY16" t="s">
        <v>32</v>
      </c>
      <c r="AZ16" s="23">
        <f>AVERAGE(AZ14:AZ15)</f>
        <v>4.7624697497851226E-2</v>
      </c>
      <c r="BA16" s="12">
        <v>1997</v>
      </c>
      <c r="BB16" s="13">
        <v>10.797000000000001</v>
      </c>
      <c r="BC16" t="s">
        <v>32</v>
      </c>
      <c r="BD16" s="23">
        <f>AVERAGE(BD14:BD15)</f>
        <v>4.7555761698885923E-2</v>
      </c>
      <c r="BE16" s="12">
        <v>1997</v>
      </c>
      <c r="BF16" s="13">
        <v>10.797000000000001</v>
      </c>
      <c r="BG16" t="s">
        <v>32</v>
      </c>
      <c r="BH16" s="23">
        <f>AVERAGE(BH14:BH15)</f>
        <v>4.7131568195219853E-2</v>
      </c>
      <c r="BI16" s="12">
        <v>1997</v>
      </c>
      <c r="BJ16" s="13">
        <v>10.797000000000001</v>
      </c>
      <c r="BK16" t="s">
        <v>32</v>
      </c>
      <c r="BL16" s="23">
        <f>AVERAGE(BL14:BL15)</f>
        <v>4.784675894883117E-2</v>
      </c>
      <c r="BM16" s="12">
        <v>1997</v>
      </c>
      <c r="BN16" s="13">
        <v>10.797000000000001</v>
      </c>
      <c r="BO16" t="s">
        <v>32</v>
      </c>
      <c r="BP16" s="23">
        <f>AVERAGE(BP14:BP15)</f>
        <v>4.7330091777619709E-2</v>
      </c>
      <c r="BQ16" s="12">
        <v>1996</v>
      </c>
      <c r="BR16" s="13">
        <v>17.216999999999999</v>
      </c>
      <c r="BS16" t="s">
        <v>32</v>
      </c>
      <c r="BT16" s="23">
        <f>AVERAGE(BT14:BT15)</f>
        <v>4.6177698357964064E-2</v>
      </c>
      <c r="BU16" s="12">
        <v>1996</v>
      </c>
      <c r="BV16" s="13">
        <v>17.216999999999999</v>
      </c>
      <c r="BW16" t="s">
        <v>32</v>
      </c>
      <c r="BX16" s="23">
        <f>AVERAGE(BX14:BX15)</f>
        <v>4.7986759088386677E-2</v>
      </c>
      <c r="BY16" s="12">
        <v>1996</v>
      </c>
      <c r="BZ16" s="13">
        <v>17.216999999999999</v>
      </c>
      <c r="CA16" t="s">
        <v>32</v>
      </c>
      <c r="CB16" s="23">
        <f>AVERAGE(CB14:CB15)</f>
        <v>4.76698378710185E-2</v>
      </c>
      <c r="CC16" s="12">
        <v>1996</v>
      </c>
      <c r="CD16" s="13">
        <v>17.216999999999999</v>
      </c>
      <c r="CE16" t="s">
        <v>32</v>
      </c>
      <c r="CF16" s="23">
        <f>AVERAGE(CF14:CF15)</f>
        <v>4.8011474269617355E-2</v>
      </c>
      <c r="CG16" s="12">
        <v>1996</v>
      </c>
      <c r="CH16" s="13">
        <v>17.216999999999999</v>
      </c>
      <c r="CI16" t="s">
        <v>32</v>
      </c>
      <c r="CJ16" s="23">
        <f>AVERAGE(CJ14:CJ15)</f>
        <v>4.7642292766105404E-2</v>
      </c>
      <c r="CK16" s="12">
        <v>1996</v>
      </c>
      <c r="CL16" s="13">
        <v>17.216999999999999</v>
      </c>
      <c r="CM16" t="s">
        <v>32</v>
      </c>
      <c r="CN16" s="23">
        <f>AVERAGE(CN14:CN15)</f>
        <v>4.7720959191683288E-2</v>
      </c>
      <c r="CO16" s="12">
        <v>1996</v>
      </c>
      <c r="CP16" s="13">
        <v>17.216999999999999</v>
      </c>
      <c r="CQ16" t="s">
        <v>32</v>
      </c>
      <c r="CR16" s="23">
        <f>AVERAGE(CR14:CR15)</f>
        <v>4.7757747331186678E-2</v>
      </c>
      <c r="CS16" s="12">
        <v>1996</v>
      </c>
      <c r="CT16" s="13">
        <v>17.216999999999999</v>
      </c>
      <c r="CU16" t="s">
        <v>32</v>
      </c>
      <c r="CV16" s="23">
        <f>AVERAGE(CV14:CV15)</f>
        <v>4.9040291307298534E-2</v>
      </c>
      <c r="CW16" s="12">
        <v>1996</v>
      </c>
      <c r="CX16" s="13">
        <v>17.216999999999999</v>
      </c>
      <c r="CY16" t="s">
        <v>32</v>
      </c>
      <c r="CZ16" s="23">
        <f>AVERAGE(CZ14:CZ15)</f>
        <v>4.756372749530019E-2</v>
      </c>
      <c r="DA16" s="12">
        <v>1996</v>
      </c>
      <c r="DB16" s="13">
        <v>17.216999999999999</v>
      </c>
      <c r="DC16" t="s">
        <v>32</v>
      </c>
      <c r="DD16" s="23">
        <f>AVERAGE(DD14:DD15)</f>
        <v>4.8529913618599818E-2</v>
      </c>
      <c r="DE16" s="12">
        <v>1996</v>
      </c>
      <c r="DF16" s="13">
        <v>17.216999999999999</v>
      </c>
    </row>
    <row r="17" spans="1:110">
      <c r="B17">
        <v>0.38608604670928248</v>
      </c>
      <c r="C17" s="21">
        <v>0.86279902118484397</v>
      </c>
      <c r="D17">
        <v>144.6372880035116</v>
      </c>
      <c r="E17" s="12">
        <v>1997</v>
      </c>
      <c r="F17" s="13">
        <v>10.797000000000001</v>
      </c>
      <c r="G17" t="s">
        <v>33</v>
      </c>
      <c r="H17">
        <f>TINV(0.3173,H5)</f>
        <v>1.0212945194233949</v>
      </c>
      <c r="I17" s="12">
        <v>1997</v>
      </c>
      <c r="J17" s="13">
        <v>65.900000000000006</v>
      </c>
      <c r="K17" t="s">
        <v>33</v>
      </c>
      <c r="L17">
        <f>TINV(0.3173,L5)</f>
        <v>1.0222395345469693</v>
      </c>
      <c r="M17" s="12">
        <v>1997</v>
      </c>
      <c r="N17" s="13">
        <v>65.900000000000006</v>
      </c>
      <c r="O17" t="s">
        <v>33</v>
      </c>
      <c r="P17">
        <f>TINV(0.3173,P5)</f>
        <v>1.0222395345469693</v>
      </c>
      <c r="Q17" s="12">
        <v>1997</v>
      </c>
      <c r="R17" s="13">
        <v>65.900000000000006</v>
      </c>
      <c r="S17" t="s">
        <v>33</v>
      </c>
      <c r="T17">
        <f>TINV(0.3173,T5)</f>
        <v>1.0222395345469693</v>
      </c>
      <c r="U17" s="12">
        <v>1997</v>
      </c>
      <c r="V17" s="13">
        <v>65.900000000000006</v>
      </c>
      <c r="W17" t="s">
        <v>33</v>
      </c>
      <c r="X17">
        <f>TINV(0.3173,X5)</f>
        <v>1.0222395345469693</v>
      </c>
      <c r="Y17" s="12">
        <v>1997</v>
      </c>
      <c r="Z17" s="13">
        <v>65.900000000000006</v>
      </c>
      <c r="AA17" t="s">
        <v>33</v>
      </c>
      <c r="AB17">
        <f>TINV(0.3173,AB5)</f>
        <v>1.0222395345469693</v>
      </c>
      <c r="AC17" s="12">
        <v>1997</v>
      </c>
      <c r="AD17" s="13">
        <v>65.900000000000006</v>
      </c>
      <c r="AE17" t="s">
        <v>33</v>
      </c>
      <c r="AF17">
        <f>TINV(0.3173,AF5)</f>
        <v>1.0222395345469693</v>
      </c>
      <c r="AG17" s="12">
        <v>1997</v>
      </c>
      <c r="AH17" s="13">
        <v>65.900000000000006</v>
      </c>
      <c r="AI17" t="s">
        <v>33</v>
      </c>
      <c r="AJ17">
        <f>TINV(0.3173,AJ5)</f>
        <v>1.0222395345469693</v>
      </c>
      <c r="AK17" s="12">
        <v>1997</v>
      </c>
      <c r="AL17" s="13">
        <v>65.900000000000006</v>
      </c>
      <c r="AM17" t="s">
        <v>33</v>
      </c>
      <c r="AN17">
        <f>TINV(0.3173,AN5)</f>
        <v>1.0222395345469693</v>
      </c>
      <c r="AO17" s="12">
        <v>1997</v>
      </c>
      <c r="AP17" s="13">
        <v>65.900000000000006</v>
      </c>
      <c r="AQ17" t="s">
        <v>33</v>
      </c>
      <c r="AR17">
        <f>TINV(0.3173,AR5)</f>
        <v>1.0222395345469693</v>
      </c>
      <c r="AS17" s="12">
        <v>1997</v>
      </c>
      <c r="AT17" s="13">
        <v>65.900000000000006</v>
      </c>
      <c r="AU17" t="s">
        <v>33</v>
      </c>
      <c r="AV17">
        <f>TINV(0.3173,AV5)</f>
        <v>1.0222395345469693</v>
      </c>
      <c r="AW17" s="12">
        <v>1997</v>
      </c>
      <c r="AX17" s="13">
        <v>65.900000000000006</v>
      </c>
      <c r="AY17" t="s">
        <v>33</v>
      </c>
      <c r="AZ17">
        <f>TINV(0.3173,AZ5)</f>
        <v>1.0222395345469693</v>
      </c>
      <c r="BA17" s="12">
        <v>1997</v>
      </c>
      <c r="BB17" s="13">
        <v>65.900000000000006</v>
      </c>
      <c r="BC17" t="s">
        <v>33</v>
      </c>
      <c r="BD17">
        <f>TINV(0.3173,BD5)</f>
        <v>1.0222395345469693</v>
      </c>
      <c r="BE17" s="12">
        <v>1997</v>
      </c>
      <c r="BF17" s="13">
        <v>65.900000000000006</v>
      </c>
      <c r="BG17" t="s">
        <v>33</v>
      </c>
      <c r="BH17">
        <f>TINV(0.3173,BH5)</f>
        <v>1.0222395345469693</v>
      </c>
      <c r="BI17" s="12">
        <v>1997</v>
      </c>
      <c r="BJ17" s="13">
        <v>65.900000000000006</v>
      </c>
      <c r="BK17" t="s">
        <v>33</v>
      </c>
      <c r="BL17">
        <f>TINV(0.3173,BL5)</f>
        <v>1.0222395345469693</v>
      </c>
      <c r="BM17" s="12">
        <v>1997</v>
      </c>
      <c r="BN17" s="13">
        <v>65.900000000000006</v>
      </c>
      <c r="BO17" t="s">
        <v>33</v>
      </c>
      <c r="BP17">
        <f>TINV(0.3173,BP5)</f>
        <v>1.0222395345469693</v>
      </c>
      <c r="BQ17" s="12">
        <v>1997</v>
      </c>
      <c r="BR17" s="13">
        <v>65.900000000000006</v>
      </c>
      <c r="BS17" t="s">
        <v>33</v>
      </c>
      <c r="BT17">
        <f>TINV(0.3173,BT5)</f>
        <v>1.0222395345469693</v>
      </c>
      <c r="BU17" s="12">
        <v>1997</v>
      </c>
      <c r="BV17" s="13">
        <v>10.797000000000001</v>
      </c>
      <c r="BW17" t="s">
        <v>33</v>
      </c>
      <c r="BX17">
        <f>TINV(0.3173,BX5)</f>
        <v>1.0222395345469693</v>
      </c>
      <c r="BY17" s="12">
        <v>1997</v>
      </c>
      <c r="BZ17" s="13">
        <v>10.797000000000001</v>
      </c>
      <c r="CA17" t="s">
        <v>33</v>
      </c>
      <c r="CB17">
        <f>TINV(0.3173,CB5)</f>
        <v>1.0222395345469693</v>
      </c>
      <c r="CC17" s="12">
        <v>1997</v>
      </c>
      <c r="CD17" s="13">
        <v>10.797000000000001</v>
      </c>
      <c r="CE17" t="s">
        <v>33</v>
      </c>
      <c r="CF17">
        <f>TINV(0.3173,CF5)</f>
        <v>1.0222395345469693</v>
      </c>
      <c r="CG17" s="12">
        <v>1997</v>
      </c>
      <c r="CH17" s="13">
        <v>10.797000000000001</v>
      </c>
      <c r="CI17" t="s">
        <v>33</v>
      </c>
      <c r="CJ17">
        <f>TINV(0.3173,CJ5)</f>
        <v>1.0222395345469693</v>
      </c>
      <c r="CK17" s="12">
        <v>1997</v>
      </c>
      <c r="CL17" s="13">
        <v>10.797000000000001</v>
      </c>
      <c r="CM17" t="s">
        <v>33</v>
      </c>
      <c r="CN17">
        <f>TINV(0.3173,CN5)</f>
        <v>1.0222395345469693</v>
      </c>
      <c r="CO17" s="12">
        <v>1997</v>
      </c>
      <c r="CP17" s="13">
        <v>10.797000000000001</v>
      </c>
      <c r="CQ17" t="s">
        <v>33</v>
      </c>
      <c r="CR17">
        <f>TINV(0.3173,CR5)</f>
        <v>1.0222395345469693</v>
      </c>
      <c r="CS17" s="12">
        <v>1997</v>
      </c>
      <c r="CT17" s="13">
        <v>10.797000000000001</v>
      </c>
      <c r="CU17" t="s">
        <v>33</v>
      </c>
      <c r="CV17">
        <f>TINV(0.3173,CV5)</f>
        <v>1.0222395345469693</v>
      </c>
      <c r="CW17" s="12">
        <v>1997</v>
      </c>
      <c r="CX17" s="13">
        <v>10.797000000000001</v>
      </c>
      <c r="CY17" t="s">
        <v>33</v>
      </c>
      <c r="CZ17">
        <f>TINV(0.3173,CZ5)</f>
        <v>1.0222395345469693</v>
      </c>
      <c r="DA17" s="12">
        <v>1997</v>
      </c>
      <c r="DB17" s="13">
        <v>10.797000000000001</v>
      </c>
      <c r="DC17" t="s">
        <v>33</v>
      </c>
      <c r="DD17">
        <f>TINV(0.3173,DD5)</f>
        <v>1.0222395345469693</v>
      </c>
      <c r="DE17" s="12">
        <v>1997</v>
      </c>
      <c r="DF17" s="13">
        <v>10.797000000000001</v>
      </c>
    </row>
    <row r="18" spans="1:110">
      <c r="B18">
        <v>0.38237544630816778</v>
      </c>
      <c r="C18" s="21">
        <v>0.85196524737519741</v>
      </c>
      <c r="D18">
        <v>132.36892244683926</v>
      </c>
      <c r="E18" s="12">
        <v>1997</v>
      </c>
      <c r="F18" s="13">
        <v>65.900000000000006</v>
      </c>
      <c r="G18" t="s">
        <v>34</v>
      </c>
      <c r="H18">
        <f>H17*G3</f>
        <v>3.308000705913211E-2</v>
      </c>
      <c r="I18" s="12">
        <v>1998</v>
      </c>
      <c r="J18" s="13">
        <v>342.976</v>
      </c>
      <c r="K18" t="s">
        <v>34</v>
      </c>
      <c r="L18">
        <f>L17*K3</f>
        <v>3.7480220608715455E-2</v>
      </c>
      <c r="M18" s="12">
        <v>1998</v>
      </c>
      <c r="N18" s="13">
        <v>342.976</v>
      </c>
      <c r="O18" t="s">
        <v>34</v>
      </c>
      <c r="P18">
        <f>P17*O3</f>
        <v>3.380528848539343E-2</v>
      </c>
      <c r="Q18" s="12">
        <v>1998</v>
      </c>
      <c r="R18" s="13">
        <v>342.976</v>
      </c>
      <c r="S18" t="s">
        <v>34</v>
      </c>
      <c r="T18">
        <f>T17*S3</f>
        <v>3.6340209234677616E-2</v>
      </c>
      <c r="U18" s="12">
        <v>1998</v>
      </c>
      <c r="V18" s="13">
        <v>342.976</v>
      </c>
      <c r="W18" t="s">
        <v>34</v>
      </c>
      <c r="X18">
        <f>X17*W3</f>
        <v>3.3521226397668739E-2</v>
      </c>
      <c r="Y18" s="12">
        <v>1998</v>
      </c>
      <c r="Z18" s="13">
        <v>342.976</v>
      </c>
      <c r="AA18" t="s">
        <v>34</v>
      </c>
      <c r="AB18">
        <f>AB17*AA3</f>
        <v>3.3830650346788421E-2</v>
      </c>
      <c r="AC18" s="12">
        <v>1998</v>
      </c>
      <c r="AD18" s="13">
        <v>342.976</v>
      </c>
      <c r="AE18" t="s">
        <v>34</v>
      </c>
      <c r="AF18">
        <f>AF17*AE3</f>
        <v>3.3906819170588645E-2</v>
      </c>
      <c r="AG18" s="12">
        <v>1998</v>
      </c>
      <c r="AH18" s="13">
        <v>342.976</v>
      </c>
      <c r="AI18" t="s">
        <v>34</v>
      </c>
      <c r="AJ18">
        <f>AJ17*AI3</f>
        <v>3.3929277656557857E-2</v>
      </c>
      <c r="AK18" s="12">
        <v>1998</v>
      </c>
      <c r="AL18" s="13">
        <v>342.976</v>
      </c>
      <c r="AM18" t="s">
        <v>34</v>
      </c>
      <c r="AN18">
        <f>AN17*AM3</f>
        <v>3.3523895130610097E-2</v>
      </c>
      <c r="AO18" s="12">
        <v>1998</v>
      </c>
      <c r="AP18" s="13">
        <v>342.976</v>
      </c>
      <c r="AQ18" t="s">
        <v>34</v>
      </c>
      <c r="AR18">
        <f>AR17*AQ3</f>
        <v>2.8930846846431508E-2</v>
      </c>
      <c r="AS18" s="12">
        <v>1998</v>
      </c>
      <c r="AT18" s="13">
        <v>342.976</v>
      </c>
      <c r="AU18" t="s">
        <v>34</v>
      </c>
      <c r="AV18">
        <f>AV17*AU3</f>
        <v>3.3313993343168903E-2</v>
      </c>
      <c r="AW18" s="12">
        <v>1998</v>
      </c>
      <c r="AX18" s="13">
        <v>342.976</v>
      </c>
      <c r="AY18" t="s">
        <v>34</v>
      </c>
      <c r="AZ18">
        <f>AZ17*AY3</f>
        <v>3.370536417752594E-2</v>
      </c>
      <c r="BA18" s="12">
        <v>1998</v>
      </c>
      <c r="BB18" s="13">
        <v>342.976</v>
      </c>
      <c r="BC18" t="s">
        <v>34</v>
      </c>
      <c r="BD18">
        <f>BD17*BC3</f>
        <v>3.3666889304309264E-2</v>
      </c>
      <c r="BE18" s="12">
        <v>1998</v>
      </c>
      <c r="BF18" s="13">
        <v>342.976</v>
      </c>
      <c r="BG18" t="s">
        <v>34</v>
      </c>
      <c r="BH18">
        <f>BH17*BG3</f>
        <v>3.3389083932924293E-2</v>
      </c>
      <c r="BI18" s="12">
        <v>1998</v>
      </c>
      <c r="BJ18" s="13">
        <v>342.976</v>
      </c>
      <c r="BK18" t="s">
        <v>34</v>
      </c>
      <c r="BL18">
        <f>BL17*BK3</f>
        <v>3.3869439679347607E-2</v>
      </c>
      <c r="BM18" s="12">
        <v>1998</v>
      </c>
      <c r="BN18" s="13">
        <v>342.976</v>
      </c>
      <c r="BO18" t="s">
        <v>34</v>
      </c>
      <c r="BP18">
        <f>BP17*BO3</f>
        <v>3.355937421066104E-2</v>
      </c>
      <c r="BQ18" s="12">
        <v>1998</v>
      </c>
      <c r="BR18" s="13">
        <v>342.976</v>
      </c>
      <c r="BS18" t="s">
        <v>34</v>
      </c>
      <c r="BT18">
        <f>BT17*BS3</f>
        <v>3.2816831289921557E-2</v>
      </c>
      <c r="BU18" s="12">
        <v>1998</v>
      </c>
      <c r="BV18" s="13">
        <v>342.976</v>
      </c>
      <c r="BW18" t="s">
        <v>34</v>
      </c>
      <c r="BX18">
        <f>BX17*BW3</f>
        <v>3.3974232396686226E-2</v>
      </c>
      <c r="BY18" s="12">
        <v>1997</v>
      </c>
      <c r="BZ18" s="13">
        <v>65.900000000000006</v>
      </c>
      <c r="CA18" t="s">
        <v>34</v>
      </c>
      <c r="CB18">
        <f>CB17*CA3</f>
        <v>3.3644485067366968E-2</v>
      </c>
      <c r="CC18" s="12">
        <v>1997</v>
      </c>
      <c r="CD18" s="13">
        <v>65.900000000000006</v>
      </c>
      <c r="CE18" t="s">
        <v>34</v>
      </c>
      <c r="CF18">
        <f>CF17*CE3</f>
        <v>3.3928648770121736E-2</v>
      </c>
      <c r="CG18" s="12">
        <v>1997</v>
      </c>
      <c r="CH18" s="13">
        <v>65.900000000000006</v>
      </c>
      <c r="CI18" t="s">
        <v>34</v>
      </c>
      <c r="CJ18">
        <f>CJ17*CI3</f>
        <v>3.3587964558372006E-2</v>
      </c>
      <c r="CK18" s="12">
        <v>1997</v>
      </c>
      <c r="CL18" s="13">
        <v>65.900000000000006</v>
      </c>
      <c r="CM18" t="s">
        <v>34</v>
      </c>
      <c r="CN18">
        <f>CN17*CM3</f>
        <v>3.3610811815163726E-2</v>
      </c>
      <c r="CO18" s="12">
        <v>1997</v>
      </c>
      <c r="CP18" s="13">
        <v>65.900000000000006</v>
      </c>
      <c r="CQ18" t="s">
        <v>34</v>
      </c>
      <c r="CR18">
        <f>CR17*CQ3</f>
        <v>3.3542071649748283E-2</v>
      </c>
      <c r="CS18" s="12">
        <v>1997</v>
      </c>
      <c r="CT18" s="13">
        <v>65.900000000000006</v>
      </c>
      <c r="CU18" t="s">
        <v>34</v>
      </c>
      <c r="CV18">
        <f>CV17*CU3</f>
        <v>3.4634624708241989E-2</v>
      </c>
      <c r="CW18" s="12">
        <v>1997</v>
      </c>
      <c r="CX18" s="13">
        <v>65.900000000000006</v>
      </c>
      <c r="CY18" t="s">
        <v>34</v>
      </c>
      <c r="CZ18">
        <f>CZ17*CY3</f>
        <v>3.3328595321382992E-2</v>
      </c>
      <c r="DA18" s="12">
        <v>1997</v>
      </c>
      <c r="DB18" s="13">
        <v>65.900000000000006</v>
      </c>
      <c r="DC18" t="s">
        <v>34</v>
      </c>
      <c r="DD18">
        <f>DD17*DC3</f>
        <v>3.4053812391848404E-2</v>
      </c>
      <c r="DE18" s="12">
        <v>1997</v>
      </c>
      <c r="DF18" s="13">
        <v>65.900000000000006</v>
      </c>
    </row>
    <row r="19" spans="1:110">
      <c r="B19">
        <v>0.37923838931405701</v>
      </c>
      <c r="C19" s="21">
        <v>0.85234704745412626</v>
      </c>
      <c r="D19">
        <v>132.77067443236001</v>
      </c>
      <c r="E19" s="12">
        <v>1998</v>
      </c>
      <c r="F19" s="13">
        <v>342.976</v>
      </c>
      <c r="G19" t="s">
        <v>35</v>
      </c>
      <c r="H19">
        <f>G2+H18</f>
        <v>1.4984879954702606</v>
      </c>
      <c r="I19" s="12">
        <v>1998</v>
      </c>
      <c r="J19" s="13">
        <v>206.29900000000001</v>
      </c>
      <c r="K19" t="s">
        <v>35</v>
      </c>
      <c r="L19">
        <f>K2+L18</f>
        <v>1.5231650286016936</v>
      </c>
      <c r="M19" s="12">
        <v>1998</v>
      </c>
      <c r="N19" s="13">
        <v>206.29900000000001</v>
      </c>
      <c r="O19" t="s">
        <v>35</v>
      </c>
      <c r="P19">
        <f>O2+P18</f>
        <v>1.5549344910599501</v>
      </c>
      <c r="Q19" s="12">
        <v>1998</v>
      </c>
      <c r="R19" s="13">
        <v>206.29900000000001</v>
      </c>
      <c r="S19" t="s">
        <v>35</v>
      </c>
      <c r="T19">
        <f>S2+T18</f>
        <v>1.5240953999166278</v>
      </c>
      <c r="U19" s="12">
        <v>1998</v>
      </c>
      <c r="V19" s="13">
        <v>206.29900000000001</v>
      </c>
      <c r="W19" t="s">
        <v>35</v>
      </c>
      <c r="X19">
        <f>W2+X18</f>
        <v>1.4894287473147723</v>
      </c>
      <c r="Y19" s="12">
        <v>1998</v>
      </c>
      <c r="Z19" s="13">
        <v>206.29900000000001</v>
      </c>
      <c r="AA19" t="s">
        <v>35</v>
      </c>
      <c r="AB19">
        <f>AA2+AB18</f>
        <v>1.4933200258818038</v>
      </c>
      <c r="AC19" s="12">
        <v>1998</v>
      </c>
      <c r="AD19" s="13">
        <v>206.29900000000001</v>
      </c>
      <c r="AE19" t="s">
        <v>35</v>
      </c>
      <c r="AF19">
        <f>AE2+AF18</f>
        <v>1.495454807474343</v>
      </c>
      <c r="AG19" s="12">
        <v>1998</v>
      </c>
      <c r="AH19" s="13">
        <v>206.29900000000001</v>
      </c>
      <c r="AI19" t="s">
        <v>35</v>
      </c>
      <c r="AJ19">
        <f>AI2+AJ18</f>
        <v>1.4981356041846885</v>
      </c>
      <c r="AK19" s="12">
        <v>1998</v>
      </c>
      <c r="AL19" s="13">
        <v>206.29900000000001</v>
      </c>
      <c r="AM19" t="s">
        <v>35</v>
      </c>
      <c r="AN19">
        <f>AM2+AN18</f>
        <v>1.4971672479074141</v>
      </c>
      <c r="AO19" s="12">
        <v>1998</v>
      </c>
      <c r="AP19" s="13">
        <v>206.29900000000001</v>
      </c>
      <c r="AQ19" t="s">
        <v>35</v>
      </c>
      <c r="AR19">
        <f>AQ2+AR18</f>
        <v>1.4904965640071624</v>
      </c>
      <c r="AS19" s="12">
        <v>1998</v>
      </c>
      <c r="AT19" s="13">
        <v>206.29900000000001</v>
      </c>
      <c r="AU19" t="s">
        <v>35</v>
      </c>
      <c r="AV19">
        <f>AU2+AV18</f>
        <v>1.497420022727205</v>
      </c>
      <c r="AW19" s="12">
        <v>1998</v>
      </c>
      <c r="AX19" s="13">
        <v>206.29900000000001</v>
      </c>
      <c r="AY19" t="s">
        <v>35</v>
      </c>
      <c r="AZ19">
        <f>AY2+AZ18</f>
        <v>1.4989060073303202</v>
      </c>
      <c r="BA19" s="12">
        <v>1998</v>
      </c>
      <c r="BB19" s="13">
        <v>206.29900000000001</v>
      </c>
      <c r="BC19" t="s">
        <v>35</v>
      </c>
      <c r="BD19">
        <f>BC2+BD18</f>
        <v>1.4993132936231433</v>
      </c>
      <c r="BE19" s="12">
        <v>1998</v>
      </c>
      <c r="BF19" s="13">
        <v>206.29900000000001</v>
      </c>
      <c r="BG19" t="s">
        <v>35</v>
      </c>
      <c r="BH19">
        <f>BG2+BH18</f>
        <v>1.5000042213483229</v>
      </c>
      <c r="BI19" s="12">
        <v>1998</v>
      </c>
      <c r="BJ19" s="13">
        <v>206.29900000000001</v>
      </c>
      <c r="BK19" t="s">
        <v>35</v>
      </c>
      <c r="BL19">
        <f>BK2+BL18</f>
        <v>1.4993796879569019</v>
      </c>
      <c r="BM19" s="12">
        <v>1998</v>
      </c>
      <c r="BN19" s="13">
        <v>206.29900000000001</v>
      </c>
      <c r="BO19" t="s">
        <v>35</v>
      </c>
      <c r="BP19">
        <f>BO2+BP18</f>
        <v>1.5014806619327496</v>
      </c>
      <c r="BQ19" s="12">
        <v>1998</v>
      </c>
      <c r="BR19" s="13">
        <v>206.29900000000001</v>
      </c>
      <c r="BS19" t="s">
        <v>35</v>
      </c>
      <c r="BT19">
        <f>BS2+BT18</f>
        <v>1.5040280895458025</v>
      </c>
      <c r="BU19" s="12">
        <v>1998</v>
      </c>
      <c r="BV19" s="13">
        <v>206.29900000000001</v>
      </c>
      <c r="BW19" t="s">
        <v>35</v>
      </c>
      <c r="BX19">
        <f>BW2+BX18</f>
        <v>1.4997365292787139</v>
      </c>
      <c r="BY19" s="12">
        <v>1998</v>
      </c>
      <c r="BZ19" s="13">
        <v>206.29900000000001</v>
      </c>
      <c r="CA19" t="s">
        <v>35</v>
      </c>
      <c r="CB19">
        <f>CA2+CB18</f>
        <v>1.4948158069244428</v>
      </c>
      <c r="CC19" s="12">
        <v>1998</v>
      </c>
      <c r="CD19" s="13">
        <v>342.976</v>
      </c>
      <c r="CE19" t="s">
        <v>35</v>
      </c>
      <c r="CF19">
        <f>CE2+CF18</f>
        <v>1.4969719433141244</v>
      </c>
      <c r="CG19" s="12">
        <v>1998</v>
      </c>
      <c r="CH19" s="13">
        <v>342.976</v>
      </c>
      <c r="CI19" t="s">
        <v>35</v>
      </c>
      <c r="CJ19">
        <f>CI2+CJ18</f>
        <v>1.4931467181906435</v>
      </c>
      <c r="CK19" s="12">
        <v>1998</v>
      </c>
      <c r="CL19" s="13">
        <v>342.976</v>
      </c>
      <c r="CM19" t="s">
        <v>35</v>
      </c>
      <c r="CN19">
        <f>CM2+CN18</f>
        <v>1.4917583601085209</v>
      </c>
      <c r="CO19" s="12">
        <v>1998</v>
      </c>
      <c r="CP19" s="13">
        <v>342.976</v>
      </c>
      <c r="CQ19" t="s">
        <v>35</v>
      </c>
      <c r="CR19">
        <f>CQ2+CR18</f>
        <v>1.4875882216857019</v>
      </c>
      <c r="CS19" s="12">
        <v>1998</v>
      </c>
      <c r="CT19" s="13">
        <v>342.976</v>
      </c>
      <c r="CU19" t="s">
        <v>35</v>
      </c>
      <c r="CV19">
        <f>CU2+CV18</f>
        <v>1.4968371830643614</v>
      </c>
      <c r="CW19" s="12">
        <v>1998</v>
      </c>
      <c r="CX19" s="13">
        <v>342.976</v>
      </c>
      <c r="CY19" t="s">
        <v>35</v>
      </c>
      <c r="CZ19">
        <f>CY2+CZ18</f>
        <v>1.4840051607678988</v>
      </c>
      <c r="DA19" s="12">
        <v>1998</v>
      </c>
      <c r="DB19" s="13">
        <v>342.976</v>
      </c>
      <c r="DC19" t="s">
        <v>35</v>
      </c>
      <c r="DD19">
        <f>DC2+DD18</f>
        <v>1.4868313439616063</v>
      </c>
      <c r="DE19" s="12">
        <v>1998</v>
      </c>
      <c r="DF19" s="13">
        <v>342.976</v>
      </c>
    </row>
    <row r="20" spans="1:110">
      <c r="B20">
        <v>0.38051871458987224</v>
      </c>
      <c r="C20" s="21">
        <v>0.85107389084637086</v>
      </c>
      <c r="D20">
        <v>131.4390042196944</v>
      </c>
      <c r="E20" s="12">
        <v>1998</v>
      </c>
      <c r="F20" s="13">
        <v>206.29900000000001</v>
      </c>
      <c r="G20" t="s">
        <v>36</v>
      </c>
      <c r="H20">
        <f>G2-H18</f>
        <v>1.4323279813519962</v>
      </c>
      <c r="I20" s="12">
        <v>1999</v>
      </c>
      <c r="J20" s="13">
        <v>605.78499999999997</v>
      </c>
      <c r="K20" t="s">
        <v>36</v>
      </c>
      <c r="L20">
        <f>K2-L18</f>
        <v>1.4482045873842626</v>
      </c>
      <c r="M20" s="12">
        <v>1999</v>
      </c>
      <c r="N20" s="13">
        <v>605.78499999999997</v>
      </c>
      <c r="O20" t="s">
        <v>36</v>
      </c>
      <c r="P20">
        <f>O2-P18</f>
        <v>1.4873239140891632</v>
      </c>
      <c r="Q20" s="12">
        <v>1999</v>
      </c>
      <c r="R20" s="13">
        <v>605.78499999999997</v>
      </c>
      <c r="S20" t="s">
        <v>36</v>
      </c>
      <c r="T20">
        <f>S2-T18</f>
        <v>1.4514149814472725</v>
      </c>
      <c r="U20" s="12">
        <v>1999</v>
      </c>
      <c r="V20" s="13">
        <v>605.78499999999997</v>
      </c>
      <c r="W20" t="s">
        <v>36</v>
      </c>
      <c r="X20">
        <f>W2-X18</f>
        <v>1.4223862945194348</v>
      </c>
      <c r="Y20" s="12">
        <v>1999</v>
      </c>
      <c r="Z20" s="13">
        <v>605.78499999999997</v>
      </c>
      <c r="AA20" t="s">
        <v>36</v>
      </c>
      <c r="AB20">
        <f>AA2-AB18</f>
        <v>1.4256587251882269</v>
      </c>
      <c r="AC20" s="12">
        <v>1999</v>
      </c>
      <c r="AD20" s="13">
        <v>605.78499999999997</v>
      </c>
      <c r="AE20" t="s">
        <v>36</v>
      </c>
      <c r="AF20">
        <f>AE2-AF18</f>
        <v>1.4276411691331656</v>
      </c>
      <c r="AG20" s="12">
        <v>1999</v>
      </c>
      <c r="AH20" s="13">
        <v>605.78499999999997</v>
      </c>
      <c r="AI20" t="s">
        <v>36</v>
      </c>
      <c r="AJ20">
        <f>AI2-AJ18</f>
        <v>1.4302770488715728</v>
      </c>
      <c r="AK20" s="12">
        <v>1999</v>
      </c>
      <c r="AL20" s="13">
        <v>605.78499999999997</v>
      </c>
      <c r="AM20" t="s">
        <v>36</v>
      </c>
      <c r="AN20">
        <f>AM2-AN18</f>
        <v>1.430119457646194</v>
      </c>
      <c r="AO20" s="12">
        <v>1999</v>
      </c>
      <c r="AP20" s="13">
        <v>605.78499999999997</v>
      </c>
      <c r="AQ20" t="s">
        <v>36</v>
      </c>
      <c r="AR20">
        <f>AQ2-AR18</f>
        <v>1.4326348703142993</v>
      </c>
      <c r="AS20" s="12">
        <v>1999</v>
      </c>
      <c r="AT20" s="13">
        <v>605.78499999999997</v>
      </c>
      <c r="AU20" t="s">
        <v>36</v>
      </c>
      <c r="AV20">
        <f>AU2-AV18</f>
        <v>1.430792036040867</v>
      </c>
      <c r="AW20" s="12">
        <v>1999</v>
      </c>
      <c r="AX20" s="13">
        <v>605.78499999999997</v>
      </c>
      <c r="AY20" t="s">
        <v>36</v>
      </c>
      <c r="AZ20">
        <f>AY2-AZ18</f>
        <v>1.4314952789752682</v>
      </c>
      <c r="BA20" s="12">
        <v>1999</v>
      </c>
      <c r="BB20" s="13">
        <v>605.78499999999997</v>
      </c>
      <c r="BC20" t="s">
        <v>36</v>
      </c>
      <c r="BD20">
        <f>BC2-BD18</f>
        <v>1.4319795150145247</v>
      </c>
      <c r="BE20" s="12">
        <v>1999</v>
      </c>
      <c r="BF20" s="13">
        <v>605.78499999999997</v>
      </c>
      <c r="BG20" t="s">
        <v>36</v>
      </c>
      <c r="BH20">
        <f>BG2-BH18</f>
        <v>1.4332260534824743</v>
      </c>
      <c r="BI20" s="12">
        <v>1999</v>
      </c>
      <c r="BJ20" s="13">
        <v>605.78499999999997</v>
      </c>
      <c r="BK20" t="s">
        <v>36</v>
      </c>
      <c r="BL20">
        <f>BK2-BL18</f>
        <v>1.4316408085982069</v>
      </c>
      <c r="BM20" s="12">
        <v>1999</v>
      </c>
      <c r="BN20" s="13">
        <v>605.78499999999997</v>
      </c>
      <c r="BO20" t="s">
        <v>36</v>
      </c>
      <c r="BP20">
        <f>BO2-BP18</f>
        <v>1.4343619135114276</v>
      </c>
      <c r="BQ20" s="12">
        <v>1999</v>
      </c>
      <c r="BR20" s="13">
        <v>605.78499999999997</v>
      </c>
      <c r="BS20" t="s">
        <v>36</v>
      </c>
      <c r="BT20">
        <f>BS2-BT18</f>
        <v>1.4383944269659594</v>
      </c>
      <c r="BU20" s="12">
        <v>1999</v>
      </c>
      <c r="BV20" s="13">
        <v>605.78499999999997</v>
      </c>
      <c r="BW20" t="s">
        <v>36</v>
      </c>
      <c r="BX20">
        <f>BW2-BX18</f>
        <v>1.4317880644853413</v>
      </c>
      <c r="BY20" s="12">
        <v>1999</v>
      </c>
      <c r="BZ20" s="13">
        <v>605.78499999999997</v>
      </c>
      <c r="CA20" t="s">
        <v>36</v>
      </c>
      <c r="CB20">
        <f>CA2-CB18</f>
        <v>1.4275268367897089</v>
      </c>
      <c r="CC20" s="12">
        <v>1999</v>
      </c>
      <c r="CD20" s="13">
        <v>605.78499999999997</v>
      </c>
      <c r="CE20" t="s">
        <v>36</v>
      </c>
      <c r="CF20">
        <f>CE2-CF18</f>
        <v>1.4291146457738808</v>
      </c>
      <c r="CG20" s="12">
        <v>1998</v>
      </c>
      <c r="CH20" s="13">
        <v>206.29900000000001</v>
      </c>
      <c r="CI20" t="s">
        <v>36</v>
      </c>
      <c r="CJ20">
        <f>CI2-CJ18</f>
        <v>1.4259707890738993</v>
      </c>
      <c r="CK20" s="12">
        <v>1998</v>
      </c>
      <c r="CL20" s="13">
        <v>206.29900000000001</v>
      </c>
      <c r="CM20" t="s">
        <v>36</v>
      </c>
      <c r="CN20">
        <f>CM2-CN18</f>
        <v>1.4245367364781936</v>
      </c>
      <c r="CO20" s="12">
        <v>1998</v>
      </c>
      <c r="CP20" s="13">
        <v>206.29900000000001</v>
      </c>
      <c r="CQ20" t="s">
        <v>36</v>
      </c>
      <c r="CR20">
        <f>CQ2-CR18</f>
        <v>1.4205040783862053</v>
      </c>
      <c r="CS20" s="12">
        <v>1998</v>
      </c>
      <c r="CT20" s="13">
        <v>206.29900000000001</v>
      </c>
      <c r="CU20" t="s">
        <v>36</v>
      </c>
      <c r="CV20">
        <f>CU2-CV18</f>
        <v>1.4275679336478773</v>
      </c>
      <c r="CW20" s="12">
        <v>1998</v>
      </c>
      <c r="CX20" s="13">
        <v>206.29900000000001</v>
      </c>
      <c r="CY20" t="s">
        <v>36</v>
      </c>
      <c r="CZ20">
        <f>CY2-CZ18</f>
        <v>1.417347970125133</v>
      </c>
      <c r="DA20" s="12">
        <v>1998</v>
      </c>
      <c r="DB20" s="13">
        <v>206.29900000000001</v>
      </c>
      <c r="DC20" t="s">
        <v>36</v>
      </c>
      <c r="DD20">
        <f>DC2-DD18</f>
        <v>1.4187237191779096</v>
      </c>
      <c r="DE20" s="12">
        <v>1998</v>
      </c>
      <c r="DF20" s="13">
        <v>206.29900000000001</v>
      </c>
    </row>
    <row r="21" spans="1:110">
      <c r="B21">
        <v>0.37813416650196729</v>
      </c>
      <c r="C21" s="21">
        <v>0.85203602790305721</v>
      </c>
      <c r="D21">
        <v>132.44324523087889</v>
      </c>
      <c r="E21" s="12">
        <v>1999</v>
      </c>
      <c r="F21" s="13">
        <v>605.78499999999997</v>
      </c>
      <c r="G21" t="s">
        <v>27</v>
      </c>
      <c r="H21" s="22">
        <f>LN(G2)</f>
        <v>0.38213369408080483</v>
      </c>
      <c r="I21" s="12">
        <v>2000</v>
      </c>
      <c r="J21" s="13">
        <v>973.91099999999994</v>
      </c>
      <c r="K21" t="s">
        <v>27</v>
      </c>
      <c r="L21" s="22">
        <f>LN(K2)</f>
        <v>0.39587581612122585</v>
      </c>
      <c r="M21" s="12">
        <v>2000</v>
      </c>
      <c r="N21" s="13">
        <v>973.91099999999994</v>
      </c>
      <c r="O21" t="s">
        <v>27</v>
      </c>
      <c r="P21" s="22">
        <f>LN(O2)</f>
        <v>0.41945295547785194</v>
      </c>
      <c r="Q21" s="12">
        <v>2000</v>
      </c>
      <c r="R21" s="13">
        <v>973.91099999999994</v>
      </c>
      <c r="S21" t="s">
        <v>27</v>
      </c>
      <c r="T21" s="22">
        <f>LN(S2)</f>
        <v>0.3972684004844444</v>
      </c>
      <c r="U21" s="12">
        <v>2000</v>
      </c>
      <c r="V21" s="13">
        <v>973.91099999999994</v>
      </c>
      <c r="W21" t="s">
        <v>27</v>
      </c>
      <c r="X21" s="22">
        <f>LN(W2)</f>
        <v>0.37562943190363929</v>
      </c>
      <c r="Y21" s="12">
        <v>2000</v>
      </c>
      <c r="Z21" s="13">
        <v>973.91099999999994</v>
      </c>
      <c r="AA21" t="s">
        <v>27</v>
      </c>
      <c r="AB21" s="22">
        <f>LN(AA2)</f>
        <v>0.37808663176173751</v>
      </c>
      <c r="AC21" s="12">
        <v>2000</v>
      </c>
      <c r="AD21" s="13">
        <v>973.91099999999994</v>
      </c>
      <c r="AE21" t="s">
        <v>27</v>
      </c>
      <c r="AF21" s="22">
        <f>LN(AE2)</f>
        <v>0.37949613999675469</v>
      </c>
      <c r="AG21" s="12">
        <v>2000</v>
      </c>
      <c r="AH21" s="13">
        <v>973.91099999999994</v>
      </c>
      <c r="AI21" t="s">
        <v>27</v>
      </c>
      <c r="AJ21" s="22">
        <f>LN(AI2)</f>
        <v>0.38131333902979253</v>
      </c>
      <c r="AK21" s="12">
        <v>2000</v>
      </c>
      <c r="AL21" s="13">
        <v>973.91099999999994</v>
      </c>
      <c r="AM21" t="s">
        <v>27</v>
      </c>
      <c r="AN21" s="22">
        <f>LN(AM2)</f>
        <v>0.38092877436976635</v>
      </c>
      <c r="AO21" s="12">
        <v>2000</v>
      </c>
      <c r="AP21" s="13">
        <v>973.91099999999994</v>
      </c>
      <c r="AQ21" t="s">
        <v>27</v>
      </c>
      <c r="AR21" s="22">
        <f>LN(AQ2)</f>
        <v>0.37950827011467897</v>
      </c>
      <c r="AS21" s="12">
        <v>2000</v>
      </c>
      <c r="AT21" s="13">
        <v>973.91099999999994</v>
      </c>
      <c r="AU21" t="s">
        <v>27</v>
      </c>
      <c r="AV21" s="22">
        <f>LN(AU2)</f>
        <v>0.38124483735924403</v>
      </c>
      <c r="AW21" s="12">
        <v>2000</v>
      </c>
      <c r="AX21" s="13">
        <v>973.91099999999994</v>
      </c>
      <c r="AY21" t="s">
        <v>27</v>
      </c>
      <c r="AZ21" s="22">
        <f>LN(AY2)</f>
        <v>0.38199219087464692</v>
      </c>
      <c r="BA21" s="12">
        <v>2000</v>
      </c>
      <c r="BB21" s="13">
        <v>973.91099999999994</v>
      </c>
      <c r="BC21" t="s">
        <v>27</v>
      </c>
      <c r="BD21" s="22">
        <f>LN(BC2)</f>
        <v>0.38229637677193656</v>
      </c>
      <c r="BE21" s="12">
        <v>2000</v>
      </c>
      <c r="BF21" s="13">
        <v>973.91099999999994</v>
      </c>
      <c r="BG21" t="s">
        <v>27</v>
      </c>
      <c r="BH21" s="22">
        <f>LN(BG2)</f>
        <v>0.38295711805849708</v>
      </c>
      <c r="BI21" s="12">
        <v>2000</v>
      </c>
      <c r="BJ21" s="13">
        <v>973.91099999999994</v>
      </c>
      <c r="BK21" t="s">
        <v>27</v>
      </c>
      <c r="BL21" s="22">
        <f>LN(BK2)</f>
        <v>0.38220347416896111</v>
      </c>
      <c r="BM21" s="12">
        <v>2000</v>
      </c>
      <c r="BN21" s="13">
        <v>973.91099999999994</v>
      </c>
      <c r="BO21" t="s">
        <v>27</v>
      </c>
      <c r="BP21" s="22">
        <f>LN(BO2)</f>
        <v>0.38384731003686573</v>
      </c>
      <c r="BQ21" s="12">
        <v>2000</v>
      </c>
      <c r="BR21" s="13">
        <v>973.91099999999994</v>
      </c>
      <c r="BS21" t="s">
        <v>27</v>
      </c>
      <c r="BT21" s="22">
        <f>LN(BS2)</f>
        <v>0.38608604670928248</v>
      </c>
      <c r="BU21" s="12">
        <v>2000</v>
      </c>
      <c r="BV21" s="13">
        <v>973.91099999999994</v>
      </c>
      <c r="BW21" t="s">
        <v>27</v>
      </c>
      <c r="BX21" s="22">
        <f>LN(BW2)</f>
        <v>0.38237544630816778</v>
      </c>
      <c r="BY21" s="12">
        <v>2000</v>
      </c>
      <c r="BZ21" s="13">
        <v>973.91099999999994</v>
      </c>
      <c r="CA21" t="s">
        <v>27</v>
      </c>
      <c r="CB21" s="22">
        <f>LN(CA2)</f>
        <v>0.37923838931405701</v>
      </c>
      <c r="CC21" s="12">
        <v>2000</v>
      </c>
      <c r="CD21" s="13">
        <v>973.91099999999994</v>
      </c>
      <c r="CE21" t="s">
        <v>27</v>
      </c>
      <c r="CF21" s="22">
        <f>LN(CE2)</f>
        <v>0.38051871458987224</v>
      </c>
      <c r="CG21" s="12">
        <v>2000</v>
      </c>
      <c r="CH21" s="13">
        <v>973.91099999999994</v>
      </c>
      <c r="CI21" t="s">
        <v>27</v>
      </c>
      <c r="CJ21" s="22">
        <f>LN(CI2)</f>
        <v>0.37813416650196729</v>
      </c>
      <c r="CK21" s="12">
        <v>1999</v>
      </c>
      <c r="CL21" s="13">
        <v>605.78499999999997</v>
      </c>
      <c r="CM21" t="s">
        <v>27</v>
      </c>
      <c r="CN21" s="22">
        <f>LN(CM2)</f>
        <v>0.37716682756999409</v>
      </c>
      <c r="CO21" s="12">
        <v>1999</v>
      </c>
      <c r="CP21" s="13">
        <v>605.78499999999997</v>
      </c>
      <c r="CQ21" t="s">
        <v>27</v>
      </c>
      <c r="CR21" s="22">
        <f>LN(CQ2)</f>
        <v>0.37435011865986051</v>
      </c>
      <c r="CS21" s="12">
        <v>1999</v>
      </c>
      <c r="CT21" s="13">
        <v>605.78499999999997</v>
      </c>
      <c r="CU21" t="s">
        <v>27</v>
      </c>
      <c r="CV21" s="22">
        <f>LN(CU2)</f>
        <v>0.37994390053778238</v>
      </c>
      <c r="CW21" s="12">
        <v>1999</v>
      </c>
      <c r="CX21" s="13">
        <v>605.78499999999997</v>
      </c>
      <c r="CY21" t="s">
        <v>27</v>
      </c>
      <c r="CZ21" s="22">
        <f>LN(CY2)</f>
        <v>0.37203004446968396</v>
      </c>
      <c r="DA21" s="12">
        <v>1999</v>
      </c>
      <c r="DB21" s="13">
        <v>605.78499999999997</v>
      </c>
      <c r="DC21" t="s">
        <v>27</v>
      </c>
      <c r="DD21" s="22">
        <f>LN(DC2)</f>
        <v>0.37347726314078128</v>
      </c>
      <c r="DE21" s="12">
        <v>1999</v>
      </c>
      <c r="DF21" s="13">
        <v>605.78499999999997</v>
      </c>
    </row>
    <row r="22" spans="1:110">
      <c r="B22">
        <v>0.37716682756999409</v>
      </c>
      <c r="C22" s="21">
        <v>0.85121685596689478</v>
      </c>
      <c r="D22">
        <v>131.5874040333652</v>
      </c>
      <c r="E22" s="12">
        <v>2000</v>
      </c>
      <c r="F22" s="13">
        <v>973.91099999999994</v>
      </c>
      <c r="G22" t="s">
        <v>37</v>
      </c>
      <c r="H22" s="22">
        <f>LN(H19)</f>
        <v>0.40445659671163525</v>
      </c>
      <c r="I22" s="12">
        <v>2002</v>
      </c>
      <c r="J22" s="13">
        <v>2854.4929999999999</v>
      </c>
      <c r="K22" t="s">
        <v>37</v>
      </c>
      <c r="L22" s="22">
        <f>LN(L19)</f>
        <v>0.42079042562759406</v>
      </c>
      <c r="M22" s="12">
        <v>2002</v>
      </c>
      <c r="N22" s="13">
        <v>2854.4929999999999</v>
      </c>
      <c r="O22" t="s">
        <v>37</v>
      </c>
      <c r="P22" s="22">
        <f>LN(P19)</f>
        <v>0.44143341680806764</v>
      </c>
      <c r="Q22" s="12">
        <v>2002</v>
      </c>
      <c r="R22" s="13">
        <v>2854.4929999999999</v>
      </c>
      <c r="S22" t="s">
        <v>37</v>
      </c>
      <c r="T22" s="22">
        <f>LN(T19)</f>
        <v>0.42140105367574898</v>
      </c>
      <c r="U22" s="12">
        <v>2002</v>
      </c>
      <c r="V22" s="13">
        <v>2854.4929999999999</v>
      </c>
      <c r="W22" t="s">
        <v>37</v>
      </c>
      <c r="X22" s="22">
        <f>LN(X19)</f>
        <v>0.39839265538031249</v>
      </c>
      <c r="Y22" s="12">
        <v>2002</v>
      </c>
      <c r="Z22" s="13">
        <v>2854.4929999999999</v>
      </c>
      <c r="AA22" t="s">
        <v>37</v>
      </c>
      <c r="AB22" s="22">
        <f>LN(AB19)</f>
        <v>0.40100184647921522</v>
      </c>
      <c r="AC22" s="12">
        <v>2002</v>
      </c>
      <c r="AD22" s="13">
        <v>2854.4929999999999</v>
      </c>
      <c r="AE22" t="s">
        <v>37</v>
      </c>
      <c r="AF22" s="22">
        <f>LN(AF19)</f>
        <v>0.4024303796238019</v>
      </c>
      <c r="AG22" s="12">
        <v>2002</v>
      </c>
      <c r="AH22" s="13">
        <v>2854.4929999999999</v>
      </c>
      <c r="AI22" t="s">
        <v>37</v>
      </c>
      <c r="AJ22" s="22">
        <f>LN(AJ19)</f>
        <v>0.40422140448580007</v>
      </c>
      <c r="AK22" s="12">
        <v>2002</v>
      </c>
      <c r="AL22" s="13">
        <v>2854.4929999999999</v>
      </c>
      <c r="AM22" t="s">
        <v>37</v>
      </c>
      <c r="AN22" s="22">
        <f>LN(AN19)</f>
        <v>0.40357482124608879</v>
      </c>
      <c r="AO22" s="12">
        <v>2002</v>
      </c>
      <c r="AP22" s="13">
        <v>2854.4929999999999</v>
      </c>
      <c r="AQ22" t="s">
        <v>37</v>
      </c>
      <c r="AR22" s="22">
        <f>LN(AR19)</f>
        <v>0.39910932887144829</v>
      </c>
      <c r="AS22" s="12">
        <v>2002</v>
      </c>
      <c r="AT22" s="13">
        <v>2854.4929999999999</v>
      </c>
      <c r="AU22" t="s">
        <v>37</v>
      </c>
      <c r="AV22" s="22">
        <f>LN(AV19)</f>
        <v>0.40374364238739929</v>
      </c>
      <c r="AW22" s="12">
        <v>2002</v>
      </c>
      <c r="AX22" s="13">
        <v>2854.4929999999999</v>
      </c>
      <c r="AY22" t="s">
        <v>37</v>
      </c>
      <c r="AZ22" s="22">
        <f>LN(AZ19)</f>
        <v>0.40473551357233423</v>
      </c>
      <c r="BA22" s="12">
        <v>2002</v>
      </c>
      <c r="BB22" s="13">
        <v>2854.4929999999999</v>
      </c>
      <c r="BC22" t="s">
        <v>37</v>
      </c>
      <c r="BD22" s="22">
        <f>LN(BD19)</f>
        <v>0.40500719903256643</v>
      </c>
      <c r="BE22" s="12">
        <v>2002</v>
      </c>
      <c r="BF22" s="13">
        <v>2854.4929999999999</v>
      </c>
      <c r="BG22" t="s">
        <v>37</v>
      </c>
      <c r="BH22" s="22">
        <f>LN(BH19)</f>
        <v>0.40546792233641971</v>
      </c>
      <c r="BI22" s="12">
        <v>2002</v>
      </c>
      <c r="BJ22" s="13">
        <v>2854.4929999999999</v>
      </c>
      <c r="BK22" t="s">
        <v>37</v>
      </c>
      <c r="BL22" s="22">
        <f>LN(BL19)</f>
        <v>0.40505148121428847</v>
      </c>
      <c r="BM22" s="12">
        <v>2002</v>
      </c>
      <c r="BN22" s="13">
        <v>2854.4929999999999</v>
      </c>
      <c r="BO22" t="s">
        <v>37</v>
      </c>
      <c r="BP22" s="22">
        <f>LN(BP19)</f>
        <v>0.40645172919264283</v>
      </c>
      <c r="BQ22" s="12">
        <v>2002</v>
      </c>
      <c r="BR22" s="13">
        <v>2854.4929999999999</v>
      </c>
      <c r="BS22" t="s">
        <v>37</v>
      </c>
      <c r="BT22" s="22">
        <f>LN(BT19)</f>
        <v>0.40814690191295239</v>
      </c>
      <c r="BU22" s="12">
        <v>2002</v>
      </c>
      <c r="BV22" s="13">
        <v>2854.4929999999999</v>
      </c>
      <c r="BW22" t="s">
        <v>37</v>
      </c>
      <c r="BX22" s="22">
        <f>LN(BX19)</f>
        <v>0.40528944553287355</v>
      </c>
      <c r="BY22" s="12">
        <v>2002</v>
      </c>
      <c r="BZ22" s="13">
        <v>2854.4929999999999</v>
      </c>
      <c r="CA22" t="s">
        <v>37</v>
      </c>
      <c r="CB22" s="22">
        <f>LN(CB19)</f>
        <v>0.40200299318155158</v>
      </c>
      <c r="CC22" s="12">
        <v>2002</v>
      </c>
      <c r="CD22" s="13">
        <v>2854.4929999999999</v>
      </c>
      <c r="CE22" t="s">
        <v>37</v>
      </c>
      <c r="CF22" s="22">
        <f>LN(CF19)</f>
        <v>0.40344436332072631</v>
      </c>
      <c r="CG22" s="12">
        <v>2002</v>
      </c>
      <c r="CH22" s="13">
        <v>2854.4929999999999</v>
      </c>
      <c r="CI22" t="s">
        <v>37</v>
      </c>
      <c r="CJ22" s="22">
        <f>LN(CJ19)</f>
        <v>0.40088578445260881</v>
      </c>
      <c r="CK22" s="12">
        <v>2002</v>
      </c>
      <c r="CL22" s="13">
        <v>2854.4929999999999</v>
      </c>
      <c r="CM22" t="s">
        <v>37</v>
      </c>
      <c r="CN22" s="22">
        <f>LN(CN19)</f>
        <v>0.3999555316332904</v>
      </c>
      <c r="CO22" s="12">
        <v>2000</v>
      </c>
      <c r="CP22" s="13">
        <v>973.91099999999994</v>
      </c>
      <c r="CQ22" t="s">
        <v>37</v>
      </c>
      <c r="CR22" s="22">
        <f>LN(CR19)</f>
        <v>0.3971561653752268</v>
      </c>
      <c r="CS22" s="12">
        <v>2000</v>
      </c>
      <c r="CT22" s="13">
        <v>973.91099999999994</v>
      </c>
      <c r="CU22" t="s">
        <v>37</v>
      </c>
      <c r="CV22" s="22">
        <f>LN(CV19)</f>
        <v>0.40335433737440485</v>
      </c>
      <c r="CW22" s="12">
        <v>2000</v>
      </c>
      <c r="CX22" s="13">
        <v>973.91099999999994</v>
      </c>
      <c r="CY22" t="s">
        <v>37</v>
      </c>
      <c r="CZ22" s="22">
        <f>LN(CZ19)</f>
        <v>0.39474462234554264</v>
      </c>
      <c r="DA22" s="12">
        <v>2000</v>
      </c>
      <c r="DB22" s="13">
        <v>973.91099999999994</v>
      </c>
      <c r="DC22" t="s">
        <v>37</v>
      </c>
      <c r="DD22" s="22">
        <f>LN(DD19)</f>
        <v>0.39664724071027818</v>
      </c>
      <c r="DE22" s="12">
        <v>2000</v>
      </c>
      <c r="DF22" s="13">
        <v>973.91099999999994</v>
      </c>
    </row>
    <row r="23" spans="1:110">
      <c r="B23">
        <v>0.37435011865986051</v>
      </c>
      <c r="C23" s="21">
        <v>0.84983141587869049</v>
      </c>
      <c r="D23">
        <v>130.16119636195066</v>
      </c>
      <c r="E23" s="12">
        <v>2002</v>
      </c>
      <c r="F23" s="13">
        <v>2854.4929999999999</v>
      </c>
      <c r="G23" t="s">
        <v>38</v>
      </c>
      <c r="H23" s="22">
        <f>LN(H20)</f>
        <v>0.35930107957040619</v>
      </c>
      <c r="I23" s="12">
        <v>2003</v>
      </c>
      <c r="J23" s="13">
        <v>1138.5609999999999</v>
      </c>
      <c r="K23" t="s">
        <v>38</v>
      </c>
      <c r="L23" s="22">
        <f>LN(L20)</f>
        <v>0.37032457361310056</v>
      </c>
      <c r="M23" s="12">
        <v>2003</v>
      </c>
      <c r="N23" s="13">
        <v>1138.5609999999999</v>
      </c>
      <c r="O23" t="s">
        <v>38</v>
      </c>
      <c r="P23" s="22">
        <f>LN(P20)</f>
        <v>0.39697847434761241</v>
      </c>
      <c r="Q23" s="12">
        <v>2003</v>
      </c>
      <c r="R23" s="13">
        <v>1138.5609999999999</v>
      </c>
      <c r="S23" t="s">
        <v>38</v>
      </c>
      <c r="T23" s="22">
        <f>LN(T20)</f>
        <v>0.37253892987509596</v>
      </c>
      <c r="U23" s="12">
        <v>2003</v>
      </c>
      <c r="V23" s="13">
        <v>1138.5609999999999</v>
      </c>
      <c r="W23" t="s">
        <v>38</v>
      </c>
      <c r="X23" s="22">
        <f>LN(X20)</f>
        <v>0.35233595026949199</v>
      </c>
      <c r="Y23" s="12">
        <v>2003</v>
      </c>
      <c r="Z23" s="13">
        <v>1138.5609999999999</v>
      </c>
      <c r="AA23" t="s">
        <v>38</v>
      </c>
      <c r="AB23" s="22">
        <f>LN(AB20)</f>
        <v>0.35463397019983822</v>
      </c>
      <c r="AC23" s="12">
        <v>2003</v>
      </c>
      <c r="AD23" s="13">
        <v>1138.5609999999999</v>
      </c>
      <c r="AE23" t="s">
        <v>38</v>
      </c>
      <c r="AF23" s="22">
        <f>LN(AF20)</f>
        <v>0.35602355022111903</v>
      </c>
      <c r="AG23" s="12">
        <v>2003</v>
      </c>
      <c r="AH23" s="13">
        <v>1138.5609999999999</v>
      </c>
      <c r="AI23" t="s">
        <v>38</v>
      </c>
      <c r="AJ23" s="22">
        <f>LN(AJ20)</f>
        <v>0.35786816597618615</v>
      </c>
      <c r="AK23" s="12">
        <v>2003</v>
      </c>
      <c r="AL23" s="13">
        <v>1138.5609999999999</v>
      </c>
      <c r="AM23" t="s">
        <v>38</v>
      </c>
      <c r="AN23" s="22">
        <f>LN(AN20)</f>
        <v>0.35775797759833072</v>
      </c>
      <c r="AO23" s="12">
        <v>2003</v>
      </c>
      <c r="AP23" s="13">
        <v>1138.5609999999999</v>
      </c>
      <c r="AQ23" t="s">
        <v>38</v>
      </c>
      <c r="AR23" s="22">
        <f>LN(AR20)</f>
        <v>0.35951531548156179</v>
      </c>
      <c r="AS23" s="12">
        <v>2003</v>
      </c>
      <c r="AT23" s="13">
        <v>1138.5609999999999</v>
      </c>
      <c r="AU23" t="s">
        <v>38</v>
      </c>
      <c r="AV23" s="22">
        <f>LN(AV20)</f>
        <v>0.35822816229893956</v>
      </c>
      <c r="AW23" s="12">
        <v>2003</v>
      </c>
      <c r="AX23" s="13">
        <v>1138.5609999999999</v>
      </c>
      <c r="AY23" t="s">
        <v>38</v>
      </c>
      <c r="AZ23" s="22">
        <f>LN(AZ20)</f>
        <v>0.35871954759409297</v>
      </c>
      <c r="BA23" s="12">
        <v>2003</v>
      </c>
      <c r="BB23" s="13">
        <v>1138.5609999999999</v>
      </c>
      <c r="BC23" t="s">
        <v>38</v>
      </c>
      <c r="BD23" s="22">
        <f>LN(BD20)</f>
        <v>0.35905776327867933</v>
      </c>
      <c r="BE23" s="12">
        <v>2003</v>
      </c>
      <c r="BF23" s="13">
        <v>1138.5609999999999</v>
      </c>
      <c r="BG23" t="s">
        <v>38</v>
      </c>
      <c r="BH23" s="22">
        <f>LN(BH20)</f>
        <v>0.35992788482269888</v>
      </c>
      <c r="BI23" s="12">
        <v>2003</v>
      </c>
      <c r="BJ23" s="13">
        <v>1138.5609999999999</v>
      </c>
      <c r="BK23" t="s">
        <v>38</v>
      </c>
      <c r="BL23" s="22">
        <f>LN(BL20)</f>
        <v>0.35882120509035775</v>
      </c>
      <c r="BM23" s="12">
        <v>2003</v>
      </c>
      <c r="BN23" s="13">
        <v>1138.5609999999999</v>
      </c>
      <c r="BO23" t="s">
        <v>38</v>
      </c>
      <c r="BP23" s="22">
        <f>LN(BP20)</f>
        <v>0.36072009074728195</v>
      </c>
      <c r="BQ23" s="12">
        <v>2003</v>
      </c>
      <c r="BR23" s="13">
        <v>1138.5609999999999</v>
      </c>
      <c r="BS23" t="s">
        <v>38</v>
      </c>
      <c r="BT23" s="22">
        <f>LN(BT20)</f>
        <v>0.36352751026022095</v>
      </c>
      <c r="BU23" s="12">
        <v>2003</v>
      </c>
      <c r="BV23" s="13">
        <v>1138.5609999999999</v>
      </c>
      <c r="BW23" t="s">
        <v>38</v>
      </c>
      <c r="BX23" s="22">
        <f>LN(BX20)</f>
        <v>0.35892405792434884</v>
      </c>
      <c r="BY23" s="12">
        <v>2003</v>
      </c>
      <c r="BZ23" s="13">
        <v>1138.5609999999999</v>
      </c>
      <c r="CA23" t="s">
        <v>38</v>
      </c>
      <c r="CB23" s="22">
        <f>LN(CB20)</f>
        <v>0.35594346222399897</v>
      </c>
      <c r="CC23" s="12">
        <v>2003</v>
      </c>
      <c r="CD23" s="13">
        <v>1138.5609999999999</v>
      </c>
      <c r="CE23" t="s">
        <v>38</v>
      </c>
      <c r="CF23" s="22">
        <f>LN(CF20)</f>
        <v>0.35705512370296322</v>
      </c>
      <c r="CG23" s="12">
        <v>2003</v>
      </c>
      <c r="CH23" s="13">
        <v>1138.5609999999999</v>
      </c>
      <c r="CI23" t="s">
        <v>38</v>
      </c>
      <c r="CJ23" s="22">
        <f>LN(CJ20)</f>
        <v>0.35485283726188632</v>
      </c>
      <c r="CK23" s="12">
        <v>2003</v>
      </c>
      <c r="CL23" s="13">
        <v>1138.5609999999999</v>
      </c>
      <c r="CM23" t="s">
        <v>38</v>
      </c>
      <c r="CN23" s="22">
        <f>LN(CN20)</f>
        <v>0.35384666365677542</v>
      </c>
      <c r="CO23" s="12">
        <v>2003</v>
      </c>
      <c r="CP23" s="13">
        <v>1138.5609999999999</v>
      </c>
      <c r="CQ23" t="s">
        <v>38</v>
      </c>
      <c r="CR23" s="22">
        <f>LN(CR20)</f>
        <v>0.35101179339999755</v>
      </c>
      <c r="CS23" s="12">
        <v>2002</v>
      </c>
      <c r="CT23" s="13">
        <v>2854.4929999999999</v>
      </c>
      <c r="CU23" t="s">
        <v>38</v>
      </c>
      <c r="CV23" s="22">
        <f>LN(CV20)</f>
        <v>0.35597225066114419</v>
      </c>
      <c r="CW23" s="12">
        <v>2002</v>
      </c>
      <c r="CX23" s="13">
        <v>2854.4929999999999</v>
      </c>
      <c r="CY23" t="s">
        <v>38</v>
      </c>
      <c r="CZ23" s="22">
        <f>LN(CZ20)</f>
        <v>0.3487874987515423</v>
      </c>
      <c r="DA23" s="12">
        <v>2002</v>
      </c>
      <c r="DB23" s="13">
        <v>2854.4929999999999</v>
      </c>
      <c r="DC23" t="s">
        <v>38</v>
      </c>
      <c r="DD23" s="22">
        <f>LN(DD20)</f>
        <v>0.34975767814854108</v>
      </c>
      <c r="DE23" s="12">
        <v>2002</v>
      </c>
      <c r="DF23" s="13">
        <v>2854.4929999999999</v>
      </c>
    </row>
    <row r="24" spans="1:110">
      <c r="B24">
        <v>0.37994390053778238</v>
      </c>
      <c r="C24" s="21">
        <v>0.84538276643069798</v>
      </c>
      <c r="D24">
        <v>125.75444003912419</v>
      </c>
      <c r="E24" s="12">
        <v>2003</v>
      </c>
      <c r="F24" s="13">
        <v>1138.5609999999999</v>
      </c>
      <c r="G24" t="s">
        <v>39</v>
      </c>
      <c r="H24" s="22">
        <f>H22-H21</f>
        <v>2.2322902630830421E-2</v>
      </c>
      <c r="I24" s="12">
        <v>2003</v>
      </c>
      <c r="J24" s="13">
        <v>5558.45</v>
      </c>
      <c r="K24" t="s">
        <v>39</v>
      </c>
      <c r="L24" s="22">
        <f>L22-L21</f>
        <v>2.4914609506368202E-2</v>
      </c>
      <c r="M24" s="12">
        <v>2003</v>
      </c>
      <c r="N24" s="13">
        <v>5558.45</v>
      </c>
      <c r="O24" t="s">
        <v>39</v>
      </c>
      <c r="P24" s="22">
        <f>P22-P21</f>
        <v>2.1980461330215695E-2</v>
      </c>
      <c r="Q24" s="12">
        <v>2003</v>
      </c>
      <c r="R24" s="13">
        <v>5558.45</v>
      </c>
      <c r="S24" t="s">
        <v>39</v>
      </c>
      <c r="T24" s="22">
        <f>T22-T21</f>
        <v>2.4132653191304587E-2</v>
      </c>
      <c r="U24" s="12">
        <v>2003</v>
      </c>
      <c r="V24" s="13">
        <v>5558.45</v>
      </c>
      <c r="W24" t="s">
        <v>39</v>
      </c>
      <c r="X24" s="22">
        <f>X22-X21</f>
        <v>2.27632234766732E-2</v>
      </c>
      <c r="Y24" s="12">
        <v>2003</v>
      </c>
      <c r="Z24" s="13">
        <v>5558.45</v>
      </c>
      <c r="AA24" t="s">
        <v>39</v>
      </c>
      <c r="AB24" s="22">
        <f>AB22-AB21</f>
        <v>2.2915214717477705E-2</v>
      </c>
      <c r="AC24" s="12">
        <v>2003</v>
      </c>
      <c r="AD24" s="13">
        <v>5558.45</v>
      </c>
      <c r="AE24" t="s">
        <v>39</v>
      </c>
      <c r="AF24" s="22">
        <f>AF22-AF21</f>
        <v>2.2934239627047215E-2</v>
      </c>
      <c r="AG24" s="12">
        <v>2003</v>
      </c>
      <c r="AH24" s="13">
        <v>5558.45</v>
      </c>
      <c r="AI24" t="s">
        <v>39</v>
      </c>
      <c r="AJ24" s="22">
        <f>AJ22-AJ21</f>
        <v>2.2908065456007543E-2</v>
      </c>
      <c r="AK24" s="12">
        <v>2003</v>
      </c>
      <c r="AL24" s="13">
        <v>5558.45</v>
      </c>
      <c r="AM24" t="s">
        <v>39</v>
      </c>
      <c r="AN24" s="22">
        <f>AN22-AN21</f>
        <v>2.2646046876322434E-2</v>
      </c>
      <c r="AO24" s="12">
        <v>2003</v>
      </c>
      <c r="AP24" s="13">
        <v>5558.45</v>
      </c>
      <c r="AQ24" t="s">
        <v>39</v>
      </c>
      <c r="AR24" s="22">
        <f>AR22-AR21</f>
        <v>1.9601058756769318E-2</v>
      </c>
      <c r="AS24" s="12">
        <v>2003</v>
      </c>
      <c r="AT24" s="13">
        <v>5558.45</v>
      </c>
      <c r="AU24" t="s">
        <v>39</v>
      </c>
      <c r="AV24" s="22">
        <f>AV22-AV21</f>
        <v>2.2498805028155267E-2</v>
      </c>
      <c r="AW24" s="12">
        <v>2003</v>
      </c>
      <c r="AX24" s="13">
        <v>5558.45</v>
      </c>
      <c r="AY24" t="s">
        <v>39</v>
      </c>
      <c r="AZ24" s="22">
        <f>AZ22-AZ21</f>
        <v>2.2743322697687307E-2</v>
      </c>
      <c r="BA24" s="12">
        <v>2003</v>
      </c>
      <c r="BB24" s="13">
        <v>5558.45</v>
      </c>
      <c r="BC24" t="s">
        <v>39</v>
      </c>
      <c r="BD24" s="22">
        <f>BD22-BD21</f>
        <v>2.271082226062987E-2</v>
      </c>
      <c r="BE24" s="12">
        <v>2003</v>
      </c>
      <c r="BF24" s="13">
        <v>5558.45</v>
      </c>
      <c r="BG24" t="s">
        <v>39</v>
      </c>
      <c r="BH24" s="22">
        <f>BH22-BH21</f>
        <v>2.2510804277922625E-2</v>
      </c>
      <c r="BI24" s="12">
        <v>2003</v>
      </c>
      <c r="BJ24" s="13">
        <v>5558.45</v>
      </c>
      <c r="BK24" t="s">
        <v>39</v>
      </c>
      <c r="BL24" s="22">
        <f>BL22-BL21</f>
        <v>2.2848007045327356E-2</v>
      </c>
      <c r="BM24" s="12">
        <v>2003</v>
      </c>
      <c r="BN24" s="13">
        <v>5558.45</v>
      </c>
      <c r="BO24" t="s">
        <v>39</v>
      </c>
      <c r="BP24" s="22">
        <f>BP22-BP21</f>
        <v>2.26044191557771E-2</v>
      </c>
      <c r="BQ24" s="12">
        <v>2003</v>
      </c>
      <c r="BR24" s="13">
        <v>5558.45</v>
      </c>
      <c r="BS24" t="s">
        <v>39</v>
      </c>
      <c r="BT24" s="22">
        <f>BT22-BT21</f>
        <v>2.2060855203669905E-2</v>
      </c>
      <c r="BU24" s="12">
        <v>2003</v>
      </c>
      <c r="BV24" s="13">
        <v>5558.45</v>
      </c>
      <c r="BW24" t="s">
        <v>39</v>
      </c>
      <c r="BX24" s="22">
        <f>BX22-BX21</f>
        <v>2.2913999224705772E-2</v>
      </c>
      <c r="BY24" s="12">
        <v>2003</v>
      </c>
      <c r="BZ24" s="13">
        <v>5558.45</v>
      </c>
      <c r="CA24" t="s">
        <v>39</v>
      </c>
      <c r="CB24" s="22">
        <f>CB22-CB21</f>
        <v>2.2764603867494571E-2</v>
      </c>
      <c r="CC24" s="12">
        <v>2003</v>
      </c>
      <c r="CD24" s="13">
        <v>5558.45</v>
      </c>
      <c r="CE24" t="s">
        <v>39</v>
      </c>
      <c r="CF24" s="22">
        <f>CF22-CF21</f>
        <v>2.2925648730854065E-2</v>
      </c>
      <c r="CG24" s="12">
        <v>2003</v>
      </c>
      <c r="CH24" s="13">
        <v>5558.45</v>
      </c>
      <c r="CI24" t="s">
        <v>39</v>
      </c>
      <c r="CJ24" s="22">
        <f>CJ22-CJ21</f>
        <v>2.2751617950641512E-2</v>
      </c>
      <c r="CK24" s="12">
        <v>2003</v>
      </c>
      <c r="CL24" s="13">
        <v>5558.45</v>
      </c>
      <c r="CM24" t="s">
        <v>39</v>
      </c>
      <c r="CN24" s="22">
        <f>CN22-CN21</f>
        <v>2.2788704063296306E-2</v>
      </c>
      <c r="CO24" s="12">
        <v>2003</v>
      </c>
      <c r="CP24" s="13">
        <v>5558.45</v>
      </c>
      <c r="CQ24" t="s">
        <v>39</v>
      </c>
      <c r="CR24" s="22">
        <f>CR22-CR21</f>
        <v>2.280604671536629E-2</v>
      </c>
      <c r="CS24" s="12">
        <v>2003</v>
      </c>
      <c r="CT24" s="13">
        <v>5558.45</v>
      </c>
      <c r="CU24" t="s">
        <v>39</v>
      </c>
      <c r="CV24" s="22">
        <f>CV22-CV21</f>
        <v>2.3410436836622472E-2</v>
      </c>
      <c r="CW24" s="12">
        <v>2003</v>
      </c>
      <c r="CX24" s="13">
        <v>1138.5609999999999</v>
      </c>
      <c r="CY24" t="s">
        <v>39</v>
      </c>
      <c r="CZ24" s="22">
        <f>CZ22-CZ21</f>
        <v>2.2714577875858677E-2</v>
      </c>
      <c r="DA24" s="12">
        <v>2003</v>
      </c>
      <c r="DB24" s="13">
        <v>1138.5609999999999</v>
      </c>
      <c r="DC24" t="s">
        <v>39</v>
      </c>
      <c r="DD24" s="22">
        <f>DD22-DD21</f>
        <v>2.3169977569496902E-2</v>
      </c>
      <c r="DE24" s="12">
        <v>2003</v>
      </c>
      <c r="DF24" s="13">
        <v>1138.5609999999999</v>
      </c>
    </row>
    <row r="25" spans="1:110">
      <c r="B25">
        <v>0.37203004446968396</v>
      </c>
      <c r="C25" s="21">
        <v>0.8498742609388491</v>
      </c>
      <c r="D25">
        <v>130.20490772492641</v>
      </c>
      <c r="E25" s="12">
        <v>2003</v>
      </c>
      <c r="F25" s="13">
        <v>5558.45</v>
      </c>
      <c r="G25" t="s">
        <v>40</v>
      </c>
      <c r="H25" s="22">
        <f>H21-H23</f>
        <v>2.2832614510398641E-2</v>
      </c>
      <c r="I25" s="12">
        <v>2004</v>
      </c>
      <c r="J25" s="13">
        <v>5155.8339999999998</v>
      </c>
      <c r="K25" t="s">
        <v>40</v>
      </c>
      <c r="L25" s="22">
        <f>L21-L23</f>
        <v>2.5551242508125294E-2</v>
      </c>
      <c r="M25" s="12">
        <v>2004</v>
      </c>
      <c r="N25" s="13">
        <v>5155.8339999999998</v>
      </c>
      <c r="O25" t="s">
        <v>40</v>
      </c>
      <c r="P25" s="22">
        <f>P21-P23</f>
        <v>2.2474481130239532E-2</v>
      </c>
      <c r="Q25" s="12">
        <v>2004</v>
      </c>
      <c r="R25" s="13">
        <v>5155.8339999999998</v>
      </c>
      <c r="S25" t="s">
        <v>40</v>
      </c>
      <c r="T25" s="22">
        <f>T21-T23</f>
        <v>2.4729470609348436E-2</v>
      </c>
      <c r="U25" s="12">
        <v>2004</v>
      </c>
      <c r="V25" s="13">
        <v>5155.8339999999998</v>
      </c>
      <c r="W25" t="s">
        <v>40</v>
      </c>
      <c r="X25" s="22">
        <f>X21-X23</f>
        <v>2.3293481634147295E-2</v>
      </c>
      <c r="Y25" s="12">
        <v>2004</v>
      </c>
      <c r="Z25" s="13">
        <v>5155.8339999999998</v>
      </c>
      <c r="AA25" t="s">
        <v>40</v>
      </c>
      <c r="AB25" s="22">
        <f>AB21-AB23</f>
        <v>2.3452661561899291E-2</v>
      </c>
      <c r="AC25" s="12">
        <v>2004</v>
      </c>
      <c r="AD25" s="13">
        <v>5155.8339999999998</v>
      </c>
      <c r="AE25" t="s">
        <v>40</v>
      </c>
      <c r="AF25" s="22">
        <f>AF21-AF23</f>
        <v>2.3472589775635655E-2</v>
      </c>
      <c r="AG25" s="12">
        <v>2004</v>
      </c>
      <c r="AH25" s="13">
        <v>5155.8339999999998</v>
      </c>
      <c r="AI25" t="s">
        <v>40</v>
      </c>
      <c r="AJ25" s="22">
        <f>AJ21-AJ23</f>
        <v>2.3445173053606383E-2</v>
      </c>
      <c r="AK25" s="12">
        <v>2004</v>
      </c>
      <c r="AL25" s="13">
        <v>5155.8339999999998</v>
      </c>
      <c r="AM25" t="s">
        <v>40</v>
      </c>
      <c r="AN25" s="22">
        <f>AN21-AN23</f>
        <v>2.3170796771435631E-2</v>
      </c>
      <c r="AO25" s="12">
        <v>2004</v>
      </c>
      <c r="AP25" s="13">
        <v>5155.8339999999998</v>
      </c>
      <c r="AQ25" t="s">
        <v>40</v>
      </c>
      <c r="AR25" s="22">
        <f>AR21-AR23</f>
        <v>1.9992954633117177E-2</v>
      </c>
      <c r="AS25" s="12">
        <v>2004</v>
      </c>
      <c r="AT25" s="13">
        <v>5155.8339999999998</v>
      </c>
      <c r="AU25" t="s">
        <v>40</v>
      </c>
      <c r="AV25" s="22">
        <f>AV21-AV23</f>
        <v>2.301667506030447E-2</v>
      </c>
      <c r="AW25" s="12">
        <v>2004</v>
      </c>
      <c r="AX25" s="13">
        <v>5155.8339999999998</v>
      </c>
      <c r="AY25" t="s">
        <v>40</v>
      </c>
      <c r="AZ25" s="22">
        <f>AZ21-AZ23</f>
        <v>2.3272643280553951E-2</v>
      </c>
      <c r="BA25" s="12">
        <v>2004</v>
      </c>
      <c r="BB25" s="13">
        <v>5155.8339999999998</v>
      </c>
      <c r="BC25" t="s">
        <v>40</v>
      </c>
      <c r="BD25" s="22">
        <f>BD21-BD23</f>
        <v>2.3238613493257232E-2</v>
      </c>
      <c r="BE25" s="12">
        <v>2004</v>
      </c>
      <c r="BF25" s="13">
        <v>5155.8339999999998</v>
      </c>
      <c r="BG25" t="s">
        <v>40</v>
      </c>
      <c r="BH25" s="22">
        <f>BH21-BH23</f>
        <v>2.3029233235798197E-2</v>
      </c>
      <c r="BI25" s="12">
        <v>2004</v>
      </c>
      <c r="BJ25" s="13">
        <v>5155.8339999999998</v>
      </c>
      <c r="BK25" t="s">
        <v>40</v>
      </c>
      <c r="BL25" s="22">
        <f>BL21-BL23</f>
        <v>2.3382269078603357E-2</v>
      </c>
      <c r="BM25" s="12">
        <v>2004</v>
      </c>
      <c r="BN25" s="13">
        <v>5155.8339999999998</v>
      </c>
      <c r="BO25" t="s">
        <v>40</v>
      </c>
      <c r="BP25" s="22">
        <f>BP21-BP23</f>
        <v>2.3127219289583778E-2</v>
      </c>
      <c r="BQ25" s="12">
        <v>2004</v>
      </c>
      <c r="BR25" s="13">
        <v>5155.8339999999998</v>
      </c>
      <c r="BS25" t="s">
        <v>40</v>
      </c>
      <c r="BT25" s="22">
        <f>BT21-BT23</f>
        <v>2.2558536449061528E-2</v>
      </c>
      <c r="BU25" s="12">
        <v>2004</v>
      </c>
      <c r="BV25" s="13">
        <v>5155.8339999999998</v>
      </c>
      <c r="BW25" t="s">
        <v>40</v>
      </c>
      <c r="BX25" s="22">
        <f>BX21-BX23</f>
        <v>2.3451388383818939E-2</v>
      </c>
      <c r="BY25" s="12">
        <v>2004</v>
      </c>
      <c r="BZ25" s="13">
        <v>5155.8339999999998</v>
      </c>
      <c r="CA25" t="s">
        <v>40</v>
      </c>
      <c r="CB25" s="22">
        <f>CB21-CB23</f>
        <v>2.3294927090058037E-2</v>
      </c>
      <c r="CC25" s="12">
        <v>2004</v>
      </c>
      <c r="CD25" s="13">
        <v>5155.8339999999998</v>
      </c>
      <c r="CE25" t="s">
        <v>40</v>
      </c>
      <c r="CF25" s="22">
        <f>CF21-CF23</f>
        <v>2.3463590886909025E-2</v>
      </c>
      <c r="CG25" s="12">
        <v>2004</v>
      </c>
      <c r="CH25" s="13">
        <v>5155.8339999999998</v>
      </c>
      <c r="CI25" t="s">
        <v>40</v>
      </c>
      <c r="CJ25" s="22">
        <f>CJ21-CJ23</f>
        <v>2.3281329240080972E-2</v>
      </c>
      <c r="CK25" s="12">
        <v>2004</v>
      </c>
      <c r="CL25" s="13">
        <v>5155.8339999999998</v>
      </c>
      <c r="CM25" t="s">
        <v>40</v>
      </c>
      <c r="CN25" s="22">
        <f>CN21-CN23</f>
        <v>2.3320163913218672E-2</v>
      </c>
      <c r="CO25" s="12">
        <v>2004</v>
      </c>
      <c r="CP25" s="13">
        <v>5155.8339999999998</v>
      </c>
      <c r="CQ25" t="s">
        <v>40</v>
      </c>
      <c r="CR25" s="22">
        <f>CR21-CR23</f>
        <v>2.3338325259862958E-2</v>
      </c>
      <c r="CS25" s="12">
        <v>2004</v>
      </c>
      <c r="CT25" s="13">
        <v>5155.8339999999998</v>
      </c>
      <c r="CU25" t="s">
        <v>40</v>
      </c>
      <c r="CV25" s="22">
        <f>CV21-CV23</f>
        <v>2.397164987663819E-2</v>
      </c>
      <c r="CW25" s="12">
        <v>2004</v>
      </c>
      <c r="CX25" s="13">
        <v>5155.8339999999998</v>
      </c>
      <c r="CY25" t="s">
        <v>40</v>
      </c>
      <c r="CZ25" s="22">
        <f>CZ21-CZ23</f>
        <v>2.3242545718141661E-2</v>
      </c>
      <c r="DA25" s="12">
        <v>2003</v>
      </c>
      <c r="DB25" s="13">
        <v>5558.45</v>
      </c>
      <c r="DC25" t="s">
        <v>40</v>
      </c>
      <c r="DD25" s="22">
        <f>DD21-DD23</f>
        <v>2.3719584992240195E-2</v>
      </c>
      <c r="DE25" s="12">
        <v>2003</v>
      </c>
      <c r="DF25" s="13">
        <v>5558.45</v>
      </c>
    </row>
    <row r="26" spans="1:110">
      <c r="B26">
        <v>0.37347726314078128</v>
      </c>
      <c r="C26" s="21">
        <v>0.84531620227498661</v>
      </c>
      <c r="D26">
        <v>125.6904274285266</v>
      </c>
      <c r="E26" s="12">
        <v>2004</v>
      </c>
      <c r="F26" s="13">
        <v>5155.8339999999998</v>
      </c>
      <c r="G26" t="s">
        <v>41</v>
      </c>
      <c r="H26" s="23">
        <f>AVERAGE(H24:H25)</f>
        <v>2.2577758570614531E-2</v>
      </c>
      <c r="I26" s="12">
        <v>2004</v>
      </c>
      <c r="J26" s="13">
        <v>1269.8409999999999</v>
      </c>
      <c r="K26" t="s">
        <v>41</v>
      </c>
      <c r="L26" s="23">
        <f>AVERAGE(L24:L25)</f>
        <v>2.5232926007246748E-2</v>
      </c>
      <c r="M26" s="12">
        <v>2004</v>
      </c>
      <c r="N26" s="13">
        <v>1269.8409999999999</v>
      </c>
      <c r="O26" t="s">
        <v>41</v>
      </c>
      <c r="P26" s="23">
        <f>AVERAGE(P24:P25)</f>
        <v>2.2227471230227613E-2</v>
      </c>
      <c r="Q26" s="12">
        <v>2004</v>
      </c>
      <c r="R26" s="13">
        <v>1269.8409999999999</v>
      </c>
      <c r="S26" t="s">
        <v>41</v>
      </c>
      <c r="T26" s="23">
        <f>AVERAGE(T24:T25)</f>
        <v>2.4431061900326512E-2</v>
      </c>
      <c r="U26" s="12">
        <v>2004</v>
      </c>
      <c r="V26" s="13">
        <v>1269.8409999999999</v>
      </c>
      <c r="W26" t="s">
        <v>41</v>
      </c>
      <c r="X26" s="23">
        <f>AVERAGE(X24:X25)</f>
        <v>2.3028352555410248E-2</v>
      </c>
      <c r="Y26" s="12">
        <v>2004</v>
      </c>
      <c r="Z26" s="13">
        <v>1269.8409999999999</v>
      </c>
      <c r="AA26" t="s">
        <v>41</v>
      </c>
      <c r="AB26" s="23">
        <f>AVERAGE(AB24:AB25)</f>
        <v>2.3183938139688498E-2</v>
      </c>
      <c r="AC26" s="12">
        <v>2004</v>
      </c>
      <c r="AD26" s="13">
        <v>1269.8409999999999</v>
      </c>
      <c r="AE26" t="s">
        <v>41</v>
      </c>
      <c r="AF26" s="23">
        <f>AVERAGE(AF24:AF25)</f>
        <v>2.3203414701341435E-2</v>
      </c>
      <c r="AG26" s="12">
        <v>2004</v>
      </c>
      <c r="AH26" s="13">
        <v>1269.8409999999999</v>
      </c>
      <c r="AI26" t="s">
        <v>41</v>
      </c>
      <c r="AJ26" s="23">
        <f>AVERAGE(AJ24:AJ25)</f>
        <v>2.3176619254806963E-2</v>
      </c>
      <c r="AK26" s="12">
        <v>2004</v>
      </c>
      <c r="AL26" s="13">
        <v>1269.8409999999999</v>
      </c>
      <c r="AM26" t="s">
        <v>41</v>
      </c>
      <c r="AN26" s="23">
        <f>AVERAGE(AN24:AN25)</f>
        <v>2.2908421823879033E-2</v>
      </c>
      <c r="AO26" s="12">
        <v>2004</v>
      </c>
      <c r="AP26" s="13">
        <v>1269.8409999999999</v>
      </c>
      <c r="AQ26" t="s">
        <v>41</v>
      </c>
      <c r="AR26" s="23">
        <f>AVERAGE(AR24:AR25)</f>
        <v>1.9797006694943248E-2</v>
      </c>
      <c r="AS26" s="12">
        <v>2004</v>
      </c>
      <c r="AT26" s="13">
        <v>1269.8409999999999</v>
      </c>
      <c r="AU26" t="s">
        <v>41</v>
      </c>
      <c r="AV26" s="23">
        <f>AVERAGE(AV24:AV25)</f>
        <v>2.2757740044229868E-2</v>
      </c>
      <c r="AW26" s="12">
        <v>2004</v>
      </c>
      <c r="AX26" s="13">
        <v>1269.8409999999999</v>
      </c>
      <c r="AY26" t="s">
        <v>41</v>
      </c>
      <c r="AZ26" s="23">
        <f>AVERAGE(AZ24:AZ25)</f>
        <v>2.3007982989120629E-2</v>
      </c>
      <c r="BA26" s="12">
        <v>2004</v>
      </c>
      <c r="BB26" s="13">
        <v>1269.8409999999999</v>
      </c>
      <c r="BC26" t="s">
        <v>41</v>
      </c>
      <c r="BD26" s="23">
        <f>AVERAGE(BD24:BD25)</f>
        <v>2.2974717876943551E-2</v>
      </c>
      <c r="BE26" s="12">
        <v>2004</v>
      </c>
      <c r="BF26" s="13">
        <v>1269.8409999999999</v>
      </c>
      <c r="BG26" t="s">
        <v>41</v>
      </c>
      <c r="BH26" s="23">
        <f>AVERAGE(BH24:BH25)</f>
        <v>2.2770018756860411E-2</v>
      </c>
      <c r="BI26" s="12">
        <v>2004</v>
      </c>
      <c r="BJ26" s="13">
        <v>1269.8409999999999</v>
      </c>
      <c r="BK26" t="s">
        <v>41</v>
      </c>
      <c r="BL26" s="23">
        <f>AVERAGE(BL24:BL25)</f>
        <v>2.3115138061965357E-2</v>
      </c>
      <c r="BM26" s="12">
        <v>2004</v>
      </c>
      <c r="BN26" s="13">
        <v>1269.8409999999999</v>
      </c>
      <c r="BO26" t="s">
        <v>41</v>
      </c>
      <c r="BP26" s="23">
        <f>AVERAGE(BP24:BP25)</f>
        <v>2.2865819222680439E-2</v>
      </c>
      <c r="BQ26" s="12">
        <v>2004</v>
      </c>
      <c r="BR26" s="13">
        <v>1269.8409999999999</v>
      </c>
      <c r="BS26" t="s">
        <v>41</v>
      </c>
      <c r="BT26" s="23">
        <f>AVERAGE(BT24:BT25)</f>
        <v>2.2309695826365716E-2</v>
      </c>
      <c r="BU26" s="12">
        <v>2004</v>
      </c>
      <c r="BV26" s="13">
        <v>1269.8409999999999</v>
      </c>
      <c r="BW26" t="s">
        <v>41</v>
      </c>
      <c r="BX26" s="23">
        <f>AVERAGE(BX24:BX25)</f>
        <v>2.3182693804262355E-2</v>
      </c>
      <c r="BY26" s="12">
        <v>2004</v>
      </c>
      <c r="BZ26" s="13">
        <v>1269.8409999999999</v>
      </c>
      <c r="CA26" t="s">
        <v>41</v>
      </c>
      <c r="CB26" s="23">
        <f>AVERAGE(CB24:CB25)</f>
        <v>2.3029765478776304E-2</v>
      </c>
      <c r="CC26" s="12">
        <v>2004</v>
      </c>
      <c r="CD26" s="13">
        <v>1269.8409999999999</v>
      </c>
      <c r="CE26" t="s">
        <v>41</v>
      </c>
      <c r="CF26" s="23">
        <f>AVERAGE(CF24:CF25)</f>
        <v>2.3194619808881545E-2</v>
      </c>
      <c r="CG26" s="12">
        <v>2004</v>
      </c>
      <c r="CH26" s="13">
        <v>1269.8409999999999</v>
      </c>
      <c r="CI26" t="s">
        <v>41</v>
      </c>
      <c r="CJ26" s="23">
        <f>AVERAGE(CJ24:CJ25)</f>
        <v>2.3016473595361242E-2</v>
      </c>
      <c r="CK26" s="12">
        <v>2004</v>
      </c>
      <c r="CL26" s="13">
        <v>1269.8409999999999</v>
      </c>
      <c r="CM26" t="s">
        <v>41</v>
      </c>
      <c r="CN26" s="23">
        <f>AVERAGE(CN24:CN25)</f>
        <v>2.3054433988257489E-2</v>
      </c>
      <c r="CO26" s="12">
        <v>2004</v>
      </c>
      <c r="CP26" s="13">
        <v>1269.8409999999999</v>
      </c>
      <c r="CQ26" t="s">
        <v>41</v>
      </c>
      <c r="CR26" s="23">
        <f>AVERAGE(CR24:CR25)</f>
        <v>2.3072185987614624E-2</v>
      </c>
      <c r="CS26" s="12">
        <v>2004</v>
      </c>
      <c r="CT26" s="13">
        <v>1269.8409999999999</v>
      </c>
      <c r="CU26" t="s">
        <v>41</v>
      </c>
      <c r="CV26" s="23">
        <f>AVERAGE(CV24:CV25)</f>
        <v>2.3691043356630331E-2</v>
      </c>
      <c r="CW26" s="12">
        <v>2004</v>
      </c>
      <c r="CX26" s="13">
        <v>1269.8409999999999</v>
      </c>
      <c r="CY26" t="s">
        <v>41</v>
      </c>
      <c r="CZ26" s="23">
        <f>AVERAGE(CZ24:CZ25)</f>
        <v>2.2978561797000169E-2</v>
      </c>
      <c r="DA26" s="12">
        <v>2004</v>
      </c>
      <c r="DB26" s="13">
        <v>1269.8409999999999</v>
      </c>
      <c r="DC26" t="s">
        <v>41</v>
      </c>
      <c r="DD26" s="23">
        <f>AVERAGE(DD24:DD25)</f>
        <v>2.3444781280868549E-2</v>
      </c>
      <c r="DE26" s="12">
        <v>2004</v>
      </c>
      <c r="DF26" s="13">
        <v>5155.8339999999998</v>
      </c>
    </row>
    <row r="27" spans="1:110">
      <c r="B27">
        <v>0.3812181899161397</v>
      </c>
      <c r="C27" s="21">
        <v>0.84447441589740713</v>
      </c>
      <c r="D27">
        <v>124.8856365189922</v>
      </c>
      <c r="E27" s="12">
        <v>2004</v>
      </c>
      <c r="F27" s="13">
        <v>1269.8409999999999</v>
      </c>
    </row>
    <row r="28" spans="1:110">
      <c r="A28" t="s">
        <v>42</v>
      </c>
      <c r="B28" s="10">
        <f>AVERAGE(B2:B27)</f>
        <v>0.38256308362490893</v>
      </c>
      <c r="C28" s="10">
        <f>AVERAGE(C2:C27)</f>
        <v>0.85324506333867478</v>
      </c>
      <c r="D28" s="10">
        <f>AVERAGE(D2:D27)</f>
        <v>134.48840148916628</v>
      </c>
      <c r="E28" s="10">
        <f>AVERAGE(E2:E27)</f>
        <v>1992.5</v>
      </c>
      <c r="F28" s="10">
        <f>AVERAGE(F2:F27)</f>
        <v>702.29454999999996</v>
      </c>
    </row>
    <row r="29" spans="1:110">
      <c r="A29" t="s">
        <v>43</v>
      </c>
      <c r="B29" s="10">
        <f>STDEV(B2:B27)</f>
        <v>9.3712850443188611E-3</v>
      </c>
      <c r="C29" s="10">
        <f>STDEV(C2:C27)</f>
        <v>9.7322206177850399E-3</v>
      </c>
      <c r="D29" s="10">
        <f>STDEV(D2:D27)</f>
        <v>12.077630887197026</v>
      </c>
      <c r="E29" s="10">
        <f>STDEV(E2:E27)</f>
        <v>9.5968744912080624</v>
      </c>
      <c r="F29" s="10">
        <f>STDEV(F2:F27)</f>
        <v>1512.5331586516545</v>
      </c>
    </row>
    <row r="30" spans="1:110">
      <c r="A30" t="s">
        <v>44</v>
      </c>
      <c r="B30" s="10">
        <f>MIN(B2:B27)</f>
        <v>0.37203004446968396</v>
      </c>
      <c r="C30" s="10">
        <f>MIN(C2:C27)</f>
        <v>0.83521834886237667</v>
      </c>
      <c r="D30" s="10">
        <f>MIN(D2:D27)</f>
        <v>116.57864750845786</v>
      </c>
      <c r="E30" s="10">
        <f>MIN(E2:E27)</f>
        <v>1971</v>
      </c>
      <c r="F30" s="10">
        <f>MIN(F2:F27)</f>
        <v>1.0999999999999999E-2</v>
      </c>
    </row>
    <row r="31" spans="1:110">
      <c r="A31" t="s">
        <v>45</v>
      </c>
      <c r="B31" s="10">
        <f>MAX(B2:B27)</f>
        <v>0.41945295547785194</v>
      </c>
      <c r="C31" s="10">
        <f>MAX(C2:C27)</f>
        <v>0.88659607222501513</v>
      </c>
      <c r="D31" s="10">
        <f>MAX(D2:D27)</f>
        <v>179.81484469952744</v>
      </c>
      <c r="E31" s="10">
        <f>MAX(E2:E27)</f>
        <v>2004</v>
      </c>
      <c r="F31" s="10">
        <f>MAX(F2:F27)</f>
        <v>5558.45</v>
      </c>
    </row>
    <row r="32" spans="1:110">
      <c r="A32" t="s">
        <v>46</v>
      </c>
      <c r="B32" s="10">
        <f>ABS(B31-B30)</f>
        <v>4.7422911008167978E-2</v>
      </c>
      <c r="C32" s="10">
        <f>ABS(C31-C30)</f>
        <v>5.1377723362638461E-2</v>
      </c>
      <c r="D32" s="10">
        <f>ABS(D31-D30)</f>
        <v>63.236197191069579</v>
      </c>
      <c r="E32" s="10">
        <f>ABS(E31-E30)</f>
        <v>33</v>
      </c>
      <c r="F32" s="10">
        <f>ABS(F31-F30)</f>
        <v>5558.4389999999994</v>
      </c>
    </row>
    <row r="33" spans="1:2">
      <c r="A33" t="s">
        <v>47</v>
      </c>
      <c r="B33" s="10">
        <f>COUNT(B2:B27)</f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40"/>
  <sheetViews>
    <sheetView workbookViewId="0">
      <selection activeCell="F1" sqref="F1"/>
    </sheetView>
  </sheetViews>
  <sheetFormatPr baseColWidth="10" defaultRowHeight="14" x14ac:dyDescent="0"/>
  <sheetData>
    <row r="1" spans="2:140" ht="17" thickTop="1" thickBot="1">
      <c r="B1" s="10" t="s">
        <v>20</v>
      </c>
      <c r="C1" s="10" t="s">
        <v>21</v>
      </c>
      <c r="D1" s="10" t="s">
        <v>22</v>
      </c>
      <c r="E1" s="24" t="s">
        <v>13</v>
      </c>
      <c r="F1" s="10" t="s">
        <v>16</v>
      </c>
      <c r="G1" s="19">
        <f>LN(G2)</f>
        <v>0.27520955511422379</v>
      </c>
      <c r="H1" s="20">
        <f>G4</f>
        <v>0.86770397198636706</v>
      </c>
      <c r="I1" s="12" t="s">
        <v>13</v>
      </c>
      <c r="J1" t="s">
        <v>16</v>
      </c>
      <c r="K1" s="19">
        <f>LN(K2)</f>
        <v>0.28565453142432629</v>
      </c>
      <c r="L1" s="20">
        <f>K4</f>
        <v>0.86700285269088961</v>
      </c>
      <c r="M1" s="12" t="s">
        <v>13</v>
      </c>
      <c r="N1" t="s">
        <v>16</v>
      </c>
      <c r="O1" s="19">
        <f>LN(O2)</f>
        <v>0.28487762710504877</v>
      </c>
      <c r="P1" s="20">
        <f>O4</f>
        <v>0.86982659774707305</v>
      </c>
      <c r="Q1" s="12" t="s">
        <v>13</v>
      </c>
      <c r="R1" t="s">
        <v>16</v>
      </c>
      <c r="S1" s="19">
        <f>LN(S2)</f>
        <v>0.27351789514283481</v>
      </c>
      <c r="T1" s="20">
        <f>S4</f>
        <v>0.85334943882766989</v>
      </c>
      <c r="U1" s="12" t="s">
        <v>13</v>
      </c>
      <c r="V1" t="s">
        <v>16</v>
      </c>
      <c r="W1" s="19">
        <f>LN(W2)</f>
        <v>0.28008569554817697</v>
      </c>
      <c r="X1" s="20">
        <f>W4</f>
        <v>0.86324705956286052</v>
      </c>
      <c r="Y1" s="12" t="s">
        <v>13</v>
      </c>
      <c r="Z1" t="s">
        <v>16</v>
      </c>
      <c r="AA1" s="19">
        <f>LN(AA2)</f>
        <v>0.27737102851176726</v>
      </c>
      <c r="AB1" s="20">
        <f>AA4</f>
        <v>0.86226460063861554</v>
      </c>
      <c r="AC1" s="12" t="s">
        <v>13</v>
      </c>
      <c r="AD1" t="s">
        <v>16</v>
      </c>
      <c r="AE1" s="19">
        <f>LN(AE2)</f>
        <v>0.27620667931489251</v>
      </c>
      <c r="AF1" s="20">
        <f>AE4</f>
        <v>0.86276092364542778</v>
      </c>
      <c r="AG1" s="12" t="s">
        <v>13</v>
      </c>
      <c r="AH1" t="s">
        <v>16</v>
      </c>
      <c r="AI1" s="19">
        <f>LN(AI2)</f>
        <v>0.27546370133119197</v>
      </c>
      <c r="AJ1" s="20">
        <f>AI4</f>
        <v>0.86253643552311454</v>
      </c>
      <c r="AK1" s="12" t="s">
        <v>13</v>
      </c>
      <c r="AL1" t="s">
        <v>16</v>
      </c>
      <c r="AM1" s="19">
        <f>LN(AM2)</f>
        <v>0.27265966483203236</v>
      </c>
      <c r="AN1" s="20">
        <f>AM4</f>
        <v>0.8652062752531039</v>
      </c>
      <c r="AO1" s="12" t="s">
        <v>13</v>
      </c>
      <c r="AP1" t="s">
        <v>16</v>
      </c>
      <c r="AQ1" s="19">
        <f>LN(AQ2)</f>
        <v>0.27606393761797748</v>
      </c>
      <c r="AR1" s="20">
        <f>AQ4</f>
        <v>0.86579066338533694</v>
      </c>
      <c r="AS1" s="12" t="s">
        <v>13</v>
      </c>
      <c r="AT1" t="s">
        <v>16</v>
      </c>
      <c r="AU1" s="19">
        <f>LN(AU2)</f>
        <v>0.27381227242678197</v>
      </c>
      <c r="AV1" s="20">
        <f>AU4</f>
        <v>0.86541074117364558</v>
      </c>
      <c r="AW1" s="12" t="s">
        <v>13</v>
      </c>
      <c r="AX1" t="s">
        <v>16</v>
      </c>
      <c r="AY1" s="19">
        <f>LN(AY2)</f>
        <v>0.27473044748211251</v>
      </c>
      <c r="AZ1" s="20">
        <f>AY4</f>
        <v>0.87679200674017566</v>
      </c>
      <c r="BA1" s="12" t="s">
        <v>13</v>
      </c>
      <c r="BB1" t="s">
        <v>16</v>
      </c>
      <c r="BC1" s="19">
        <f>LN(BC2)</f>
        <v>0.27509642653063637</v>
      </c>
      <c r="BD1" s="20">
        <f>BC4</f>
        <v>0.87355135543315376</v>
      </c>
      <c r="BE1" s="12" t="s">
        <v>13</v>
      </c>
      <c r="BF1" t="s">
        <v>16</v>
      </c>
      <c r="BG1" s="19">
        <f>LN(BG2)</f>
        <v>0.27533618721286496</v>
      </c>
      <c r="BH1" s="20">
        <f>BG4</f>
        <v>0.8718347579244442</v>
      </c>
      <c r="BI1" s="12" t="s">
        <v>13</v>
      </c>
      <c r="BJ1" t="s">
        <v>16</v>
      </c>
      <c r="BK1" s="19">
        <f>LN(BK2)</f>
        <v>0.27556181428668503</v>
      </c>
      <c r="BL1" s="20">
        <f>BK4</f>
        <v>0.86945769585056376</v>
      </c>
      <c r="BM1" s="12" t="s">
        <v>13</v>
      </c>
      <c r="BN1" t="s">
        <v>16</v>
      </c>
      <c r="BO1" s="19">
        <f>LN(BO2)</f>
        <v>0.27608386023335302</v>
      </c>
      <c r="BP1" s="20">
        <f>BO4</f>
        <v>0.87116705782584558</v>
      </c>
      <c r="BQ1" s="12" t="s">
        <v>13</v>
      </c>
      <c r="BR1" t="s">
        <v>16</v>
      </c>
      <c r="BS1" s="19">
        <f>LN(BS2)</f>
        <v>0.27808660286232112</v>
      </c>
      <c r="BT1" s="20">
        <f>BS4</f>
        <v>0.89194305032536958</v>
      </c>
      <c r="BU1" s="12" t="s">
        <v>13</v>
      </c>
      <c r="BV1" t="s">
        <v>16</v>
      </c>
      <c r="BW1" s="19">
        <f>LN(BW2)</f>
        <v>0.27636984863382147</v>
      </c>
      <c r="BX1" s="20">
        <f>BW4</f>
        <v>0.87182286952981247</v>
      </c>
      <c r="BY1" s="12" t="s">
        <v>13</v>
      </c>
      <c r="BZ1" t="s">
        <v>16</v>
      </c>
      <c r="CA1" s="19">
        <f>LN(CA2)</f>
        <v>0.27595355324017778</v>
      </c>
      <c r="CB1" s="20">
        <f>CA4</f>
        <v>0.86878542526228886</v>
      </c>
      <c r="CC1" s="12" t="s">
        <v>13</v>
      </c>
      <c r="CD1" t="s">
        <v>16</v>
      </c>
      <c r="CE1" s="19">
        <f>LN(CE2)</f>
        <v>0.27605613770324711</v>
      </c>
      <c r="CF1" s="20">
        <f>CE4</f>
        <v>0.86864797707770802</v>
      </c>
      <c r="CG1" s="12" t="s">
        <v>13</v>
      </c>
      <c r="CH1" t="s">
        <v>16</v>
      </c>
      <c r="CI1" s="19">
        <f>LN(CI2)</f>
        <v>0.27657080892251568</v>
      </c>
      <c r="CJ1" s="20">
        <f>CI4</f>
        <v>0.86989652165379983</v>
      </c>
      <c r="CK1" s="12" t="s">
        <v>13</v>
      </c>
      <c r="CL1" t="s">
        <v>16</v>
      </c>
      <c r="CM1" s="19">
        <f>LN(CM2)</f>
        <v>0.27527206582012886</v>
      </c>
      <c r="CN1" s="20">
        <f>CM4</f>
        <v>0.86648689513967792</v>
      </c>
      <c r="CO1" s="12" t="s">
        <v>13</v>
      </c>
      <c r="CP1" t="s">
        <v>16</v>
      </c>
      <c r="CQ1" s="19">
        <f>LN(CQ2)</f>
        <v>0.27644662064214848</v>
      </c>
      <c r="CR1" s="20">
        <f>CQ4</f>
        <v>0.86830953581684989</v>
      </c>
      <c r="CS1" s="12" t="s">
        <v>13</v>
      </c>
      <c r="CT1" t="s">
        <v>16</v>
      </c>
      <c r="CU1" s="19">
        <f>LN(CU2)</f>
        <v>0.27761279665686112</v>
      </c>
      <c r="CV1" s="20">
        <f>CU4</f>
        <v>0.87137254872885561</v>
      </c>
      <c r="CW1" s="12" t="s">
        <v>13</v>
      </c>
      <c r="CX1" t="s">
        <v>16</v>
      </c>
      <c r="CY1" s="19">
        <f>LN(CY2)</f>
        <v>0.27506336268030446</v>
      </c>
      <c r="CZ1" s="20">
        <f>CY4</f>
        <v>0.8657248434530449</v>
      </c>
      <c r="DA1" s="12" t="s">
        <v>13</v>
      </c>
      <c r="DB1" t="s">
        <v>16</v>
      </c>
      <c r="DC1" s="19">
        <f>LN(DC2)</f>
        <v>0.27293976409392579</v>
      </c>
      <c r="DD1" s="20">
        <f>DC4</f>
        <v>0.86628337129902877</v>
      </c>
      <c r="DE1" s="12" t="s">
        <v>13</v>
      </c>
      <c r="DF1" t="s">
        <v>16</v>
      </c>
      <c r="DG1" s="19">
        <f>LN(DG2)</f>
        <v>0.27372040111879431</v>
      </c>
      <c r="DH1" s="20">
        <f>DG4</f>
        <v>0.86539277272962767</v>
      </c>
      <c r="DI1" s="12" t="s">
        <v>13</v>
      </c>
      <c r="DJ1" t="s">
        <v>16</v>
      </c>
      <c r="DK1" s="19">
        <f>LN(DK2)</f>
        <v>0.27226304606770169</v>
      </c>
      <c r="DL1" s="20">
        <f>DK4</f>
        <v>0.86655306592798975</v>
      </c>
      <c r="DM1" s="12" t="s">
        <v>13</v>
      </c>
      <c r="DN1" t="s">
        <v>16</v>
      </c>
      <c r="DO1" s="19">
        <f>LN(DO2)</f>
        <v>0.27167744183938541</v>
      </c>
      <c r="DP1" s="20">
        <f>DO4</f>
        <v>0.8666246872623482</v>
      </c>
      <c r="DQ1" s="12" t="s">
        <v>13</v>
      </c>
      <c r="DR1" t="s">
        <v>16</v>
      </c>
      <c r="DS1" s="19">
        <f>LN(DS2)</f>
        <v>0.27008394777121858</v>
      </c>
      <c r="DT1" s="20">
        <f>DS4</f>
        <v>0.86748692990396981</v>
      </c>
      <c r="DU1" s="12" t="s">
        <v>13</v>
      </c>
      <c r="DV1" t="s">
        <v>16</v>
      </c>
      <c r="DW1" s="19">
        <f>LN(DW2)</f>
        <v>0.27236305682150558</v>
      </c>
      <c r="DX1" s="20">
        <f>DW4</f>
        <v>0.86303528715054934</v>
      </c>
      <c r="DY1" s="12" t="s">
        <v>13</v>
      </c>
      <c r="DZ1" t="s">
        <v>16</v>
      </c>
      <c r="EA1" s="19">
        <f>LN(EA2)</f>
        <v>0.26889624118623084</v>
      </c>
      <c r="EB1" s="20">
        <f>EA4</f>
        <v>0.86884581616952838</v>
      </c>
      <c r="EC1" s="12" t="s">
        <v>13</v>
      </c>
      <c r="ED1" t="s">
        <v>16</v>
      </c>
      <c r="EE1" s="19">
        <f>LN(EE2)</f>
        <v>0.26932029011890063</v>
      </c>
      <c r="EF1" s="20">
        <f>EE4</f>
        <v>0.86617166642554011</v>
      </c>
      <c r="EG1" s="12" t="s">
        <v>13</v>
      </c>
      <c r="EH1" t="s">
        <v>16</v>
      </c>
      <c r="EI1" s="19">
        <f>LN(EI2)</f>
        <v>0.27257304562585966</v>
      </c>
      <c r="EJ1" s="20">
        <f>EI4</f>
        <v>0.86216592097256117</v>
      </c>
    </row>
    <row r="2" spans="2:140" ht="15" thickTop="1">
      <c r="B2">
        <v>0.28565453142432629</v>
      </c>
      <c r="C2" s="21">
        <v>0.86700285269088961</v>
      </c>
      <c r="D2">
        <v>195.56874795422758</v>
      </c>
      <c r="E2" s="12">
        <v>1952</v>
      </c>
      <c r="F2" s="13">
        <v>2.3800000000000002E-3</v>
      </c>
      <c r="G2">
        <f t="array" ref="G2:H6">LOGEST(F2:F34,E2:E34,TRUE, TRUE)</f>
        <v>1.3168065895122254</v>
      </c>
      <c r="H2">
        <v>1.2258049217662539E-237</v>
      </c>
      <c r="I2" s="12">
        <v>1955</v>
      </c>
      <c r="J2" s="13">
        <v>6.0000000000000001E-3</v>
      </c>
      <c r="K2">
        <f t="array" ref="K2:L6">LOGEST(J2:J33,I2:I33,TRUE, TRUE)</f>
        <v>1.3306326840605078</v>
      </c>
      <c r="L2">
        <v>1.1136461113509493E-246</v>
      </c>
      <c r="M2" s="12">
        <v>1952</v>
      </c>
      <c r="N2" s="13">
        <v>2.3800000000000002E-3</v>
      </c>
      <c r="O2">
        <f t="array" ref="O2:P6">LOGEST(N2:N33,M2:M33,TRUE, TRUE)</f>
        <v>1.3295993112487667</v>
      </c>
      <c r="P2">
        <v>5.200460885864421E-246</v>
      </c>
      <c r="Q2" s="12">
        <v>1952</v>
      </c>
      <c r="R2" s="13">
        <v>2.3800000000000002E-3</v>
      </c>
      <c r="S2">
        <f t="array" ref="S2:T6">LOGEST(R2:R33,Q2:Q33,TRUE, TRUE)</f>
        <v>1.3145808836142518</v>
      </c>
      <c r="T2">
        <v>3.5775283275381199E-236</v>
      </c>
      <c r="U2" s="12">
        <v>1952</v>
      </c>
      <c r="V2" s="13">
        <v>2.3800000000000002E-3</v>
      </c>
      <c r="W2">
        <f t="array" ref="W2:X6">LOGEST(V2:V33,U2:U33,TRUE, TRUE)</f>
        <v>1.3232432035305053</v>
      </c>
      <c r="X2">
        <v>7.3077505964920031E-242</v>
      </c>
      <c r="Y2" s="12">
        <v>1952</v>
      </c>
      <c r="Z2" s="13">
        <v>2.3800000000000002E-3</v>
      </c>
      <c r="AA2">
        <f t="array" ref="AA2:AB6">LOGEST(Z2:Z33,Y2:Y33,TRUE, TRUE)</f>
        <v>1.3196559101812519</v>
      </c>
      <c r="AB2">
        <v>1.637640081873771E-239</v>
      </c>
      <c r="AC2" s="12">
        <v>1952</v>
      </c>
      <c r="AD2" s="13">
        <v>2.3800000000000002E-3</v>
      </c>
      <c r="AE2">
        <f t="array" ref="AE2:AF6">LOGEST(AD2:AD33,AC2:AC33,TRUE, TRUE)</f>
        <v>1.3181202640697305</v>
      </c>
      <c r="AF2">
        <v>1.6715199543240208E-238</v>
      </c>
      <c r="AG2" s="12">
        <v>1952</v>
      </c>
      <c r="AH2" s="13">
        <v>2.3800000000000002E-3</v>
      </c>
      <c r="AI2">
        <f t="array" ref="AI2:AJ6">LOGEST(AH2:AH33,AG2:AG33,TRUE, TRUE)</f>
        <v>1.3171412934554976</v>
      </c>
      <c r="AJ2">
        <v>7.3756333903433192E-238</v>
      </c>
      <c r="AK2" s="12">
        <v>1952</v>
      </c>
      <c r="AL2" s="13">
        <v>2.3800000000000002E-3</v>
      </c>
      <c r="AM2">
        <f t="array" ref="AM2:AN6">LOGEST(AL2:AL33,AK2:AK33,TRUE, TRUE)</f>
        <v>1.3134531544488286</v>
      </c>
      <c r="AN2">
        <v>2.0282110112163151E-235</v>
      </c>
      <c r="AO2" s="12">
        <v>1952</v>
      </c>
      <c r="AP2" s="13">
        <v>2.3800000000000002E-3</v>
      </c>
      <c r="AQ2">
        <f t="array" ref="AQ2:AR6">LOGEST(AP2:AP33,AO2:AO33,TRUE, TRUE)</f>
        <v>1.3179321267743369</v>
      </c>
      <c r="AR2">
        <v>2.2131576003732424E-238</v>
      </c>
      <c r="AS2" s="12">
        <v>1952</v>
      </c>
      <c r="AT2" s="13">
        <v>2.3800000000000002E-3</v>
      </c>
      <c r="AU2">
        <f t="array" ref="AU2:AV6">LOGEST(AT2:AT33,AS2:AS33,TRUE, TRUE)</f>
        <v>1.3149679233293541</v>
      </c>
      <c r="AV2">
        <v>2.0229318344719676E-236</v>
      </c>
      <c r="AW2" s="12">
        <v>1952</v>
      </c>
      <c r="AX2" s="13">
        <v>2.3800000000000002E-3</v>
      </c>
      <c r="AY2">
        <f t="array" ref="AY2:AZ6">LOGEST(AX2:AX33,AW2:AW33,TRUE, TRUE)</f>
        <v>1.3161758485336492</v>
      </c>
      <c r="AZ2">
        <v>3.4645345190079528E-237</v>
      </c>
      <c r="BA2" s="12">
        <v>1952</v>
      </c>
      <c r="BB2" s="13">
        <v>2.3800000000000002E-3</v>
      </c>
      <c r="BC2">
        <f t="array" ref="BC2:BD6">LOGEST(BB2:BB33,BA2:BA33,TRUE, TRUE)</f>
        <v>1.3166576294738732</v>
      </c>
      <c r="BD2">
        <v>1.6450394192292618E-237</v>
      </c>
      <c r="BE2" s="12">
        <v>1952</v>
      </c>
      <c r="BF2" s="13">
        <v>2.3800000000000002E-3</v>
      </c>
      <c r="BG2">
        <f t="array" ref="BG2:BH6">LOGEST(BF2:BF33,BE2:BE33,TRUE, TRUE)</f>
        <v>1.3169733500525556</v>
      </c>
      <c r="BH2">
        <v>1.0095964314271126E-237</v>
      </c>
      <c r="BI2" s="12">
        <v>1952</v>
      </c>
      <c r="BJ2" s="13">
        <v>2.3800000000000002E-3</v>
      </c>
      <c r="BK2">
        <f t="array" ref="BK2:BL6">LOGEST(BJ2:BJ33,BI2:BI33,TRUE, TRUE)</f>
        <v>1.317270528420309</v>
      </c>
      <c r="BL2">
        <v>6.3121266250959368E-238</v>
      </c>
      <c r="BM2" s="12">
        <v>1952</v>
      </c>
      <c r="BN2" s="13">
        <v>2.3800000000000002E-3</v>
      </c>
      <c r="BO2">
        <f t="array" ref="BO2:BP6">LOGEST(BN2:BN33,BM2:BM33,TRUE, TRUE)</f>
        <v>1.317958383690742</v>
      </c>
      <c r="BP2">
        <v>2.2708580466999248E-238</v>
      </c>
      <c r="BQ2" s="12">
        <v>1952</v>
      </c>
      <c r="BR2" s="13">
        <v>2.3800000000000002E-3</v>
      </c>
      <c r="BS2">
        <f t="array" ref="BS2:BT6">LOGEST(BR2:BR33,BQ2:BQ33,TRUE, TRUE)</f>
        <v>1.3206005600454322</v>
      </c>
      <c r="BT2">
        <v>4.6357100813673646E-240</v>
      </c>
      <c r="BU2" s="12">
        <v>1952</v>
      </c>
      <c r="BV2" s="13">
        <v>2.3800000000000002E-3</v>
      </c>
      <c r="BW2">
        <f t="array" ref="BW2:BX6">LOGEST(BV2:BV33,BU2:BU33,TRUE, TRUE)</f>
        <v>1.3183353584034059</v>
      </c>
      <c r="BX2">
        <v>1.2927734321442366E-238</v>
      </c>
      <c r="BY2" s="12">
        <v>1952</v>
      </c>
      <c r="BZ2" s="13">
        <v>2.3800000000000002E-3</v>
      </c>
      <c r="CA2">
        <f t="array" ref="CA2:CB6">LOGEST(BZ2:BZ33,BY2:BY33,TRUE, TRUE)</f>
        <v>1.3177866556855562</v>
      </c>
      <c r="CB2">
        <v>2.8821719548919287E-238</v>
      </c>
      <c r="CC2" s="12">
        <v>1952</v>
      </c>
      <c r="CD2" s="13">
        <v>2.3800000000000002E-3</v>
      </c>
      <c r="CE2">
        <f t="array" ref="CE2:CF6">LOGEST(CD2:CD33,CC2:CC33,TRUE, TRUE)</f>
        <v>1.3179218470562182</v>
      </c>
      <c r="CF2">
        <v>2.3502153016383526E-238</v>
      </c>
      <c r="CG2" s="12">
        <v>1952</v>
      </c>
      <c r="CH2" s="13">
        <v>2.3800000000000002E-3</v>
      </c>
      <c r="CI2">
        <f t="array" ref="CI2:CJ6">LOGEST(CH2:CH33,CG2:CG33,TRUE, TRUE)</f>
        <v>1.3186003180799213</v>
      </c>
      <c r="CJ2">
        <v>8.5634836670804722E-239</v>
      </c>
      <c r="CK2" s="12">
        <v>1952</v>
      </c>
      <c r="CL2" s="13">
        <v>2.3800000000000002E-3</v>
      </c>
      <c r="CM2">
        <f t="array" ref="CM2:CN6">LOGEST(CL2:CL33,CK2:CK33,TRUE, TRUE)</f>
        <v>1.3168889065944989</v>
      </c>
      <c r="CN2">
        <v>1.0845772411407027E-237</v>
      </c>
      <c r="CO2" s="12">
        <v>1952</v>
      </c>
      <c r="CP2" s="13">
        <v>2.3800000000000002E-3</v>
      </c>
      <c r="CQ2">
        <f t="array" ref="CQ2:CR6">LOGEST(CP2:CP33,CO2:CO33,TRUE, TRUE)</f>
        <v>1.3184365735417141</v>
      </c>
      <c r="CR2">
        <v>1.0839318655379136E-238</v>
      </c>
      <c r="CS2" s="12">
        <v>1952</v>
      </c>
      <c r="CT2" s="13">
        <v>2.3800000000000002E-3</v>
      </c>
      <c r="CU2">
        <f t="array" ref="CU2:CV6">LOGEST(CT2:CT33,CS2:CS33,TRUE, TRUE)</f>
        <v>1.3199749995140824</v>
      </c>
      <c r="CV2">
        <v>1.0957827803199115E-239</v>
      </c>
      <c r="CW2" s="12">
        <v>1952</v>
      </c>
      <c r="CX2" s="13">
        <v>2.3800000000000002E-3</v>
      </c>
      <c r="CY2">
        <f t="array" ref="CY2:CZ6">LOGEST(CX2:CX33,CW2:CW33,TRUE, TRUE)</f>
        <v>1.3166140964227631</v>
      </c>
      <c r="CZ2">
        <v>1.633226296388126E-237</v>
      </c>
      <c r="DA2" s="12">
        <v>1952</v>
      </c>
      <c r="DB2" s="13">
        <v>2.3800000000000002E-3</v>
      </c>
      <c r="DC2">
        <f t="array" ref="DC2:DD6">LOGEST(DB2:DB33,DA2:DA33,TRUE, TRUE)</f>
        <v>1.3138211032366076</v>
      </c>
      <c r="DD2">
        <v>1.0595506662397798E-235</v>
      </c>
      <c r="DE2" s="12">
        <v>1952</v>
      </c>
      <c r="DF2" s="13">
        <v>2.3800000000000002E-3</v>
      </c>
      <c r="DG2">
        <f t="array" ref="DG2:DH6">LOGEST(DF2:DF33,DE2:DE33,TRUE, TRUE)</f>
        <v>1.3148471210554924</v>
      </c>
      <c r="DH2">
        <v>2.285823964752732E-236</v>
      </c>
      <c r="DI2" s="12">
        <v>1952</v>
      </c>
      <c r="DJ2" s="13">
        <v>2.3800000000000002E-3</v>
      </c>
      <c r="DK2">
        <f t="array" ref="DK2:DL6">LOGEST(DJ2:DJ33,DI2:DI33,TRUE, TRUE)</f>
        <v>1.3129323175753711</v>
      </c>
      <c r="DL2">
        <v>4.0224153173508639E-235</v>
      </c>
      <c r="DM2" s="12">
        <v>1952</v>
      </c>
      <c r="DN2" s="13">
        <v>2.3800000000000002E-3</v>
      </c>
      <c r="DO2">
        <f t="array" ref="DO2:DP6">LOGEST(DN2:DN33,DM2:DM33,TRUE, TRUE)</f>
        <v>1.3121636839382256</v>
      </c>
      <c r="DP2">
        <v>1.2780997833246207E-234</v>
      </c>
      <c r="DQ2" s="12">
        <v>1952</v>
      </c>
      <c r="DR2" s="13">
        <v>2.3800000000000002E-3</v>
      </c>
      <c r="DS2">
        <f t="array" ref="DS2:DT6">LOGEST(DR2:DR33,DQ2:DQ33,TRUE, TRUE)</f>
        <v>1.3100744239452005</v>
      </c>
      <c r="DT2">
        <v>2.9716027775896729E-233</v>
      </c>
      <c r="DU2" s="12">
        <v>1952</v>
      </c>
      <c r="DV2" s="13">
        <v>2.3800000000000002E-3</v>
      </c>
      <c r="DW2">
        <f t="array" ref="DW2:DX6">LOGEST(DV2:DV33,DU2:DU33,TRUE, TRUE)</f>
        <v>1.3130636314924378</v>
      </c>
      <c r="DX2">
        <v>3.3457402826148684E-235</v>
      </c>
      <c r="DY2" s="12">
        <v>1952</v>
      </c>
      <c r="DZ2" s="13">
        <v>2.3800000000000002E-3</v>
      </c>
      <c r="EA2">
        <f t="array" ref="EA2:EB6">LOGEST(DZ2:DZ33,DY2:DY33,TRUE, TRUE)</f>
        <v>1.3085193635855747</v>
      </c>
      <c r="EB2">
        <v>3.1005509406792361E-232</v>
      </c>
      <c r="EC2" s="12">
        <v>1952</v>
      </c>
      <c r="ED2" s="13">
        <v>2.3800000000000002E-3</v>
      </c>
      <c r="EE2">
        <f t="array" ref="EE2:EF6">LOGEST(ED2:ED33,EC2:EC33,TRUE, TRUE)</f>
        <v>1.3090743574890507</v>
      </c>
      <c r="EF2">
        <v>1.3507522404862081E-232</v>
      </c>
      <c r="EG2" s="12">
        <v>1952</v>
      </c>
      <c r="EH2" s="13">
        <v>2.3800000000000002E-3</v>
      </c>
      <c r="EI2">
        <f t="array" ref="EI2:EJ6">LOGEST(EH2:EH33,EG2:EG33,TRUE, TRUE)</f>
        <v>1.3133393891064482</v>
      </c>
      <c r="EJ2">
        <v>2.2166435900569611E-235</v>
      </c>
    </row>
    <row r="3" spans="2:140">
      <c r="B3">
        <v>0.28487762710504877</v>
      </c>
      <c r="C3" s="21">
        <v>0.86982659774707305</v>
      </c>
      <c r="D3">
        <v>200.46182615485461</v>
      </c>
      <c r="E3" s="12">
        <v>1955</v>
      </c>
      <c r="F3" s="13">
        <v>6.0000000000000001E-3</v>
      </c>
      <c r="G3">
        <v>1.9300576051338978E-2</v>
      </c>
      <c r="H3">
        <v>38.321099444632928</v>
      </c>
      <c r="I3" s="12">
        <v>1956</v>
      </c>
      <c r="J3" s="13">
        <v>4.86E-4</v>
      </c>
      <c r="K3">
        <v>2.0426379205430643E-2</v>
      </c>
      <c r="L3">
        <v>40.577561885945173</v>
      </c>
      <c r="M3" s="12">
        <v>1956</v>
      </c>
      <c r="N3" s="13">
        <v>4.86E-4</v>
      </c>
      <c r="O3">
        <v>2.0120672956051279E-2</v>
      </c>
      <c r="P3">
        <v>39.96841305165448</v>
      </c>
      <c r="Q3" s="12">
        <v>1955</v>
      </c>
      <c r="R3" s="13">
        <v>6.0000000000000001E-3</v>
      </c>
      <c r="S3">
        <v>2.0701581719352484E-2</v>
      </c>
      <c r="T3">
        <v>41.12171381367618</v>
      </c>
      <c r="U3" s="12">
        <v>1955</v>
      </c>
      <c r="V3" s="13">
        <v>6.0000000000000001E-3</v>
      </c>
      <c r="W3">
        <v>2.035312428670764E-2</v>
      </c>
      <c r="X3">
        <v>40.428283163369485</v>
      </c>
      <c r="Y3" s="12">
        <v>1955</v>
      </c>
      <c r="Z3" s="13">
        <v>6.0000000000000001E-3</v>
      </c>
      <c r="AA3">
        <v>2.0239649035088816E-2</v>
      </c>
      <c r="AB3">
        <v>40.200385925823674</v>
      </c>
      <c r="AC3" s="12">
        <v>1955</v>
      </c>
      <c r="AD3" s="13">
        <v>6.0000000000000001E-3</v>
      </c>
      <c r="AE3">
        <v>2.0112553351970468E-2</v>
      </c>
      <c r="AF3">
        <v>39.946081972175143</v>
      </c>
      <c r="AG3" s="12">
        <v>1955</v>
      </c>
      <c r="AH3" s="13">
        <v>6.0000000000000001E-3</v>
      </c>
      <c r="AI3">
        <v>2.007746266658093E-2</v>
      </c>
      <c r="AJ3">
        <v>39.875766510704665</v>
      </c>
      <c r="AK3" s="12">
        <v>1955</v>
      </c>
      <c r="AL3" s="13">
        <v>6.0000000000000001E-3</v>
      </c>
      <c r="AM3">
        <v>1.9648765790677324E-2</v>
      </c>
      <c r="AN3">
        <v>39.021290359871188</v>
      </c>
      <c r="AO3" s="12">
        <v>1955</v>
      </c>
      <c r="AP3" s="13">
        <v>6.0000000000000001E-3</v>
      </c>
      <c r="AQ3">
        <v>1.9844216962262413E-2</v>
      </c>
      <c r="AR3">
        <v>39.409444862746746</v>
      </c>
      <c r="AS3" s="12">
        <v>1955</v>
      </c>
      <c r="AT3" s="13">
        <v>6.0000000000000001E-3</v>
      </c>
      <c r="AU3">
        <v>1.9714526120035443E-2</v>
      </c>
      <c r="AV3">
        <v>39.150662969298999</v>
      </c>
      <c r="AW3" s="12">
        <v>1955</v>
      </c>
      <c r="AX3" s="13">
        <v>6.0000000000000001E-3</v>
      </c>
      <c r="AY3">
        <v>1.8802574462577746E-2</v>
      </c>
      <c r="AZ3">
        <v>37.333197420272924</v>
      </c>
      <c r="BA3" s="12">
        <v>1955</v>
      </c>
      <c r="BB3" s="13">
        <v>6.0000000000000001E-3</v>
      </c>
      <c r="BC3">
        <v>1.9108966095588643E-2</v>
      </c>
      <c r="BD3">
        <v>37.940952335103503</v>
      </c>
      <c r="BE3" s="12">
        <v>1955</v>
      </c>
      <c r="BF3" s="13">
        <v>6.0000000000000001E-3</v>
      </c>
      <c r="BG3">
        <v>1.9273949120074508E-2</v>
      </c>
      <c r="BH3">
        <v>38.267924680855351</v>
      </c>
      <c r="BI3" s="12">
        <v>1955</v>
      </c>
      <c r="BJ3" s="13">
        <v>6.0000000000000001E-3</v>
      </c>
      <c r="BK3">
        <v>1.9494397493346138E-2</v>
      </c>
      <c r="BL3">
        <v>38.704399836837808</v>
      </c>
      <c r="BM3" s="12">
        <v>1955</v>
      </c>
      <c r="BN3" s="13">
        <v>6.0000000000000001E-3</v>
      </c>
      <c r="BO3">
        <v>1.9383987962468308E-2</v>
      </c>
      <c r="BP3">
        <v>38.483977782808459</v>
      </c>
      <c r="BQ3" s="12">
        <v>1955</v>
      </c>
      <c r="BR3" s="13">
        <v>6.0000000000000001E-3</v>
      </c>
      <c r="BS3">
        <v>1.767165516047833E-2</v>
      </c>
      <c r="BT3">
        <v>35.083846184842322</v>
      </c>
      <c r="BU3" s="12">
        <v>1955</v>
      </c>
      <c r="BV3" s="13">
        <v>6.0000000000000001E-3</v>
      </c>
      <c r="BW3">
        <v>1.9347336137363173E-2</v>
      </c>
      <c r="BX3">
        <v>38.410604947053407</v>
      </c>
      <c r="BY3" s="12">
        <v>1955</v>
      </c>
      <c r="BZ3" s="13">
        <v>6.0000000000000001E-3</v>
      </c>
      <c r="CA3">
        <v>1.9579885080158062E-2</v>
      </c>
      <c r="CB3">
        <v>38.871674650320017</v>
      </c>
      <c r="CC3" s="12">
        <v>1955</v>
      </c>
      <c r="CD3" s="13">
        <v>6.0000000000000001E-3</v>
      </c>
      <c r="CE3">
        <v>1.9598970383968389E-2</v>
      </c>
      <c r="CF3">
        <v>38.908949741447088</v>
      </c>
      <c r="CG3" s="12">
        <v>1955</v>
      </c>
      <c r="CH3" s="13">
        <v>6.0000000000000001E-3</v>
      </c>
      <c r="CI3">
        <v>1.9527937177930128E-2</v>
      </c>
      <c r="CJ3">
        <v>38.767317941866686</v>
      </c>
      <c r="CK3" s="12">
        <v>1955</v>
      </c>
      <c r="CL3" s="13">
        <v>6.0000000000000001E-3</v>
      </c>
      <c r="CM3">
        <v>1.9727972921739414E-2</v>
      </c>
      <c r="CN3">
        <v>39.163814197521226</v>
      </c>
      <c r="CO3" s="12">
        <v>1955</v>
      </c>
      <c r="CP3" s="13">
        <v>6.0000000000000001E-3</v>
      </c>
      <c r="CQ3">
        <v>1.9655791514214524E-2</v>
      </c>
      <c r="CR3">
        <v>39.01990280631378</v>
      </c>
      <c r="CS3" s="12">
        <v>1955</v>
      </c>
      <c r="CT3" s="13">
        <v>6.0000000000000001E-3</v>
      </c>
      <c r="CU3">
        <v>1.9473488074975488E-2</v>
      </c>
      <c r="CV3">
        <v>38.657389174721047</v>
      </c>
      <c r="CW3" s="12">
        <v>1955</v>
      </c>
      <c r="CX3" s="13">
        <v>6.0000000000000001E-3</v>
      </c>
      <c r="CY3">
        <v>1.9777892592951186E-2</v>
      </c>
      <c r="CZ3">
        <v>39.261671462137848</v>
      </c>
      <c r="DA3" s="12">
        <v>1955</v>
      </c>
      <c r="DB3" s="13">
        <v>6.0000000000000001E-3</v>
      </c>
      <c r="DC3">
        <v>1.95780261721413E-2</v>
      </c>
      <c r="DD3">
        <v>38.864295169679473</v>
      </c>
      <c r="DE3" s="12">
        <v>1955</v>
      </c>
      <c r="DF3" s="13">
        <v>6.0000000000000001E-3</v>
      </c>
      <c r="DG3">
        <v>1.9709431501358975E-2</v>
      </c>
      <c r="DH3">
        <v>39.12514758946282</v>
      </c>
      <c r="DI3" s="12">
        <v>1955</v>
      </c>
      <c r="DJ3" s="13">
        <v>6.0000000000000001E-3</v>
      </c>
      <c r="DK3">
        <v>1.9506744262741252E-2</v>
      </c>
      <c r="DL3">
        <v>38.722179907452372</v>
      </c>
      <c r="DM3" s="12">
        <v>1955</v>
      </c>
      <c r="DN3" s="13">
        <v>6.0000000000000001E-3</v>
      </c>
      <c r="DO3">
        <v>1.945875943383784E-2</v>
      </c>
      <c r="DP3">
        <v>38.626314329950702</v>
      </c>
      <c r="DQ3" s="12">
        <v>1955</v>
      </c>
      <c r="DR3" s="13">
        <v>6.0000000000000001E-3</v>
      </c>
      <c r="DS3">
        <v>1.9272410323395491E-2</v>
      </c>
      <c r="DT3">
        <v>38.255190631092042</v>
      </c>
      <c r="DU3" s="12">
        <v>1955</v>
      </c>
      <c r="DV3" s="13">
        <v>6.0000000000000001E-3</v>
      </c>
      <c r="DW3">
        <v>1.9809688271967416E-2</v>
      </c>
      <c r="DX3">
        <v>39.321047672966394</v>
      </c>
      <c r="DY3" s="12">
        <v>1955</v>
      </c>
      <c r="DZ3" s="13">
        <v>6.0000000000000001E-3</v>
      </c>
      <c r="EA3">
        <v>1.9074089738967456E-2</v>
      </c>
      <c r="EB3">
        <v>37.860928533929439</v>
      </c>
      <c r="EC3" s="12">
        <v>1955</v>
      </c>
      <c r="ED3" s="13">
        <v>6.0000000000000001E-3</v>
      </c>
      <c r="EE3">
        <v>1.9327714184642877E-2</v>
      </c>
      <c r="EF3">
        <v>38.363748262186817</v>
      </c>
      <c r="EG3" s="12">
        <v>1955</v>
      </c>
      <c r="EH3" s="13">
        <v>6.0000000000000001E-3</v>
      </c>
      <c r="EI3">
        <v>1.9897804414375102E-2</v>
      </c>
      <c r="EJ3">
        <v>39.495325325632692</v>
      </c>
    </row>
    <row r="4" spans="2:140" ht="15" thickBot="1">
      <c r="B4">
        <v>0.27351789514283481</v>
      </c>
      <c r="C4" s="21">
        <v>0.85334943882766989</v>
      </c>
      <c r="D4">
        <v>174.56791818714413</v>
      </c>
      <c r="E4" s="12">
        <v>1956</v>
      </c>
      <c r="F4" s="13">
        <v>4.86E-4</v>
      </c>
      <c r="G4">
        <v>0.86770397198636706</v>
      </c>
      <c r="H4">
        <v>1.7907003946061788</v>
      </c>
      <c r="I4" s="12">
        <v>1958</v>
      </c>
      <c r="J4" s="13">
        <v>5.0000000000000001E-3</v>
      </c>
      <c r="K4">
        <v>0.86700285269088961</v>
      </c>
      <c r="L4">
        <v>1.7637760035241434</v>
      </c>
      <c r="M4" s="12">
        <v>1958</v>
      </c>
      <c r="N4" s="13">
        <v>5.0000000000000001E-3</v>
      </c>
      <c r="O4">
        <v>0.86982659774707305</v>
      </c>
      <c r="P4">
        <v>1.7602426732539385</v>
      </c>
      <c r="Q4" s="12">
        <v>1958</v>
      </c>
      <c r="R4" s="13">
        <v>5.0000000000000001E-3</v>
      </c>
      <c r="S4">
        <v>0.85334943882766989</v>
      </c>
      <c r="T4">
        <v>1.8183507138495207</v>
      </c>
      <c r="U4" s="12">
        <v>1956</v>
      </c>
      <c r="V4" s="13">
        <v>4.86E-4</v>
      </c>
      <c r="W4">
        <v>0.86324705956286052</v>
      </c>
      <c r="X4">
        <v>1.801276653129847</v>
      </c>
      <c r="Y4" s="12">
        <v>1956</v>
      </c>
      <c r="Z4" s="13">
        <v>4.86E-4</v>
      </c>
      <c r="AA4">
        <v>0.86226460063861554</v>
      </c>
      <c r="AB4">
        <v>1.8150597170642833</v>
      </c>
      <c r="AC4" s="12">
        <v>1956</v>
      </c>
      <c r="AD4" s="13">
        <v>4.86E-4</v>
      </c>
      <c r="AE4">
        <v>0.86276092364542778</v>
      </c>
      <c r="AF4">
        <v>1.8188104599304349</v>
      </c>
      <c r="AG4" s="12">
        <v>1956</v>
      </c>
      <c r="AH4" s="13">
        <v>4.86E-4</v>
      </c>
      <c r="AI4">
        <v>0.86253643552311454</v>
      </c>
      <c r="AJ4">
        <v>1.8201932169604362</v>
      </c>
      <c r="AK4" s="12">
        <v>1956</v>
      </c>
      <c r="AL4" s="13">
        <v>4.86E-4</v>
      </c>
      <c r="AM4">
        <v>0.8652062752531039</v>
      </c>
      <c r="AN4">
        <v>1.800142242888811</v>
      </c>
      <c r="AO4" s="12">
        <v>1956</v>
      </c>
      <c r="AP4" s="13">
        <v>4.86E-4</v>
      </c>
      <c r="AQ4">
        <v>0.86579066338533694</v>
      </c>
      <c r="AR4">
        <v>1.8180487065385207</v>
      </c>
      <c r="AS4" s="12">
        <v>1956</v>
      </c>
      <c r="AT4" s="13">
        <v>4.86E-4</v>
      </c>
      <c r="AU4">
        <v>0.86541074117364558</v>
      </c>
      <c r="AV4">
        <v>1.8121151229446562</v>
      </c>
      <c r="AW4" s="12">
        <v>1956</v>
      </c>
      <c r="AX4" s="13">
        <v>4.86E-4</v>
      </c>
      <c r="AY4">
        <v>0.87679200674017566</v>
      </c>
      <c r="AZ4">
        <v>1.7442840101405619</v>
      </c>
      <c r="BA4" s="12">
        <v>1956</v>
      </c>
      <c r="BB4" s="13">
        <v>4.86E-4</v>
      </c>
      <c r="BC4">
        <v>0.87355135543315376</v>
      </c>
      <c r="BD4">
        <v>1.7729037790283622</v>
      </c>
      <c r="BE4" s="12">
        <v>1956</v>
      </c>
      <c r="BF4" s="13">
        <v>4.86E-4</v>
      </c>
      <c r="BG4">
        <v>0.8718347579244442</v>
      </c>
      <c r="BH4">
        <v>1.7881944488798365</v>
      </c>
      <c r="BI4" s="12">
        <v>1956</v>
      </c>
      <c r="BJ4" s="13">
        <v>4.86E-4</v>
      </c>
      <c r="BK4">
        <v>0.86945769585056376</v>
      </c>
      <c r="BL4">
        <v>1.8079641458384621</v>
      </c>
      <c r="BM4" s="12">
        <v>1956</v>
      </c>
      <c r="BN4" s="13">
        <v>4.86E-4</v>
      </c>
      <c r="BO4">
        <v>0.87116705782584558</v>
      </c>
      <c r="BP4">
        <v>1.796182365471569</v>
      </c>
      <c r="BQ4" s="12">
        <v>1956</v>
      </c>
      <c r="BR4" s="13">
        <v>4.86E-4</v>
      </c>
      <c r="BS4">
        <v>0.89194305032536958</v>
      </c>
      <c r="BT4">
        <v>1.636513583520387</v>
      </c>
      <c r="BU4" s="12">
        <v>1956</v>
      </c>
      <c r="BV4" s="13">
        <v>4.86E-4</v>
      </c>
      <c r="BW4">
        <v>0.87182286952981247</v>
      </c>
      <c r="BX4">
        <v>1.7916928610366039</v>
      </c>
      <c r="BY4" s="12">
        <v>1956</v>
      </c>
      <c r="BZ4" s="13">
        <v>4.86E-4</v>
      </c>
      <c r="CA4">
        <v>0.86878542526228886</v>
      </c>
      <c r="CB4">
        <v>1.8119032212444641</v>
      </c>
      <c r="CC4" s="12">
        <v>1956</v>
      </c>
      <c r="CD4" s="13">
        <v>4.86E-4</v>
      </c>
      <c r="CE4">
        <v>0.86864797707770802</v>
      </c>
      <c r="CF4">
        <v>1.8121232817773882</v>
      </c>
      <c r="CG4" s="12">
        <v>1956</v>
      </c>
      <c r="CH4" s="13">
        <v>4.86E-4</v>
      </c>
      <c r="CI4">
        <v>0.86989652165379983</v>
      </c>
      <c r="CJ4">
        <v>1.8037957526795998</v>
      </c>
      <c r="CK4" s="12">
        <v>1956</v>
      </c>
      <c r="CL4" s="13">
        <v>4.86E-4</v>
      </c>
      <c r="CM4">
        <v>0.86648689513967792</v>
      </c>
      <c r="CN4">
        <v>1.8202730253915542</v>
      </c>
      <c r="CO4" s="12">
        <v>1956</v>
      </c>
      <c r="CP4" s="13">
        <v>4.86E-4</v>
      </c>
      <c r="CQ4">
        <v>0.86830953581684989</v>
      </c>
      <c r="CR4">
        <v>1.8113981004931068</v>
      </c>
      <c r="CS4" s="12">
        <v>1956</v>
      </c>
      <c r="CT4" s="13">
        <v>4.86E-4</v>
      </c>
      <c r="CU4">
        <v>0.87137254872885561</v>
      </c>
      <c r="CV4">
        <v>1.7921825708131398</v>
      </c>
      <c r="CW4" s="12">
        <v>1956</v>
      </c>
      <c r="CX4" s="13">
        <v>4.86E-4</v>
      </c>
      <c r="CY4">
        <v>0.8657248434530449</v>
      </c>
      <c r="CZ4">
        <v>1.8201975042186185</v>
      </c>
      <c r="DA4" s="12">
        <v>1956</v>
      </c>
      <c r="DB4" s="13">
        <v>4.86E-4</v>
      </c>
      <c r="DC4">
        <v>0.86628337129902877</v>
      </c>
      <c r="DD4">
        <v>1.7991522991936886</v>
      </c>
      <c r="DE4" s="12">
        <v>1956</v>
      </c>
      <c r="DF4" s="13">
        <v>4.86E-4</v>
      </c>
      <c r="DG4">
        <v>0.86539277272962767</v>
      </c>
      <c r="DH4">
        <v>1.8112279904870581</v>
      </c>
      <c r="DI4" s="12">
        <v>1956</v>
      </c>
      <c r="DJ4" s="13">
        <v>4.86E-4</v>
      </c>
      <c r="DK4">
        <v>0.86655306592798975</v>
      </c>
      <c r="DL4">
        <v>1.7897371421077126</v>
      </c>
      <c r="DM4" s="12">
        <v>1956</v>
      </c>
      <c r="DN4" s="13">
        <v>4.86E-4</v>
      </c>
      <c r="DO4">
        <v>0.8666246872623482</v>
      </c>
      <c r="DP4">
        <v>1.7822533400176079</v>
      </c>
      <c r="DQ4" s="12">
        <v>1956</v>
      </c>
      <c r="DR4" s="13">
        <v>4.86E-4</v>
      </c>
      <c r="DS4">
        <v>0.86748692990396981</v>
      </c>
      <c r="DT4">
        <v>1.7584127270849246</v>
      </c>
      <c r="DU4" s="12">
        <v>1956</v>
      </c>
      <c r="DV4" s="13">
        <v>4.86E-4</v>
      </c>
      <c r="DW4">
        <v>0.86303528715054934</v>
      </c>
      <c r="DX4">
        <v>1.8036065732084985</v>
      </c>
      <c r="DY4" s="12">
        <v>1956</v>
      </c>
      <c r="DZ4" s="13">
        <v>4.86E-4</v>
      </c>
      <c r="EA4">
        <v>0.86884581616952838</v>
      </c>
      <c r="EB4">
        <v>1.7366327606402967</v>
      </c>
      <c r="EC4" s="12">
        <v>1956</v>
      </c>
      <c r="ED4" s="13">
        <v>4.86E-4</v>
      </c>
      <c r="EE4">
        <v>0.86617166642554011</v>
      </c>
      <c r="EF4">
        <v>1.7557628701408245</v>
      </c>
      <c r="EG4" s="12">
        <v>1956</v>
      </c>
      <c r="EH4" s="13">
        <v>4.86E-4</v>
      </c>
      <c r="EI4">
        <v>0.86216592097256117</v>
      </c>
      <c r="EJ4">
        <v>1.8075508492278294</v>
      </c>
    </row>
    <row r="5" spans="2:140" ht="17" thickTop="1" thickBot="1">
      <c r="B5">
        <v>0.28008569554817697</v>
      </c>
      <c r="C5" s="21">
        <v>0.86324705956286052</v>
      </c>
      <c r="D5">
        <v>189.37371075242044</v>
      </c>
      <c r="E5" s="12">
        <v>1958</v>
      </c>
      <c r="F5" s="13">
        <v>5.0000000000000001E-3</v>
      </c>
      <c r="G5">
        <v>203.32298358047072</v>
      </c>
      <c r="H5">
        <v>31</v>
      </c>
      <c r="I5" s="12">
        <v>1962</v>
      </c>
      <c r="J5" s="13">
        <v>8.0000000000000002E-3</v>
      </c>
      <c r="K5" s="18">
        <v>195.56874795422758</v>
      </c>
      <c r="L5">
        <v>30</v>
      </c>
      <c r="M5" s="12">
        <v>1962</v>
      </c>
      <c r="N5" s="13">
        <v>8.0000000000000002E-3</v>
      </c>
      <c r="O5" s="18">
        <v>200.46182615485461</v>
      </c>
      <c r="P5">
        <v>30</v>
      </c>
      <c r="Q5" s="12">
        <v>1962</v>
      </c>
      <c r="R5" s="13">
        <v>8.0000000000000002E-3</v>
      </c>
      <c r="S5" s="18">
        <v>174.56791818714413</v>
      </c>
      <c r="T5">
        <v>30</v>
      </c>
      <c r="U5" s="12">
        <v>1962</v>
      </c>
      <c r="V5" s="13">
        <v>8.0000000000000002E-3</v>
      </c>
      <c r="W5" s="18">
        <v>189.37371075242044</v>
      </c>
      <c r="X5">
        <v>30</v>
      </c>
      <c r="Y5" s="12">
        <v>1958</v>
      </c>
      <c r="Z5" s="13">
        <v>5.0000000000000001E-3</v>
      </c>
      <c r="AA5" s="18">
        <v>187.80893030474508</v>
      </c>
      <c r="AB5">
        <v>30</v>
      </c>
      <c r="AC5" s="12">
        <v>1958</v>
      </c>
      <c r="AD5" s="13">
        <v>5.0000000000000001E-3</v>
      </c>
      <c r="AE5" s="18">
        <v>188.59663294797832</v>
      </c>
      <c r="AF5">
        <v>30</v>
      </c>
      <c r="AG5" s="12">
        <v>1958</v>
      </c>
      <c r="AH5" s="13">
        <v>5.0000000000000001E-3</v>
      </c>
      <c r="AI5" s="18">
        <v>188.23964855097651</v>
      </c>
      <c r="AJ5">
        <v>30</v>
      </c>
      <c r="AK5" s="12">
        <v>1958</v>
      </c>
      <c r="AL5" s="13">
        <v>5.0000000000000001E-3</v>
      </c>
      <c r="AM5" s="18">
        <v>192.56228957491442</v>
      </c>
      <c r="AN5">
        <v>30</v>
      </c>
      <c r="AO5" s="12">
        <v>1958</v>
      </c>
      <c r="AP5" s="13">
        <v>5.0000000000000001E-3</v>
      </c>
      <c r="AQ5" s="18">
        <v>193.53139324527694</v>
      </c>
      <c r="AR5">
        <v>30</v>
      </c>
      <c r="AS5" s="12">
        <v>1958</v>
      </c>
      <c r="AT5" s="13">
        <v>5.0000000000000001E-3</v>
      </c>
      <c r="AU5" s="18">
        <v>192.90040276323737</v>
      </c>
      <c r="AV5">
        <v>30</v>
      </c>
      <c r="AW5" s="12">
        <v>1958</v>
      </c>
      <c r="AX5" s="13">
        <v>5.0000000000000001E-3</v>
      </c>
      <c r="AY5" s="18">
        <v>213.4906957435399</v>
      </c>
      <c r="AZ5">
        <v>30</v>
      </c>
      <c r="BA5" s="12">
        <v>1958</v>
      </c>
      <c r="BB5" s="13">
        <v>5.0000000000000001E-3</v>
      </c>
      <c r="BC5" s="18">
        <v>207.25046719769858</v>
      </c>
      <c r="BD5">
        <v>30</v>
      </c>
      <c r="BE5" s="12">
        <v>1958</v>
      </c>
      <c r="BF5" s="13">
        <v>5.0000000000000001E-3</v>
      </c>
      <c r="BG5" s="18">
        <v>204.07282281973477</v>
      </c>
      <c r="BH5">
        <v>30</v>
      </c>
      <c r="BI5" s="12">
        <v>1958</v>
      </c>
      <c r="BJ5" s="13">
        <v>5.0000000000000001E-3</v>
      </c>
      <c r="BK5" s="18">
        <v>199.81055984470748</v>
      </c>
      <c r="BL5">
        <v>30</v>
      </c>
      <c r="BM5" s="12">
        <v>1958</v>
      </c>
      <c r="BN5" s="13">
        <v>5.0000000000000001E-3</v>
      </c>
      <c r="BO5" s="18">
        <v>202.85969794469528</v>
      </c>
      <c r="BP5">
        <v>30</v>
      </c>
      <c r="BQ5" s="12">
        <v>1958</v>
      </c>
      <c r="BR5" s="13">
        <v>5.0000000000000001E-3</v>
      </c>
      <c r="BS5" s="18">
        <v>247.63137947473822</v>
      </c>
      <c r="BT5">
        <v>30</v>
      </c>
      <c r="BU5" s="12">
        <v>1958</v>
      </c>
      <c r="BV5" s="13">
        <v>5.0000000000000001E-3</v>
      </c>
      <c r="BW5" s="18">
        <v>204.05111262790859</v>
      </c>
      <c r="BX5">
        <v>30</v>
      </c>
      <c r="BY5" s="12">
        <v>1958</v>
      </c>
      <c r="BZ5" s="13">
        <v>5.0000000000000001E-3</v>
      </c>
      <c r="CA5" s="18">
        <v>198.63313820105677</v>
      </c>
      <c r="CB5">
        <v>30</v>
      </c>
      <c r="CC5" s="12">
        <v>1958</v>
      </c>
      <c r="CD5" s="13">
        <v>5.0000000000000001E-3</v>
      </c>
      <c r="CE5" s="18">
        <v>198.39389400000354</v>
      </c>
      <c r="CF5">
        <v>30</v>
      </c>
      <c r="CG5" s="12">
        <v>1958</v>
      </c>
      <c r="CH5" s="13">
        <v>5.0000000000000001E-3</v>
      </c>
      <c r="CI5" s="18">
        <v>200.58568749538884</v>
      </c>
      <c r="CJ5">
        <v>30</v>
      </c>
      <c r="CK5" s="12">
        <v>1958</v>
      </c>
      <c r="CL5" s="13">
        <v>5.0000000000000001E-3</v>
      </c>
      <c r="CM5" s="18">
        <v>194.69704401965046</v>
      </c>
      <c r="CN5">
        <v>30</v>
      </c>
      <c r="CO5" s="12">
        <v>1958</v>
      </c>
      <c r="CP5" s="13">
        <v>5.0000000000000001E-3</v>
      </c>
      <c r="CQ5" s="18">
        <v>197.80692729791846</v>
      </c>
      <c r="CR5">
        <v>30</v>
      </c>
      <c r="CS5" s="12">
        <v>1958</v>
      </c>
      <c r="CT5" s="13">
        <v>5.0000000000000001E-3</v>
      </c>
      <c r="CU5" s="18">
        <v>203.23170678987128</v>
      </c>
      <c r="CV5">
        <v>30</v>
      </c>
      <c r="CW5" s="12">
        <v>1958</v>
      </c>
      <c r="CX5" s="13">
        <v>5.0000000000000001E-3</v>
      </c>
      <c r="CY5" s="18">
        <v>193.42182106865911</v>
      </c>
      <c r="CZ5">
        <v>30</v>
      </c>
      <c r="DA5" s="12">
        <v>1958</v>
      </c>
      <c r="DB5" s="13">
        <v>5.0000000000000001E-3</v>
      </c>
      <c r="DC5" s="18">
        <v>194.35504313445281</v>
      </c>
      <c r="DD5">
        <v>30</v>
      </c>
      <c r="DE5" s="12">
        <v>1958</v>
      </c>
      <c r="DF5" s="13">
        <v>5.0000000000000001E-3</v>
      </c>
      <c r="DG5" s="18">
        <v>192.8706482434406</v>
      </c>
      <c r="DH5">
        <v>30</v>
      </c>
      <c r="DI5" s="12">
        <v>1958</v>
      </c>
      <c r="DJ5" s="13">
        <v>5.0000000000000001E-3</v>
      </c>
      <c r="DK5" s="18">
        <v>194.80846194496658</v>
      </c>
      <c r="DL5">
        <v>30</v>
      </c>
      <c r="DM5" s="12">
        <v>1958</v>
      </c>
      <c r="DN5" s="13">
        <v>5.0000000000000001E-3</v>
      </c>
      <c r="DO5" s="18">
        <v>194.9291820519272</v>
      </c>
      <c r="DP5">
        <v>30</v>
      </c>
      <c r="DQ5" s="12">
        <v>1958</v>
      </c>
      <c r="DR5" s="13">
        <v>5.0000000000000001E-3</v>
      </c>
      <c r="DS5" s="18">
        <v>196.39276245172996</v>
      </c>
      <c r="DT5">
        <v>30</v>
      </c>
      <c r="DU5" s="12">
        <v>1958</v>
      </c>
      <c r="DV5" s="13">
        <v>5.0000000000000001E-3</v>
      </c>
      <c r="DW5" s="18">
        <v>189.03451900764753</v>
      </c>
      <c r="DX5">
        <v>30</v>
      </c>
      <c r="DY5" s="12">
        <v>1958</v>
      </c>
      <c r="DZ5" s="13">
        <v>5.0000000000000001E-3</v>
      </c>
      <c r="EA5" s="18">
        <v>198.73841400879476</v>
      </c>
      <c r="EB5">
        <v>30</v>
      </c>
      <c r="EC5" s="12">
        <v>1958</v>
      </c>
      <c r="ED5" s="13">
        <v>5.0000000000000001E-3</v>
      </c>
      <c r="EE5" s="18">
        <v>194.16777672351802</v>
      </c>
      <c r="EF5">
        <v>30</v>
      </c>
      <c r="EG5" s="12">
        <v>1958</v>
      </c>
      <c r="EH5" s="13">
        <v>5.0000000000000001E-3</v>
      </c>
      <c r="EI5" s="18">
        <v>187.65299417735332</v>
      </c>
      <c r="EJ5">
        <v>30</v>
      </c>
    </row>
    <row r="6" spans="2:140" ht="15" thickTop="1">
      <c r="B6">
        <v>0.27737102851176726</v>
      </c>
      <c r="C6" s="21">
        <v>0.86226460063861554</v>
      </c>
      <c r="D6">
        <v>187.80893030474508</v>
      </c>
      <c r="E6" s="12">
        <v>1962</v>
      </c>
      <c r="F6" s="13">
        <v>8.0000000000000002E-3</v>
      </c>
      <c r="G6">
        <v>651.97708606002811</v>
      </c>
      <c r="H6">
        <v>99.40484500052446</v>
      </c>
      <c r="I6" s="12">
        <v>1965</v>
      </c>
      <c r="J6" s="13">
        <v>1.3100000000000001E-2</v>
      </c>
      <c r="K6">
        <v>608.3959504726846</v>
      </c>
      <c r="L6">
        <v>93.327173718227982</v>
      </c>
      <c r="M6" s="12">
        <v>1965</v>
      </c>
      <c r="N6" s="13">
        <v>1.3100000000000001E-2</v>
      </c>
      <c r="O6">
        <v>621.12180096976124</v>
      </c>
      <c r="P6">
        <v>92.953628062325137</v>
      </c>
      <c r="Q6" s="12">
        <v>1965</v>
      </c>
      <c r="R6" s="13">
        <v>1.3100000000000001E-2</v>
      </c>
      <c r="S6">
        <v>577.19124573589829</v>
      </c>
      <c r="T6">
        <v>99.191979556711857</v>
      </c>
      <c r="U6" s="12">
        <v>1965</v>
      </c>
      <c r="V6" s="13">
        <v>1.3100000000000001E-2</v>
      </c>
      <c r="W6">
        <v>614.44148383325364</v>
      </c>
      <c r="X6">
        <v>97.337927433319891</v>
      </c>
      <c r="Y6" s="12">
        <v>1965</v>
      </c>
      <c r="Z6" s="13">
        <v>1.3100000000000001E-2</v>
      </c>
      <c r="AA6">
        <v>618.72558599750869</v>
      </c>
      <c r="AB6">
        <v>98.83325329528428</v>
      </c>
      <c r="AC6" s="12">
        <v>1962</v>
      </c>
      <c r="AD6" s="13">
        <v>8.0000000000000002E-3</v>
      </c>
      <c r="AE6">
        <v>623.89114440533967</v>
      </c>
      <c r="AF6">
        <v>99.242144674570795</v>
      </c>
      <c r="AG6" s="12">
        <v>1962</v>
      </c>
      <c r="AH6" s="13">
        <v>8.0000000000000002E-3</v>
      </c>
      <c r="AI6">
        <v>623.65740966529142</v>
      </c>
      <c r="AJ6">
        <v>99.393100412063447</v>
      </c>
      <c r="AK6" s="12">
        <v>1962</v>
      </c>
      <c r="AL6" s="13">
        <v>8.0000000000000002E-3</v>
      </c>
      <c r="AM6">
        <v>624.00042833768578</v>
      </c>
      <c r="AN6">
        <v>97.21536283898277</v>
      </c>
      <c r="AO6" s="12">
        <v>1962</v>
      </c>
      <c r="AP6" s="13">
        <v>8.0000000000000002E-3</v>
      </c>
      <c r="AQ6">
        <v>639.6795268516521</v>
      </c>
      <c r="AR6">
        <v>99.159032980391657</v>
      </c>
      <c r="AS6" s="12">
        <v>1962</v>
      </c>
      <c r="AT6" s="13">
        <v>8.0000000000000002E-3</v>
      </c>
      <c r="AU6">
        <v>633.4388616857309</v>
      </c>
      <c r="AV6">
        <v>98.512836564141779</v>
      </c>
      <c r="AW6" s="12">
        <v>1962</v>
      </c>
      <c r="AX6" s="13">
        <v>8.0000000000000002E-3</v>
      </c>
      <c r="AY6">
        <v>649.55114371606237</v>
      </c>
      <c r="AZ6">
        <v>91.275801240961201</v>
      </c>
      <c r="BA6" s="12">
        <v>1962</v>
      </c>
      <c r="BB6" s="13">
        <v>8.0000000000000002E-3</v>
      </c>
      <c r="BC6">
        <v>651.42714204899505</v>
      </c>
      <c r="BD6">
        <v>94.29563429079144</v>
      </c>
      <c r="BE6" s="12">
        <v>1962</v>
      </c>
      <c r="BF6" s="13">
        <v>8.0000000000000002E-3</v>
      </c>
      <c r="BG6">
        <v>652.55129606560763</v>
      </c>
      <c r="BH6">
        <v>95.92918161013985</v>
      </c>
      <c r="BI6" s="12">
        <v>1962</v>
      </c>
      <c r="BJ6" s="13">
        <v>8.0000000000000002E-3</v>
      </c>
      <c r="BK6">
        <v>653.12764098410639</v>
      </c>
      <c r="BL6">
        <v>98.062030579121995</v>
      </c>
      <c r="BM6" s="12">
        <v>1962</v>
      </c>
      <c r="BN6" s="13">
        <v>8.0000000000000002E-3</v>
      </c>
      <c r="BO6">
        <v>654.48037881139976</v>
      </c>
      <c r="BP6">
        <v>96.788132700931229</v>
      </c>
      <c r="BQ6" s="12">
        <v>1962</v>
      </c>
      <c r="BR6" s="13">
        <v>8.0000000000000002E-3</v>
      </c>
      <c r="BS6">
        <v>663.20059293835857</v>
      </c>
      <c r="BT6">
        <v>80.345301271402164</v>
      </c>
      <c r="BU6" s="12">
        <v>1962</v>
      </c>
      <c r="BV6" s="13">
        <v>8.0000000000000002E-3</v>
      </c>
      <c r="BW6">
        <v>655.03739477376678</v>
      </c>
      <c r="BX6">
        <v>96.304899248685942</v>
      </c>
      <c r="BY6" s="12">
        <v>1962</v>
      </c>
      <c r="BZ6" s="13">
        <v>8.0000000000000002E-3</v>
      </c>
      <c r="CA6">
        <v>652.11125852627981</v>
      </c>
      <c r="CB6">
        <v>98.489798494681963</v>
      </c>
      <c r="CC6" s="12">
        <v>1962</v>
      </c>
      <c r="CD6" s="13">
        <v>8.0000000000000002E-3</v>
      </c>
      <c r="CE6">
        <v>651.48404158401286</v>
      </c>
      <c r="CF6">
        <v>98.513723650789558</v>
      </c>
      <c r="CG6" s="12">
        <v>1962</v>
      </c>
      <c r="CH6" s="13">
        <v>8.0000000000000002E-3</v>
      </c>
      <c r="CI6">
        <v>652.64146265005297</v>
      </c>
      <c r="CJ6">
        <v>97.610373521548922</v>
      </c>
      <c r="CK6" s="12">
        <v>1962</v>
      </c>
      <c r="CL6" s="13">
        <v>8.0000000000000002E-3</v>
      </c>
      <c r="CM6">
        <v>645.1079954654731</v>
      </c>
      <c r="CN6">
        <v>99.401816609043649</v>
      </c>
      <c r="CO6" s="12">
        <v>1962</v>
      </c>
      <c r="CP6" s="13">
        <v>8.0000000000000002E-3</v>
      </c>
      <c r="CQ6">
        <v>649.03678651553662</v>
      </c>
      <c r="CR6">
        <v>98.434892354101052</v>
      </c>
      <c r="CS6" s="12">
        <v>1962</v>
      </c>
      <c r="CT6" s="13">
        <v>8.0000000000000002E-3</v>
      </c>
      <c r="CU6">
        <v>652.76365182083362</v>
      </c>
      <c r="CV6">
        <v>96.357551013791849</v>
      </c>
      <c r="CW6" s="12">
        <v>1962</v>
      </c>
      <c r="CX6" s="13">
        <v>8.0000000000000002E-3</v>
      </c>
      <c r="CY6">
        <v>640.82950157011612</v>
      </c>
      <c r="CZ6">
        <v>99.393568630910622</v>
      </c>
      <c r="DA6" s="12">
        <v>1962</v>
      </c>
      <c r="DB6" s="13">
        <v>8.0000000000000002E-3</v>
      </c>
      <c r="DC6">
        <v>629.1173616821186</v>
      </c>
      <c r="DD6">
        <v>97.10846987081807</v>
      </c>
      <c r="DE6" s="12">
        <v>1962</v>
      </c>
      <c r="DF6" s="13">
        <v>8.0000000000000002E-3</v>
      </c>
      <c r="DG6">
        <v>632.72119437469905</v>
      </c>
      <c r="DH6">
        <v>98.416405005713585</v>
      </c>
      <c r="DI6" s="12">
        <v>1962</v>
      </c>
      <c r="DJ6" s="13">
        <v>8.0000000000000002E-3</v>
      </c>
      <c r="DK6">
        <v>624.00248552670655</v>
      </c>
      <c r="DL6">
        <v>96.094771135196481</v>
      </c>
      <c r="DM6" s="12">
        <v>1962</v>
      </c>
      <c r="DN6" s="13">
        <v>8.0000000000000002E-3</v>
      </c>
      <c r="DO6">
        <v>619.17831072068714</v>
      </c>
      <c r="DP6">
        <v>95.292809040117589</v>
      </c>
      <c r="DQ6" s="12">
        <v>1962</v>
      </c>
      <c r="DR6" s="13">
        <v>8.0000000000000002E-3</v>
      </c>
      <c r="DS6">
        <v>607.24942999713971</v>
      </c>
      <c r="DT6">
        <v>92.760459563227244</v>
      </c>
      <c r="DU6" s="12">
        <v>1962</v>
      </c>
      <c r="DV6" s="13">
        <v>8.0000000000000002E-3</v>
      </c>
      <c r="DW6">
        <v>614.92866102101152</v>
      </c>
      <c r="DX6">
        <v>97.589900127627089</v>
      </c>
      <c r="DY6" s="12">
        <v>1962</v>
      </c>
      <c r="DZ6" s="13">
        <v>8.0000000000000002E-3</v>
      </c>
      <c r="EA6">
        <v>599.37386027039122</v>
      </c>
      <c r="EB6">
        <v>90.476800359874133</v>
      </c>
      <c r="EC6" s="12">
        <v>1962</v>
      </c>
      <c r="ED6" s="13">
        <v>8.0000000000000002E-3</v>
      </c>
      <c r="EE6">
        <v>598.56163754793602</v>
      </c>
      <c r="EF6">
        <v>92.481097684954378</v>
      </c>
      <c r="EG6" s="12">
        <v>1962</v>
      </c>
      <c r="EH6" s="13">
        <v>8.0000000000000002E-3</v>
      </c>
      <c r="EI6">
        <v>613.10738230916104</v>
      </c>
      <c r="EJ6">
        <v>98.017202176327416</v>
      </c>
    </row>
    <row r="7" spans="2:140">
      <c r="B7">
        <v>0.27620667931489251</v>
      </c>
      <c r="C7" s="21">
        <v>0.86276092364542778</v>
      </c>
      <c r="D7">
        <v>188.59663294797832</v>
      </c>
      <c r="E7" s="12">
        <v>1965</v>
      </c>
      <c r="F7" s="13">
        <v>1.3100000000000001E-2</v>
      </c>
      <c r="G7" t="s">
        <v>23</v>
      </c>
      <c r="H7">
        <f>TINV(0.0455,H5)</f>
        <v>2.0839326715892601</v>
      </c>
      <c r="I7" s="12">
        <v>1966</v>
      </c>
      <c r="J7" s="13">
        <v>1.2999999999999999E-2</v>
      </c>
      <c r="K7" t="s">
        <v>23</v>
      </c>
      <c r="L7">
        <f>TINV(0.0455,L5)</f>
        <v>2.0868470535366517</v>
      </c>
      <c r="M7" s="12">
        <v>1966</v>
      </c>
      <c r="N7" s="13">
        <v>1.2999999999999999E-2</v>
      </c>
      <c r="O7" t="s">
        <v>23</v>
      </c>
      <c r="P7">
        <f>TINV(0.0455,P5)</f>
        <v>2.0868470535366517</v>
      </c>
      <c r="Q7" s="12">
        <v>1966</v>
      </c>
      <c r="R7" s="13">
        <v>1.2999999999999999E-2</v>
      </c>
      <c r="S7" t="s">
        <v>23</v>
      </c>
      <c r="T7">
        <f>TINV(0.0455,T5)</f>
        <v>2.0868470535366517</v>
      </c>
      <c r="U7" s="12">
        <v>1966</v>
      </c>
      <c r="V7" s="13">
        <v>1.2999999999999999E-2</v>
      </c>
      <c r="W7" t="s">
        <v>23</v>
      </c>
      <c r="X7">
        <f>TINV(0.0455,X5)</f>
        <v>2.0868470535366517</v>
      </c>
      <c r="Y7" s="12">
        <v>1966</v>
      </c>
      <c r="Z7" s="13">
        <v>1.2999999999999999E-2</v>
      </c>
      <c r="AA7" t="s">
        <v>23</v>
      </c>
      <c r="AB7">
        <f>TINV(0.0455,AB5)</f>
        <v>2.0868470535366517</v>
      </c>
      <c r="AC7" s="12">
        <v>1966</v>
      </c>
      <c r="AD7" s="13">
        <v>1.2999999999999999E-2</v>
      </c>
      <c r="AE7" t="s">
        <v>23</v>
      </c>
      <c r="AF7">
        <f>TINV(0.0455,AF5)</f>
        <v>2.0868470535366517</v>
      </c>
      <c r="AG7" s="12">
        <v>1965</v>
      </c>
      <c r="AH7" s="13">
        <v>1.3100000000000001E-2</v>
      </c>
      <c r="AI7" t="s">
        <v>23</v>
      </c>
      <c r="AJ7">
        <f>TINV(0.0455,AJ5)</f>
        <v>2.0868470535366517</v>
      </c>
      <c r="AK7" s="12">
        <v>1965</v>
      </c>
      <c r="AL7" s="13">
        <v>1.3100000000000001E-2</v>
      </c>
      <c r="AM7" t="s">
        <v>23</v>
      </c>
      <c r="AN7">
        <f>TINV(0.0455,AN5)</f>
        <v>2.0868470535366517</v>
      </c>
      <c r="AO7" s="12">
        <v>1965</v>
      </c>
      <c r="AP7" s="13">
        <v>1.3100000000000001E-2</v>
      </c>
      <c r="AQ7" t="s">
        <v>23</v>
      </c>
      <c r="AR7">
        <f>TINV(0.0455,AR5)</f>
        <v>2.0868470535366517</v>
      </c>
      <c r="AS7" s="12">
        <v>1965</v>
      </c>
      <c r="AT7" s="13">
        <v>1.3100000000000001E-2</v>
      </c>
      <c r="AU7" t="s">
        <v>23</v>
      </c>
      <c r="AV7">
        <f>TINV(0.0455,AV5)</f>
        <v>2.0868470535366517</v>
      </c>
      <c r="AW7" s="12">
        <v>1965</v>
      </c>
      <c r="AX7" s="13">
        <v>1.3100000000000001E-2</v>
      </c>
      <c r="AY7" t="s">
        <v>23</v>
      </c>
      <c r="AZ7">
        <f>TINV(0.0455,AZ5)</f>
        <v>2.0868470535366517</v>
      </c>
      <c r="BA7" s="12">
        <v>1965</v>
      </c>
      <c r="BB7" s="13">
        <v>1.3100000000000001E-2</v>
      </c>
      <c r="BC7" t="s">
        <v>23</v>
      </c>
      <c r="BD7">
        <f>TINV(0.0455,BD5)</f>
        <v>2.0868470535366517</v>
      </c>
      <c r="BE7" s="12">
        <v>1965</v>
      </c>
      <c r="BF7" s="13">
        <v>1.3100000000000001E-2</v>
      </c>
      <c r="BG7" t="s">
        <v>23</v>
      </c>
      <c r="BH7">
        <f>TINV(0.0455,BH5)</f>
        <v>2.0868470535366517</v>
      </c>
      <c r="BI7" s="12">
        <v>1965</v>
      </c>
      <c r="BJ7" s="13">
        <v>1.3100000000000001E-2</v>
      </c>
      <c r="BK7" t="s">
        <v>23</v>
      </c>
      <c r="BL7">
        <f>TINV(0.0455,BL5)</f>
        <v>2.0868470535366517</v>
      </c>
      <c r="BM7" s="12">
        <v>1965</v>
      </c>
      <c r="BN7" s="13">
        <v>1.3100000000000001E-2</v>
      </c>
      <c r="BO7" t="s">
        <v>23</v>
      </c>
      <c r="BP7">
        <f>TINV(0.0455,BP5)</f>
        <v>2.0868470535366517</v>
      </c>
      <c r="BQ7" s="12">
        <v>1965</v>
      </c>
      <c r="BR7" s="13">
        <v>1.3100000000000001E-2</v>
      </c>
      <c r="BS7" t="s">
        <v>23</v>
      </c>
      <c r="BT7">
        <f>TINV(0.0455,BT5)</f>
        <v>2.0868470535366517</v>
      </c>
      <c r="BU7" s="12">
        <v>1965</v>
      </c>
      <c r="BV7" s="13">
        <v>1.3100000000000001E-2</v>
      </c>
      <c r="BW7" t="s">
        <v>23</v>
      </c>
      <c r="BX7">
        <f>TINV(0.0455,BX5)</f>
        <v>2.0868470535366517</v>
      </c>
      <c r="BY7" s="12">
        <v>1965</v>
      </c>
      <c r="BZ7" s="13">
        <v>1.3100000000000001E-2</v>
      </c>
      <c r="CA7" t="s">
        <v>23</v>
      </c>
      <c r="CB7">
        <f>TINV(0.0455,CB5)</f>
        <v>2.0868470535366517</v>
      </c>
      <c r="CC7" s="12">
        <v>1965</v>
      </c>
      <c r="CD7" s="13">
        <v>1.3100000000000001E-2</v>
      </c>
      <c r="CE7" t="s">
        <v>23</v>
      </c>
      <c r="CF7">
        <f>TINV(0.0455,CF5)</f>
        <v>2.0868470535366517</v>
      </c>
      <c r="CG7" s="12">
        <v>1965</v>
      </c>
      <c r="CH7" s="13">
        <v>1.3100000000000001E-2</v>
      </c>
      <c r="CI7" t="s">
        <v>23</v>
      </c>
      <c r="CJ7">
        <f>TINV(0.0455,CJ5)</f>
        <v>2.0868470535366517</v>
      </c>
      <c r="CK7" s="12">
        <v>1965</v>
      </c>
      <c r="CL7" s="13">
        <v>1.3100000000000001E-2</v>
      </c>
      <c r="CM7" t="s">
        <v>23</v>
      </c>
      <c r="CN7">
        <f>TINV(0.0455,CN5)</f>
        <v>2.0868470535366517</v>
      </c>
      <c r="CO7" s="12">
        <v>1965</v>
      </c>
      <c r="CP7" s="13">
        <v>1.3100000000000001E-2</v>
      </c>
      <c r="CQ7" t="s">
        <v>23</v>
      </c>
      <c r="CR7">
        <f>TINV(0.0455,CR5)</f>
        <v>2.0868470535366517</v>
      </c>
      <c r="CS7" s="12">
        <v>1965</v>
      </c>
      <c r="CT7" s="13">
        <v>1.3100000000000001E-2</v>
      </c>
      <c r="CU7" t="s">
        <v>23</v>
      </c>
      <c r="CV7">
        <f>TINV(0.0455,CV5)</f>
        <v>2.0868470535366517</v>
      </c>
      <c r="CW7" s="12">
        <v>1965</v>
      </c>
      <c r="CX7" s="13">
        <v>1.3100000000000001E-2</v>
      </c>
      <c r="CY7" t="s">
        <v>23</v>
      </c>
      <c r="CZ7">
        <f>TINV(0.0455,CZ5)</f>
        <v>2.0868470535366517</v>
      </c>
      <c r="DA7" s="12">
        <v>1965</v>
      </c>
      <c r="DB7" s="13">
        <v>1.3100000000000001E-2</v>
      </c>
      <c r="DC7" t="s">
        <v>23</v>
      </c>
      <c r="DD7">
        <f>TINV(0.0455,DD5)</f>
        <v>2.0868470535366517</v>
      </c>
      <c r="DE7" s="12">
        <v>1965</v>
      </c>
      <c r="DF7" s="13">
        <v>1.3100000000000001E-2</v>
      </c>
      <c r="DG7" t="s">
        <v>23</v>
      </c>
      <c r="DH7">
        <f>TINV(0.0455,DH5)</f>
        <v>2.0868470535366517</v>
      </c>
      <c r="DI7" s="12">
        <v>1965</v>
      </c>
      <c r="DJ7" s="13">
        <v>1.3100000000000001E-2</v>
      </c>
      <c r="DK7" t="s">
        <v>23</v>
      </c>
      <c r="DL7">
        <f>TINV(0.0455,DL5)</f>
        <v>2.0868470535366517</v>
      </c>
      <c r="DM7" s="12">
        <v>1965</v>
      </c>
      <c r="DN7" s="13">
        <v>1.3100000000000001E-2</v>
      </c>
      <c r="DO7" t="s">
        <v>23</v>
      </c>
      <c r="DP7">
        <f>TINV(0.0455,DP5)</f>
        <v>2.0868470535366517</v>
      </c>
      <c r="DQ7" s="12">
        <v>1965</v>
      </c>
      <c r="DR7" s="13">
        <v>1.3100000000000001E-2</v>
      </c>
      <c r="DS7" t="s">
        <v>23</v>
      </c>
      <c r="DT7">
        <f>TINV(0.0455,DT5)</f>
        <v>2.0868470535366517</v>
      </c>
      <c r="DU7" s="12">
        <v>1965</v>
      </c>
      <c r="DV7" s="13">
        <v>1.3100000000000001E-2</v>
      </c>
      <c r="DW7" t="s">
        <v>23</v>
      </c>
      <c r="DX7">
        <f>TINV(0.0455,DX5)</f>
        <v>2.0868470535366517</v>
      </c>
      <c r="DY7" s="12">
        <v>1965</v>
      </c>
      <c r="DZ7" s="13">
        <v>1.3100000000000001E-2</v>
      </c>
      <c r="EA7" t="s">
        <v>23</v>
      </c>
      <c r="EB7">
        <f>TINV(0.0455,EB5)</f>
        <v>2.0868470535366517</v>
      </c>
      <c r="EC7" s="12">
        <v>1965</v>
      </c>
      <c r="ED7" s="13">
        <v>1.3100000000000001E-2</v>
      </c>
      <c r="EE7" t="s">
        <v>23</v>
      </c>
      <c r="EF7">
        <f>TINV(0.0455,EF5)</f>
        <v>2.0868470535366517</v>
      </c>
      <c r="EG7" s="12">
        <v>1965</v>
      </c>
      <c r="EH7" s="13">
        <v>1.3100000000000001E-2</v>
      </c>
    </row>
    <row r="8" spans="2:140">
      <c r="B8">
        <v>0.27546370133119197</v>
      </c>
      <c r="C8" s="21">
        <v>0.86253643552311454</v>
      </c>
      <c r="D8">
        <v>188.23964855097651</v>
      </c>
      <c r="E8" s="12">
        <v>1966</v>
      </c>
      <c r="F8" s="13">
        <v>1.2999999999999999E-2</v>
      </c>
      <c r="G8" t="s">
        <v>24</v>
      </c>
      <c r="H8">
        <f>H7*G3</f>
        <v>4.0221101013878532E-2</v>
      </c>
      <c r="I8" s="12">
        <v>1971</v>
      </c>
      <c r="J8" s="13">
        <v>1.0999999999999999E-2</v>
      </c>
      <c r="K8" t="s">
        <v>24</v>
      </c>
      <c r="L8">
        <f>L7*K3</f>
        <v>4.262672925927527E-2</v>
      </c>
      <c r="M8" s="12">
        <v>1971</v>
      </c>
      <c r="N8" s="13">
        <v>1.0999999999999999E-2</v>
      </c>
      <c r="O8" t="s">
        <v>24</v>
      </c>
      <c r="P8">
        <f>P7*O3</f>
        <v>4.1988767073510201E-2</v>
      </c>
      <c r="Q8" s="12">
        <v>1971</v>
      </c>
      <c r="R8" s="13">
        <v>1.0999999999999999E-2</v>
      </c>
      <c r="S8" t="s">
        <v>24</v>
      </c>
      <c r="T8">
        <f>T7*S3</f>
        <v>4.3201034814578945E-2</v>
      </c>
      <c r="U8" s="12">
        <v>1971</v>
      </c>
      <c r="V8" s="13">
        <v>1.0999999999999999E-2</v>
      </c>
      <c r="W8" t="s">
        <v>24</v>
      </c>
      <c r="X8">
        <f>X7*W3</f>
        <v>4.2473857447981107E-2</v>
      </c>
      <c r="Y8" s="12">
        <v>1971</v>
      </c>
      <c r="Z8" s="13">
        <v>1.0999999999999999E-2</v>
      </c>
      <c r="AA8" t="s">
        <v>24</v>
      </c>
      <c r="AB8">
        <f>AB7*AA3</f>
        <v>4.2237051953491027E-2</v>
      </c>
      <c r="AC8" s="12">
        <v>1971</v>
      </c>
      <c r="AD8" s="13">
        <v>1.0999999999999999E-2</v>
      </c>
      <c r="AE8" t="s">
        <v>24</v>
      </c>
      <c r="AF8">
        <f>AF7*AE3</f>
        <v>4.1971822701658279E-2</v>
      </c>
      <c r="AG8" s="12">
        <v>1971</v>
      </c>
      <c r="AH8" s="13">
        <v>1.0999999999999999E-2</v>
      </c>
      <c r="AI8" t="s">
        <v>24</v>
      </c>
      <c r="AJ8">
        <f>AJ7*AI3</f>
        <v>4.1898593808246537E-2</v>
      </c>
      <c r="AK8" s="12">
        <v>1966</v>
      </c>
      <c r="AL8" s="13">
        <v>1.2999999999999999E-2</v>
      </c>
      <c r="AM8" t="s">
        <v>24</v>
      </c>
      <c r="AN8">
        <f>AN7*AM3</f>
        <v>4.1003968995906734E-2</v>
      </c>
      <c r="AO8" s="12">
        <v>1966</v>
      </c>
      <c r="AP8" s="13">
        <v>1.2999999999999999E-2</v>
      </c>
      <c r="AQ8" t="s">
        <v>24</v>
      </c>
      <c r="AR8">
        <f>AR7*AQ3</f>
        <v>4.1411845697439359E-2</v>
      </c>
      <c r="AS8" s="12">
        <v>1966</v>
      </c>
      <c r="AT8" s="13">
        <v>1.2999999999999999E-2</v>
      </c>
      <c r="AU8" t="s">
        <v>24</v>
      </c>
      <c r="AV8">
        <f>AV7*AU3</f>
        <v>4.1141200745467323E-2</v>
      </c>
      <c r="AW8" s="12">
        <v>1966</v>
      </c>
      <c r="AX8" s="13">
        <v>1.2999999999999999E-2</v>
      </c>
      <c r="AY8" t="s">
        <v>24</v>
      </c>
      <c r="AZ8">
        <f>AZ7*AY3</f>
        <v>3.9238097116133859E-2</v>
      </c>
      <c r="BA8" s="12">
        <v>1966</v>
      </c>
      <c r="BB8" s="13">
        <v>1.2999999999999999E-2</v>
      </c>
      <c r="BC8" t="s">
        <v>24</v>
      </c>
      <c r="BD8">
        <f>BD7*BC3</f>
        <v>3.9877489592710931E-2</v>
      </c>
      <c r="BE8" s="12">
        <v>1966</v>
      </c>
      <c r="BF8" s="13">
        <v>1.2999999999999999E-2</v>
      </c>
      <c r="BG8" t="s">
        <v>24</v>
      </c>
      <c r="BH8">
        <f>BH7*BG3</f>
        <v>4.022178393124283E-2</v>
      </c>
      <c r="BI8" s="12">
        <v>1966</v>
      </c>
      <c r="BJ8" s="13">
        <v>1.2999999999999999E-2</v>
      </c>
      <c r="BK8" t="s">
        <v>24</v>
      </c>
      <c r="BL8">
        <f>BL7*BK3</f>
        <v>4.0681825969461675E-2</v>
      </c>
      <c r="BM8" s="12">
        <v>1966</v>
      </c>
      <c r="BN8" s="13">
        <v>1.2999999999999999E-2</v>
      </c>
      <c r="BO8" t="s">
        <v>24</v>
      </c>
      <c r="BP8">
        <f>BP7*BO3</f>
        <v>4.0451418165266914E-2</v>
      </c>
      <c r="BQ8" s="12">
        <v>1966</v>
      </c>
      <c r="BR8" s="13">
        <v>1.2999999999999999E-2</v>
      </c>
      <c r="BS8" t="s">
        <v>24</v>
      </c>
      <c r="BT8">
        <f>BT7*BS3</f>
        <v>3.6878041502759966E-2</v>
      </c>
      <c r="BU8" s="12">
        <v>1966</v>
      </c>
      <c r="BV8" s="13">
        <v>1.2999999999999999E-2</v>
      </c>
      <c r="BW8" t="s">
        <v>24</v>
      </c>
      <c r="BX8">
        <f>BX7*BW3</f>
        <v>4.0374931412039523E-2</v>
      </c>
      <c r="BY8" s="12">
        <v>1966</v>
      </c>
      <c r="BZ8" s="13">
        <v>1.2999999999999999E-2</v>
      </c>
      <c r="CA8" t="s">
        <v>24</v>
      </c>
      <c r="CB8">
        <f>CB7*CA3</f>
        <v>4.0860225488114098E-2</v>
      </c>
      <c r="CC8" s="12">
        <v>1966</v>
      </c>
      <c r="CD8" s="13">
        <v>1.2999999999999999E-2</v>
      </c>
      <c r="CE8" t="s">
        <v>24</v>
      </c>
      <c r="CF8">
        <f>CF7*CE3</f>
        <v>4.0900053598136532E-2</v>
      </c>
      <c r="CG8" s="12">
        <v>1966</v>
      </c>
      <c r="CH8" s="13">
        <v>1.2999999999999999E-2</v>
      </c>
      <c r="CI8" t="s">
        <v>24</v>
      </c>
      <c r="CJ8">
        <f>CJ7*CI3</f>
        <v>4.0751818161412323E-2</v>
      </c>
      <c r="CK8" s="12">
        <v>1966</v>
      </c>
      <c r="CL8" s="13">
        <v>1.2999999999999999E-2</v>
      </c>
      <c r="CM8" t="s">
        <v>24</v>
      </c>
      <c r="CN8">
        <f>CN7*CM3</f>
        <v>4.1169262163982742E-2</v>
      </c>
      <c r="CO8" s="12">
        <v>1966</v>
      </c>
      <c r="CP8" s="13">
        <v>1.2999999999999999E-2</v>
      </c>
      <c r="CQ8" t="s">
        <v>24</v>
      </c>
      <c r="CR8">
        <f>CR7*CQ3</f>
        <v>4.1018630606369302E-2</v>
      </c>
      <c r="CS8" s="12">
        <v>1966</v>
      </c>
      <c r="CT8" s="13">
        <v>1.2999999999999999E-2</v>
      </c>
      <c r="CU8" t="s">
        <v>24</v>
      </c>
      <c r="CV8">
        <f>CV7*CU3</f>
        <v>4.0638191211343717E-2</v>
      </c>
      <c r="CW8" s="12">
        <v>1966</v>
      </c>
      <c r="CX8" s="13">
        <v>1.2999999999999999E-2</v>
      </c>
      <c r="CY8" t="s">
        <v>24</v>
      </c>
      <c r="CZ8">
        <f>CZ7*CY3</f>
        <v>4.1273436882764553E-2</v>
      </c>
      <c r="DA8" s="12">
        <v>1966</v>
      </c>
      <c r="DB8" s="13">
        <v>1.2999999999999999E-2</v>
      </c>
      <c r="DC8" t="s">
        <v>24</v>
      </c>
      <c r="DD8">
        <f>DD7*DC3</f>
        <v>4.0856346231396522E-2</v>
      </c>
      <c r="DE8" s="12">
        <v>1966</v>
      </c>
      <c r="DF8" s="13">
        <v>1.2999999999999999E-2</v>
      </c>
      <c r="DG8" t="s">
        <v>24</v>
      </c>
      <c r="DH8">
        <f>DH7*DG3</f>
        <v>4.1130569055493442E-2</v>
      </c>
      <c r="DI8" s="12">
        <v>1966</v>
      </c>
      <c r="DJ8" s="13">
        <v>1.2999999999999999E-2</v>
      </c>
      <c r="DK8" t="s">
        <v>24</v>
      </c>
      <c r="DL8">
        <f>DL7*DK3</f>
        <v>4.0707591788794566E-2</v>
      </c>
      <c r="DM8" s="12">
        <v>1966</v>
      </c>
      <c r="DN8" s="13">
        <v>1.2999999999999999E-2</v>
      </c>
      <c r="DO8" t="s">
        <v>24</v>
      </c>
      <c r="DP8">
        <f>DP7*DO3</f>
        <v>4.0607454789983018E-2</v>
      </c>
      <c r="DQ8" s="12">
        <v>1966</v>
      </c>
      <c r="DR8" s="13">
        <v>1.2999999999999999E-2</v>
      </c>
      <c r="DS8" t="s">
        <v>24</v>
      </c>
      <c r="DT8">
        <f>DT7*DS3</f>
        <v>4.0218572697927231E-2</v>
      </c>
      <c r="DU8" s="12">
        <v>1966</v>
      </c>
      <c r="DV8" s="13">
        <v>1.2999999999999999E-2</v>
      </c>
      <c r="DW8" t="s">
        <v>24</v>
      </c>
      <c r="DX8">
        <f>DX7*DW3</f>
        <v>4.1339789601834764E-2</v>
      </c>
      <c r="DY8" s="12">
        <v>1966</v>
      </c>
      <c r="DZ8" s="13">
        <v>1.2999999999999999E-2</v>
      </c>
      <c r="EA8" t="s">
        <v>24</v>
      </c>
      <c r="EB8">
        <f>EB7*EA3</f>
        <v>3.9804707970657917E-2</v>
      </c>
      <c r="EC8" s="12">
        <v>1966</v>
      </c>
      <c r="ED8" s="13">
        <v>1.2999999999999999E-2</v>
      </c>
      <c r="EE8" t="s">
        <v>24</v>
      </c>
      <c r="EF8">
        <f>EF7*EE3</f>
        <v>4.0333983397820537E-2</v>
      </c>
      <c r="EG8" s="12">
        <v>1966</v>
      </c>
      <c r="EH8" s="13">
        <v>1.2999999999999999E-2</v>
      </c>
    </row>
    <row r="9" spans="2:140">
      <c r="B9">
        <v>0.27265966483203236</v>
      </c>
      <c r="C9" s="21">
        <v>0.8652062752531039</v>
      </c>
      <c r="D9">
        <v>192.56228957491442</v>
      </c>
      <c r="E9" s="12">
        <v>1971</v>
      </c>
      <c r="F9" s="13">
        <v>1.0999999999999999E-2</v>
      </c>
      <c r="G9" t="s">
        <v>25</v>
      </c>
      <c r="H9">
        <f>G2+H8</f>
        <v>1.3570276905261038</v>
      </c>
      <c r="I9" s="12">
        <v>1971</v>
      </c>
      <c r="J9" s="13">
        <v>7.51E-2</v>
      </c>
      <c r="K9" t="s">
        <v>25</v>
      </c>
      <c r="L9">
        <f>K2+L8</f>
        <v>1.3732594133197831</v>
      </c>
      <c r="M9" s="12">
        <v>1971</v>
      </c>
      <c r="N9" s="13">
        <v>7.51E-2</v>
      </c>
      <c r="O9" t="s">
        <v>25</v>
      </c>
      <c r="P9">
        <f>O2+P8</f>
        <v>1.3715880783222769</v>
      </c>
      <c r="Q9" s="12">
        <v>1971</v>
      </c>
      <c r="R9" s="13">
        <v>7.51E-2</v>
      </c>
      <c r="S9" t="s">
        <v>25</v>
      </c>
      <c r="T9">
        <f>S2+T8</f>
        <v>1.3577819184288309</v>
      </c>
      <c r="U9" s="12">
        <v>1971</v>
      </c>
      <c r="V9" s="13">
        <v>7.51E-2</v>
      </c>
      <c r="W9" t="s">
        <v>25</v>
      </c>
      <c r="X9">
        <f>W2+X8</f>
        <v>1.3657170609784863</v>
      </c>
      <c r="Y9" s="12">
        <v>1971</v>
      </c>
      <c r="Z9" s="13">
        <v>7.51E-2</v>
      </c>
      <c r="AA9" t="s">
        <v>25</v>
      </c>
      <c r="AB9">
        <f>AA2+AB8</f>
        <v>1.3618929621347429</v>
      </c>
      <c r="AC9" s="12">
        <v>1971</v>
      </c>
      <c r="AD9" s="13">
        <v>7.51E-2</v>
      </c>
      <c r="AE9" t="s">
        <v>25</v>
      </c>
      <c r="AF9">
        <f>AE2+AF8</f>
        <v>1.3600920867713888</v>
      </c>
      <c r="AG9" s="12">
        <v>1971</v>
      </c>
      <c r="AH9" s="13">
        <v>7.51E-2</v>
      </c>
      <c r="AI9" t="s">
        <v>25</v>
      </c>
      <c r="AJ9">
        <f>AI2+AJ8</f>
        <v>1.3590398872637441</v>
      </c>
      <c r="AK9" s="12">
        <v>1971</v>
      </c>
      <c r="AL9" s="13">
        <v>7.51E-2</v>
      </c>
      <c r="AM9" t="s">
        <v>25</v>
      </c>
      <c r="AN9">
        <f>AM2+AN8</f>
        <v>1.3544571234447353</v>
      </c>
      <c r="AO9" s="12">
        <v>1971</v>
      </c>
      <c r="AP9" s="13">
        <v>1.0999999999999999E-2</v>
      </c>
      <c r="AQ9" t="s">
        <v>25</v>
      </c>
      <c r="AR9">
        <f>AQ2+AR8</f>
        <v>1.3593439724717762</v>
      </c>
      <c r="AS9" s="12">
        <v>1971</v>
      </c>
      <c r="AT9" s="13">
        <v>1.0999999999999999E-2</v>
      </c>
      <c r="AU9" t="s">
        <v>25</v>
      </c>
      <c r="AV9">
        <f>AU2+AV8</f>
        <v>1.3561091240748213</v>
      </c>
      <c r="AW9" s="12">
        <v>1971</v>
      </c>
      <c r="AX9" s="13">
        <v>1.0999999999999999E-2</v>
      </c>
      <c r="AY9" t="s">
        <v>25</v>
      </c>
      <c r="AZ9">
        <f>AY2+AZ8</f>
        <v>1.3554139456497831</v>
      </c>
      <c r="BA9" s="12">
        <v>1971</v>
      </c>
      <c r="BB9" s="13">
        <v>1.0999999999999999E-2</v>
      </c>
      <c r="BC9" t="s">
        <v>25</v>
      </c>
      <c r="BD9">
        <f>BC2+BD8</f>
        <v>1.3565351190665842</v>
      </c>
      <c r="BE9" s="12">
        <v>1971</v>
      </c>
      <c r="BF9" s="13">
        <v>1.0999999999999999E-2</v>
      </c>
      <c r="BG9" t="s">
        <v>25</v>
      </c>
      <c r="BH9">
        <f>BG2+BH8</f>
        <v>1.3571951339837984</v>
      </c>
      <c r="BI9" s="12">
        <v>1971</v>
      </c>
      <c r="BJ9" s="13">
        <v>1.0999999999999999E-2</v>
      </c>
      <c r="BK9" t="s">
        <v>25</v>
      </c>
      <c r="BL9">
        <f>BK2+BL8</f>
        <v>1.3579523543897707</v>
      </c>
      <c r="BM9" s="12">
        <v>1971</v>
      </c>
      <c r="BN9" s="13">
        <v>1.0999999999999999E-2</v>
      </c>
      <c r="BO9" t="s">
        <v>25</v>
      </c>
      <c r="BP9">
        <f>BO2+BP8</f>
        <v>1.3584098018560089</v>
      </c>
      <c r="BQ9" s="12">
        <v>1971</v>
      </c>
      <c r="BR9" s="13">
        <v>1.0999999999999999E-2</v>
      </c>
      <c r="BS9" t="s">
        <v>25</v>
      </c>
      <c r="BT9">
        <f>BS2+BT8</f>
        <v>1.3574786015481921</v>
      </c>
      <c r="BU9" s="12">
        <v>1971</v>
      </c>
      <c r="BV9" s="13">
        <v>1.0999999999999999E-2</v>
      </c>
      <c r="BW9" t="s">
        <v>25</v>
      </c>
      <c r="BX9">
        <f>BW2+BX8</f>
        <v>1.3587102898154455</v>
      </c>
      <c r="BY9" s="12">
        <v>1971</v>
      </c>
      <c r="BZ9" s="13">
        <v>1.0999999999999999E-2</v>
      </c>
      <c r="CA9" t="s">
        <v>25</v>
      </c>
      <c r="CB9">
        <f>CA2+CB8</f>
        <v>1.3586468811736703</v>
      </c>
      <c r="CC9" s="12">
        <v>1971</v>
      </c>
      <c r="CD9" s="13">
        <v>1.0999999999999999E-2</v>
      </c>
      <c r="CE9" t="s">
        <v>25</v>
      </c>
      <c r="CF9">
        <f>CE2+CF8</f>
        <v>1.3588219006543547</v>
      </c>
      <c r="CG9" s="12">
        <v>1971</v>
      </c>
      <c r="CH9" s="13">
        <v>1.0999999999999999E-2</v>
      </c>
      <c r="CI9" t="s">
        <v>25</v>
      </c>
      <c r="CJ9">
        <f>CI2+CJ8</f>
        <v>1.3593521362413337</v>
      </c>
      <c r="CK9" s="12">
        <v>1971</v>
      </c>
      <c r="CL9" s="13">
        <v>1.0999999999999999E-2</v>
      </c>
      <c r="CM9" t="s">
        <v>25</v>
      </c>
      <c r="CN9">
        <f>CM2+CN8</f>
        <v>1.3580581687584816</v>
      </c>
      <c r="CO9" s="12">
        <v>1971</v>
      </c>
      <c r="CP9" s="13">
        <v>1.0999999999999999E-2</v>
      </c>
      <c r="CQ9" t="s">
        <v>25</v>
      </c>
      <c r="CR9">
        <f>CQ2+CR8</f>
        <v>1.3594552041480834</v>
      </c>
      <c r="CS9" s="12">
        <v>1971</v>
      </c>
      <c r="CT9" s="13">
        <v>1.0999999999999999E-2</v>
      </c>
      <c r="CU9" t="s">
        <v>25</v>
      </c>
      <c r="CV9">
        <f>CU2+CV8</f>
        <v>1.3606131907254262</v>
      </c>
      <c r="CW9" s="12">
        <v>1971</v>
      </c>
      <c r="CX9" s="13">
        <v>1.0999999999999999E-2</v>
      </c>
      <c r="CY9" t="s">
        <v>25</v>
      </c>
      <c r="CZ9">
        <f>CY2+CZ8</f>
        <v>1.3578875333055276</v>
      </c>
      <c r="DA9" s="12">
        <v>1971</v>
      </c>
      <c r="DB9" s="13">
        <v>1.0999999999999999E-2</v>
      </c>
      <c r="DC9" t="s">
        <v>25</v>
      </c>
      <c r="DD9">
        <f>DC2+DD8</f>
        <v>1.3546774494680041</v>
      </c>
      <c r="DE9" s="12">
        <v>1971</v>
      </c>
      <c r="DF9" s="13">
        <v>1.0999999999999999E-2</v>
      </c>
      <c r="DG9" t="s">
        <v>25</v>
      </c>
      <c r="DH9">
        <f>DG2+DH8</f>
        <v>1.3559776901109859</v>
      </c>
      <c r="DI9" s="12">
        <v>1971</v>
      </c>
      <c r="DJ9" s="13">
        <v>1.0999999999999999E-2</v>
      </c>
      <c r="DK9" t="s">
        <v>25</v>
      </c>
      <c r="DL9">
        <f>DK2+DL8</f>
        <v>1.3536399093641656</v>
      </c>
      <c r="DM9" s="12">
        <v>1971</v>
      </c>
      <c r="DN9" s="13">
        <v>1.0999999999999999E-2</v>
      </c>
      <c r="DO9" t="s">
        <v>25</v>
      </c>
      <c r="DP9">
        <f>DO2+DP8</f>
        <v>1.3527711387282086</v>
      </c>
      <c r="DQ9" s="12">
        <v>1971</v>
      </c>
      <c r="DR9" s="13">
        <v>1.0999999999999999E-2</v>
      </c>
      <c r="DS9" t="s">
        <v>25</v>
      </c>
      <c r="DT9">
        <f>DS2+DT8</f>
        <v>1.3502929966431276</v>
      </c>
      <c r="DU9" s="12">
        <v>1971</v>
      </c>
      <c r="DV9" s="13">
        <v>1.0999999999999999E-2</v>
      </c>
      <c r="DW9" t="s">
        <v>25</v>
      </c>
      <c r="DX9">
        <f>DW2+DX8</f>
        <v>1.3544034210942726</v>
      </c>
      <c r="DY9" s="12">
        <v>1971</v>
      </c>
      <c r="DZ9" s="13">
        <v>1.0999999999999999E-2</v>
      </c>
      <c r="EA9" t="s">
        <v>25</v>
      </c>
      <c r="EB9">
        <f>EA2+EB8</f>
        <v>1.3483240715562326</v>
      </c>
      <c r="EC9" s="12">
        <v>1971</v>
      </c>
      <c r="ED9" s="13">
        <v>1.0999999999999999E-2</v>
      </c>
      <c r="EE9" t="s">
        <v>25</v>
      </c>
      <c r="EF9">
        <f>EE2+EF8</f>
        <v>1.3494083408868711</v>
      </c>
      <c r="EG9" s="12">
        <v>1971</v>
      </c>
      <c r="EH9" s="13">
        <v>1.0999999999999999E-2</v>
      </c>
    </row>
    <row r="10" spans="2:140">
      <c r="B10">
        <v>0.27606393761797748</v>
      </c>
      <c r="C10" s="21">
        <v>0.86579066338533694</v>
      </c>
      <c r="D10">
        <v>193.53139324527694</v>
      </c>
      <c r="E10" s="12">
        <v>1971</v>
      </c>
      <c r="F10" s="13">
        <v>7.51E-2</v>
      </c>
      <c r="G10" t="s">
        <v>26</v>
      </c>
      <c r="H10">
        <f>G2-H8</f>
        <v>1.276585488498347</v>
      </c>
      <c r="I10" s="12">
        <v>1973</v>
      </c>
      <c r="J10" s="13">
        <v>3.2000000000000001E-2</v>
      </c>
      <c r="K10" t="s">
        <v>26</v>
      </c>
      <c r="L10">
        <f>K2-L8</f>
        <v>1.2880059548012326</v>
      </c>
      <c r="M10" s="12">
        <v>1973</v>
      </c>
      <c r="N10" s="13">
        <v>3.2000000000000001E-2</v>
      </c>
      <c r="O10" t="s">
        <v>26</v>
      </c>
      <c r="P10">
        <f>O2-P8</f>
        <v>1.2876105441752566</v>
      </c>
      <c r="Q10" s="12">
        <v>1973</v>
      </c>
      <c r="R10" s="13">
        <v>3.2000000000000001E-2</v>
      </c>
      <c r="S10" t="s">
        <v>26</v>
      </c>
      <c r="T10">
        <f>S2-T8</f>
        <v>1.2713798487996728</v>
      </c>
      <c r="U10" s="12">
        <v>1973</v>
      </c>
      <c r="V10" s="13">
        <v>3.2000000000000001E-2</v>
      </c>
      <c r="W10" t="s">
        <v>26</v>
      </c>
      <c r="X10">
        <f>W2-X8</f>
        <v>1.2807693460825242</v>
      </c>
      <c r="Y10" s="12">
        <v>1973</v>
      </c>
      <c r="Z10" s="13">
        <v>3.2000000000000001E-2</v>
      </c>
      <c r="AA10" t="s">
        <v>26</v>
      </c>
      <c r="AB10">
        <f>AA2-AB8</f>
        <v>1.277418858227761</v>
      </c>
      <c r="AC10" s="12">
        <v>1973</v>
      </c>
      <c r="AD10" s="13">
        <v>3.2000000000000001E-2</v>
      </c>
      <c r="AE10" t="s">
        <v>26</v>
      </c>
      <c r="AF10">
        <f>AE2-AF8</f>
        <v>1.2761484413680722</v>
      </c>
      <c r="AG10" s="12">
        <v>1973</v>
      </c>
      <c r="AH10" s="13">
        <v>3.2000000000000001E-2</v>
      </c>
      <c r="AI10" t="s">
        <v>26</v>
      </c>
      <c r="AJ10">
        <f>AI2-AJ8</f>
        <v>1.275242699647251</v>
      </c>
      <c r="AK10" s="12">
        <v>1973</v>
      </c>
      <c r="AL10" s="13">
        <v>3.2000000000000001E-2</v>
      </c>
      <c r="AM10" t="s">
        <v>26</v>
      </c>
      <c r="AN10">
        <f>AM2-AN8</f>
        <v>1.2724491854529218</v>
      </c>
      <c r="AO10" s="12">
        <v>1973</v>
      </c>
      <c r="AP10" s="13">
        <v>3.2000000000000001E-2</v>
      </c>
      <c r="AQ10" t="s">
        <v>26</v>
      </c>
      <c r="AR10">
        <f>AQ2-AR8</f>
        <v>1.2765202810768976</v>
      </c>
      <c r="AS10" s="12">
        <v>1971</v>
      </c>
      <c r="AT10" s="13">
        <v>7.51E-2</v>
      </c>
      <c r="AU10" t="s">
        <v>26</v>
      </c>
      <c r="AV10">
        <f>AU2-AV8</f>
        <v>1.2738267225838869</v>
      </c>
      <c r="AW10" s="12">
        <v>1971</v>
      </c>
      <c r="AX10" s="13">
        <v>7.51E-2</v>
      </c>
      <c r="AY10" t="s">
        <v>26</v>
      </c>
      <c r="AZ10">
        <f>AY2-AZ8</f>
        <v>1.2769377514175153</v>
      </c>
      <c r="BA10" s="12">
        <v>1971</v>
      </c>
      <c r="BB10" s="13">
        <v>7.51E-2</v>
      </c>
      <c r="BC10" t="s">
        <v>26</v>
      </c>
      <c r="BD10">
        <f>BC2-BD8</f>
        <v>1.2767801398811622</v>
      </c>
      <c r="BE10" s="12">
        <v>1971</v>
      </c>
      <c r="BF10" s="13">
        <v>7.51E-2</v>
      </c>
      <c r="BG10" t="s">
        <v>26</v>
      </c>
      <c r="BH10">
        <f>BG2-BH8</f>
        <v>1.2767515661213127</v>
      </c>
      <c r="BI10" s="12">
        <v>1971</v>
      </c>
      <c r="BJ10" s="13">
        <v>7.51E-2</v>
      </c>
      <c r="BK10" t="s">
        <v>26</v>
      </c>
      <c r="BL10">
        <f>BK2-BL8</f>
        <v>1.2765887024508473</v>
      </c>
      <c r="BM10" s="12">
        <v>1971</v>
      </c>
      <c r="BN10" s="13">
        <v>7.51E-2</v>
      </c>
      <c r="BO10" t="s">
        <v>26</v>
      </c>
      <c r="BP10">
        <f>BO2-BP8</f>
        <v>1.2775069655254752</v>
      </c>
      <c r="BQ10" s="12">
        <v>1971</v>
      </c>
      <c r="BR10" s="13">
        <v>7.51E-2</v>
      </c>
      <c r="BS10" t="s">
        <v>26</v>
      </c>
      <c r="BT10">
        <f>BS2-BT8</f>
        <v>1.2837225185426724</v>
      </c>
      <c r="BU10" s="12">
        <v>1971</v>
      </c>
      <c r="BV10" s="13">
        <v>7.51E-2</v>
      </c>
      <c r="BW10" t="s">
        <v>26</v>
      </c>
      <c r="BX10">
        <f>BW2-BX8</f>
        <v>1.2779604269913662</v>
      </c>
      <c r="BY10" s="12">
        <v>1971</v>
      </c>
      <c r="BZ10" s="13">
        <v>7.51E-2</v>
      </c>
      <c r="CA10" t="s">
        <v>26</v>
      </c>
      <c r="CB10">
        <f>CA2-CB8</f>
        <v>1.2769264301974421</v>
      </c>
      <c r="CC10" s="12">
        <v>1971</v>
      </c>
      <c r="CD10" s="13">
        <v>7.51E-2</v>
      </c>
      <c r="CE10" t="s">
        <v>26</v>
      </c>
      <c r="CF10">
        <f>CE2-CF8</f>
        <v>1.2770217934580816</v>
      </c>
      <c r="CG10" s="12">
        <v>1971</v>
      </c>
      <c r="CH10" s="13">
        <v>7.51E-2</v>
      </c>
      <c r="CI10" t="s">
        <v>26</v>
      </c>
      <c r="CJ10">
        <f>CI2-CJ8</f>
        <v>1.2778484999185089</v>
      </c>
      <c r="CK10" s="12">
        <v>1971</v>
      </c>
      <c r="CL10" s="13">
        <v>7.51E-2</v>
      </c>
      <c r="CM10" t="s">
        <v>26</v>
      </c>
      <c r="CN10">
        <f>CM2-CN8</f>
        <v>1.2757196444305161</v>
      </c>
      <c r="CO10" s="12">
        <v>1971</v>
      </c>
      <c r="CP10" s="13">
        <v>7.51E-2</v>
      </c>
      <c r="CQ10" t="s">
        <v>26</v>
      </c>
      <c r="CR10">
        <f>CQ2-CR8</f>
        <v>1.2774179429353447</v>
      </c>
      <c r="CS10" s="12">
        <v>1971</v>
      </c>
      <c r="CT10" s="13">
        <v>7.51E-2</v>
      </c>
      <c r="CU10" t="s">
        <v>26</v>
      </c>
      <c r="CV10">
        <f>CU2-CV8</f>
        <v>1.2793368083027385</v>
      </c>
      <c r="CW10" s="12">
        <v>1971</v>
      </c>
      <c r="CX10" s="13">
        <v>7.51E-2</v>
      </c>
      <c r="CY10" t="s">
        <v>26</v>
      </c>
      <c r="CZ10">
        <f>CY2-CZ8</f>
        <v>1.2753406595399985</v>
      </c>
      <c r="DA10" s="12">
        <v>1971</v>
      </c>
      <c r="DB10" s="13">
        <v>7.51E-2</v>
      </c>
      <c r="DC10" t="s">
        <v>26</v>
      </c>
      <c r="DD10">
        <f>DC2-DD8</f>
        <v>1.2729647570052112</v>
      </c>
      <c r="DE10" s="12">
        <v>1971</v>
      </c>
      <c r="DF10" s="13">
        <v>7.51E-2</v>
      </c>
      <c r="DG10" t="s">
        <v>26</v>
      </c>
      <c r="DH10">
        <f>DG2-DH8</f>
        <v>1.2737165519999989</v>
      </c>
      <c r="DI10" s="12">
        <v>1971</v>
      </c>
      <c r="DJ10" s="13">
        <v>7.51E-2</v>
      </c>
      <c r="DK10" t="s">
        <v>26</v>
      </c>
      <c r="DL10">
        <f>DK2-DL8</f>
        <v>1.2722247257865766</v>
      </c>
      <c r="DM10" s="12">
        <v>1971</v>
      </c>
      <c r="DN10" s="13">
        <v>7.51E-2</v>
      </c>
      <c r="DO10" t="s">
        <v>26</v>
      </c>
      <c r="DP10">
        <f>DO2-DP8</f>
        <v>1.2715562291482425</v>
      </c>
      <c r="DQ10" s="12">
        <v>1971</v>
      </c>
      <c r="DR10" s="13">
        <v>7.51E-2</v>
      </c>
      <c r="DS10" t="s">
        <v>26</v>
      </c>
      <c r="DT10">
        <f>DS2-DT8</f>
        <v>1.2698558512472733</v>
      </c>
      <c r="DU10" s="12">
        <v>1971</v>
      </c>
      <c r="DV10" s="13">
        <v>7.51E-2</v>
      </c>
      <c r="DW10" t="s">
        <v>26</v>
      </c>
      <c r="DX10">
        <f>DW2-DX8</f>
        <v>1.2717238418906029</v>
      </c>
      <c r="DY10" s="12">
        <v>1971</v>
      </c>
      <c r="DZ10" s="13">
        <v>7.51E-2</v>
      </c>
      <c r="EA10" t="s">
        <v>26</v>
      </c>
      <c r="EB10">
        <f>EA2-EB8</f>
        <v>1.2687146556149169</v>
      </c>
      <c r="EC10" s="12">
        <v>1971</v>
      </c>
      <c r="ED10" s="13">
        <v>7.51E-2</v>
      </c>
      <c r="EE10" t="s">
        <v>26</v>
      </c>
      <c r="EF10">
        <f>EE2-EF8</f>
        <v>1.2687403740912302</v>
      </c>
      <c r="EG10" s="12">
        <v>1971</v>
      </c>
      <c r="EH10" s="13">
        <v>7.51E-2</v>
      </c>
    </row>
    <row r="11" spans="2:140">
      <c r="B11">
        <v>0.27381227242678197</v>
      </c>
      <c r="C11" s="21">
        <v>0.86541074117364558</v>
      </c>
      <c r="D11">
        <v>192.90040276323737</v>
      </c>
      <c r="E11" s="12">
        <v>1973</v>
      </c>
      <c r="F11" s="13">
        <v>3.2000000000000001E-2</v>
      </c>
      <c r="G11" t="s">
        <v>27</v>
      </c>
      <c r="H11" s="22">
        <f>LN(G2)</f>
        <v>0.27520955511422379</v>
      </c>
      <c r="I11" s="12">
        <v>1984</v>
      </c>
      <c r="J11" s="13">
        <v>0.1002</v>
      </c>
      <c r="K11" t="s">
        <v>27</v>
      </c>
      <c r="L11" s="22">
        <f>LN(K2)</f>
        <v>0.28565453142432629</v>
      </c>
      <c r="M11" s="12">
        <v>1984</v>
      </c>
      <c r="N11" s="13">
        <v>0.1002</v>
      </c>
      <c r="O11" t="s">
        <v>27</v>
      </c>
      <c r="P11" s="22">
        <f>LN(O2)</f>
        <v>0.28487762710504877</v>
      </c>
      <c r="Q11" s="12">
        <v>1984</v>
      </c>
      <c r="R11" s="13">
        <v>0.1002</v>
      </c>
      <c r="S11" t="s">
        <v>27</v>
      </c>
      <c r="T11" s="22">
        <f>LN(S2)</f>
        <v>0.27351789514283481</v>
      </c>
      <c r="U11" s="12">
        <v>1984</v>
      </c>
      <c r="V11" s="13">
        <v>0.1002</v>
      </c>
      <c r="W11" t="s">
        <v>27</v>
      </c>
      <c r="X11" s="22">
        <f>LN(W2)</f>
        <v>0.28008569554817697</v>
      </c>
      <c r="Y11" s="12">
        <v>1984</v>
      </c>
      <c r="Z11" s="13">
        <v>0.1002</v>
      </c>
      <c r="AA11" t="s">
        <v>27</v>
      </c>
      <c r="AB11" s="22">
        <f>LN(AA2)</f>
        <v>0.27737102851176726</v>
      </c>
      <c r="AC11" s="12">
        <v>1984</v>
      </c>
      <c r="AD11" s="13">
        <v>0.1002</v>
      </c>
      <c r="AE11" t="s">
        <v>27</v>
      </c>
      <c r="AF11" s="22">
        <f>LN(AE2)</f>
        <v>0.27620667931489251</v>
      </c>
      <c r="AG11" s="12">
        <v>1984</v>
      </c>
      <c r="AH11" s="13">
        <v>0.1002</v>
      </c>
      <c r="AI11" t="s">
        <v>27</v>
      </c>
      <c r="AJ11" s="22">
        <f>LN(AI2)</f>
        <v>0.27546370133119197</v>
      </c>
      <c r="AK11" s="12">
        <v>1984</v>
      </c>
      <c r="AL11" s="13">
        <v>0.1002</v>
      </c>
      <c r="AM11" t="s">
        <v>27</v>
      </c>
      <c r="AN11" s="22">
        <f>LN(AM2)</f>
        <v>0.27265966483203236</v>
      </c>
      <c r="AO11" s="12">
        <v>1984</v>
      </c>
      <c r="AP11" s="13">
        <v>0.1002</v>
      </c>
      <c r="AQ11" t="s">
        <v>27</v>
      </c>
      <c r="AR11" s="22">
        <f>LN(AQ2)</f>
        <v>0.27606393761797748</v>
      </c>
      <c r="AS11" s="12">
        <v>1984</v>
      </c>
      <c r="AT11" s="13">
        <v>0.1002</v>
      </c>
      <c r="AU11" t="s">
        <v>27</v>
      </c>
      <c r="AV11" s="22">
        <f>LN(AU2)</f>
        <v>0.27381227242678197</v>
      </c>
      <c r="AW11" s="12">
        <v>1973</v>
      </c>
      <c r="AX11" s="13">
        <v>3.2000000000000001E-2</v>
      </c>
      <c r="AY11" t="s">
        <v>27</v>
      </c>
      <c r="AZ11" s="22">
        <f>LN(AY2)</f>
        <v>0.27473044748211251</v>
      </c>
      <c r="BA11" s="12">
        <v>1973</v>
      </c>
      <c r="BB11" s="13">
        <v>3.2000000000000001E-2</v>
      </c>
      <c r="BC11" t="s">
        <v>27</v>
      </c>
      <c r="BD11" s="22">
        <f>LN(BC2)</f>
        <v>0.27509642653063637</v>
      </c>
      <c r="BE11" s="12">
        <v>1973</v>
      </c>
      <c r="BF11" s="13">
        <v>3.2000000000000001E-2</v>
      </c>
      <c r="BG11" t="s">
        <v>27</v>
      </c>
      <c r="BH11" s="22">
        <f>LN(BG2)</f>
        <v>0.27533618721286496</v>
      </c>
      <c r="BI11" s="12">
        <v>1973</v>
      </c>
      <c r="BJ11" s="13">
        <v>3.2000000000000001E-2</v>
      </c>
      <c r="BK11" t="s">
        <v>27</v>
      </c>
      <c r="BL11" s="22">
        <f>LN(BK2)</f>
        <v>0.27556181428668503</v>
      </c>
      <c r="BM11" s="12">
        <v>1973</v>
      </c>
      <c r="BN11" s="13">
        <v>3.2000000000000001E-2</v>
      </c>
      <c r="BO11" t="s">
        <v>27</v>
      </c>
      <c r="BP11" s="22">
        <f>LN(BO2)</f>
        <v>0.27608386023335302</v>
      </c>
      <c r="BQ11" s="12">
        <v>1973</v>
      </c>
      <c r="BR11" s="13">
        <v>3.2000000000000001E-2</v>
      </c>
      <c r="BS11" t="s">
        <v>27</v>
      </c>
      <c r="BT11" s="22">
        <f>LN(BS2)</f>
        <v>0.27808660286232112</v>
      </c>
      <c r="BU11" s="12">
        <v>1973</v>
      </c>
      <c r="BV11" s="13">
        <v>3.2000000000000001E-2</v>
      </c>
      <c r="BW11" t="s">
        <v>27</v>
      </c>
      <c r="BX11" s="22">
        <f>LN(BW2)</f>
        <v>0.27636984863382147</v>
      </c>
      <c r="BY11" s="12">
        <v>1973</v>
      </c>
      <c r="BZ11" s="13">
        <v>3.2000000000000001E-2</v>
      </c>
      <c r="CA11" t="s">
        <v>27</v>
      </c>
      <c r="CB11" s="22">
        <f>LN(CA2)</f>
        <v>0.27595355324017778</v>
      </c>
      <c r="CC11" s="12">
        <v>1973</v>
      </c>
      <c r="CD11" s="13">
        <v>3.2000000000000001E-2</v>
      </c>
      <c r="CE11" t="s">
        <v>27</v>
      </c>
      <c r="CF11" s="22">
        <f>LN(CE2)</f>
        <v>0.27605613770324711</v>
      </c>
      <c r="CG11" s="12">
        <v>1973</v>
      </c>
      <c r="CH11" s="13">
        <v>3.2000000000000001E-2</v>
      </c>
      <c r="CI11" t="s">
        <v>27</v>
      </c>
      <c r="CJ11" s="22">
        <f>LN(CI2)</f>
        <v>0.27657080892251568</v>
      </c>
      <c r="CK11" s="12">
        <v>1973</v>
      </c>
      <c r="CL11" s="13">
        <v>3.2000000000000001E-2</v>
      </c>
      <c r="CM11" t="s">
        <v>27</v>
      </c>
      <c r="CN11" s="22">
        <f>LN(CM2)</f>
        <v>0.27527206582012886</v>
      </c>
      <c r="CO11" s="12">
        <v>1973</v>
      </c>
      <c r="CP11" s="13">
        <v>3.2000000000000001E-2</v>
      </c>
      <c r="CQ11" t="s">
        <v>27</v>
      </c>
      <c r="CR11" s="22">
        <f>LN(CQ2)</f>
        <v>0.27644662064214848</v>
      </c>
      <c r="CS11" s="12">
        <v>1973</v>
      </c>
      <c r="CT11" s="13">
        <v>3.2000000000000001E-2</v>
      </c>
      <c r="CU11" t="s">
        <v>27</v>
      </c>
      <c r="CV11" s="22">
        <f>LN(CU2)</f>
        <v>0.27761279665686112</v>
      </c>
      <c r="CW11" s="12">
        <v>1973</v>
      </c>
      <c r="CX11" s="13">
        <v>3.2000000000000001E-2</v>
      </c>
      <c r="CY11" t="s">
        <v>27</v>
      </c>
      <c r="CZ11" s="22">
        <f>LN(CY2)</f>
        <v>0.27506336268030446</v>
      </c>
      <c r="DA11" s="12">
        <v>1973</v>
      </c>
      <c r="DB11" s="13">
        <v>3.2000000000000001E-2</v>
      </c>
      <c r="DC11" t="s">
        <v>27</v>
      </c>
      <c r="DD11" s="22">
        <f>LN(DC2)</f>
        <v>0.27293976409392579</v>
      </c>
      <c r="DE11" s="12">
        <v>1973</v>
      </c>
      <c r="DF11" s="13">
        <v>3.2000000000000001E-2</v>
      </c>
      <c r="DG11" t="s">
        <v>27</v>
      </c>
      <c r="DH11" s="22">
        <f>LN(DG2)</f>
        <v>0.27372040111879431</v>
      </c>
      <c r="DI11" s="12">
        <v>1973</v>
      </c>
      <c r="DJ11" s="13">
        <v>3.2000000000000001E-2</v>
      </c>
      <c r="DK11" t="s">
        <v>27</v>
      </c>
      <c r="DL11" s="22">
        <f>LN(DK2)</f>
        <v>0.27226304606770169</v>
      </c>
      <c r="DM11" s="12">
        <v>1973</v>
      </c>
      <c r="DN11" s="13">
        <v>3.2000000000000001E-2</v>
      </c>
      <c r="DO11" t="s">
        <v>27</v>
      </c>
      <c r="DP11" s="22">
        <f>LN(DO2)</f>
        <v>0.27167744183938541</v>
      </c>
      <c r="DQ11" s="12">
        <v>1973</v>
      </c>
      <c r="DR11" s="13">
        <v>3.2000000000000001E-2</v>
      </c>
      <c r="DS11" t="s">
        <v>27</v>
      </c>
      <c r="DT11" s="22">
        <f>LN(DS2)</f>
        <v>0.27008394777121858</v>
      </c>
      <c r="DU11" s="12">
        <v>1973</v>
      </c>
      <c r="DV11" s="13">
        <v>3.2000000000000001E-2</v>
      </c>
      <c r="DW11" t="s">
        <v>27</v>
      </c>
      <c r="DX11" s="22">
        <f>LN(DW2)</f>
        <v>0.27236305682150558</v>
      </c>
      <c r="DY11" s="12">
        <v>1973</v>
      </c>
      <c r="DZ11" s="13">
        <v>3.2000000000000001E-2</v>
      </c>
      <c r="EA11" t="s">
        <v>27</v>
      </c>
      <c r="EB11" s="22">
        <f>LN(EA2)</f>
        <v>0.26889624118623084</v>
      </c>
      <c r="EC11" s="12">
        <v>1973</v>
      </c>
      <c r="ED11" s="13">
        <v>3.2000000000000001E-2</v>
      </c>
      <c r="EE11" t="s">
        <v>27</v>
      </c>
      <c r="EF11" s="22">
        <f>LN(EE2)</f>
        <v>0.26932029011890063</v>
      </c>
      <c r="EG11" s="12">
        <v>1973</v>
      </c>
      <c r="EH11" s="13">
        <v>3.2000000000000001E-2</v>
      </c>
    </row>
    <row r="12" spans="2:140">
      <c r="B12">
        <v>0.27473044748211251</v>
      </c>
      <c r="C12" s="21">
        <v>0.87679200674017566</v>
      </c>
      <c r="D12">
        <v>213.4906957435399</v>
      </c>
      <c r="E12" s="12">
        <v>1984</v>
      </c>
      <c r="F12" s="13">
        <v>0.1002</v>
      </c>
      <c r="G12" t="s">
        <v>28</v>
      </c>
      <c r="H12" s="22">
        <f>LN(H9)</f>
        <v>0.30529678633805668</v>
      </c>
      <c r="I12" s="12">
        <v>1985</v>
      </c>
      <c r="J12" s="13">
        <v>0.23599999999999999</v>
      </c>
      <c r="K12" t="s">
        <v>28</v>
      </c>
      <c r="L12" s="22">
        <f>LN(L9)</f>
        <v>0.31718704799210928</v>
      </c>
      <c r="M12" s="12">
        <v>1985</v>
      </c>
      <c r="N12" s="13">
        <v>0.23599999999999999</v>
      </c>
      <c r="O12" t="s">
        <v>28</v>
      </c>
      <c r="P12" s="22">
        <f>LN(P9)</f>
        <v>0.31596924976532331</v>
      </c>
      <c r="Q12" s="12">
        <v>1985</v>
      </c>
      <c r="R12" s="13">
        <v>0.23599999999999999</v>
      </c>
      <c r="S12" t="s">
        <v>28</v>
      </c>
      <c r="T12" s="22">
        <f>LN(T9)</f>
        <v>0.30585242598191525</v>
      </c>
      <c r="U12" s="12">
        <v>1985</v>
      </c>
      <c r="V12" s="13">
        <v>0.23599999999999999</v>
      </c>
      <c r="W12" t="s">
        <v>28</v>
      </c>
      <c r="X12" s="22">
        <f>LN(X9)</f>
        <v>0.31167961010314993</v>
      </c>
      <c r="Y12" s="12">
        <v>1985</v>
      </c>
      <c r="Z12" s="13">
        <v>0.23599999999999999</v>
      </c>
      <c r="AA12" t="s">
        <v>28</v>
      </c>
      <c r="AB12" s="22">
        <f>LN(AB9)</f>
        <v>0.30887561589805262</v>
      </c>
      <c r="AC12" s="12">
        <v>1985</v>
      </c>
      <c r="AD12" s="13">
        <v>0.23599999999999999</v>
      </c>
      <c r="AE12" t="s">
        <v>28</v>
      </c>
      <c r="AF12" s="22">
        <f>LN(AF9)</f>
        <v>0.30755240831699904</v>
      </c>
      <c r="AG12" s="12">
        <v>1985</v>
      </c>
      <c r="AH12" s="13">
        <v>0.23599999999999999</v>
      </c>
      <c r="AI12" t="s">
        <v>28</v>
      </c>
      <c r="AJ12" s="22">
        <f>LN(AJ9)</f>
        <v>0.30677848518990508</v>
      </c>
      <c r="AK12" s="12">
        <v>1985</v>
      </c>
      <c r="AL12" s="13">
        <v>0.23599999999999999</v>
      </c>
      <c r="AM12" t="s">
        <v>28</v>
      </c>
      <c r="AN12" s="22">
        <f>LN(AN9)</f>
        <v>0.30340072714699545</v>
      </c>
      <c r="AO12" s="12">
        <v>1985</v>
      </c>
      <c r="AP12" s="13">
        <v>0.23599999999999999</v>
      </c>
      <c r="AQ12" t="s">
        <v>28</v>
      </c>
      <c r="AR12" s="22">
        <f>LN(AR9)</f>
        <v>0.30700221018607249</v>
      </c>
      <c r="AS12" s="12">
        <v>1985</v>
      </c>
      <c r="AT12" s="13">
        <v>0.23599999999999999</v>
      </c>
      <c r="AU12" t="s">
        <v>28</v>
      </c>
      <c r="AV12" s="22">
        <f>LN(AV9)</f>
        <v>0.30461966126169787</v>
      </c>
      <c r="AW12" s="12">
        <v>1985</v>
      </c>
      <c r="AX12" s="13">
        <v>0.23599999999999999</v>
      </c>
      <c r="AY12" t="s">
        <v>28</v>
      </c>
      <c r="AZ12" s="22">
        <f>LN(AZ9)</f>
        <v>0.30410690262207452</v>
      </c>
      <c r="BA12" s="12">
        <v>1984</v>
      </c>
      <c r="BB12" s="13">
        <v>0.1002</v>
      </c>
      <c r="BC12" t="s">
        <v>28</v>
      </c>
      <c r="BD12" s="22">
        <f>LN(BD9)</f>
        <v>0.30493374225211295</v>
      </c>
      <c r="BE12" s="12">
        <v>1984</v>
      </c>
      <c r="BF12" s="13">
        <v>0.1002</v>
      </c>
      <c r="BG12" t="s">
        <v>28</v>
      </c>
      <c r="BH12" s="22">
        <f>LN(BH9)</f>
        <v>0.30542016858684995</v>
      </c>
      <c r="BI12" s="12">
        <v>1984</v>
      </c>
      <c r="BJ12" s="13">
        <v>0.1002</v>
      </c>
      <c r="BK12" t="s">
        <v>28</v>
      </c>
      <c r="BL12" s="22">
        <f>LN(BL9)</f>
        <v>0.30597794338828999</v>
      </c>
      <c r="BM12" s="12">
        <v>1984</v>
      </c>
      <c r="BN12" s="13">
        <v>0.1002</v>
      </c>
      <c r="BO12" t="s">
        <v>28</v>
      </c>
      <c r="BP12" s="22">
        <f>LN(BP9)</f>
        <v>0.30631475228507926</v>
      </c>
      <c r="BQ12" s="12">
        <v>1984</v>
      </c>
      <c r="BR12" s="13">
        <v>0.1002</v>
      </c>
      <c r="BS12" t="s">
        <v>28</v>
      </c>
      <c r="BT12" s="22">
        <f>LN(BT9)</f>
        <v>0.30562900956962713</v>
      </c>
      <c r="BU12" s="12">
        <v>1984</v>
      </c>
      <c r="BV12" s="13">
        <v>0.1002</v>
      </c>
      <c r="BW12" t="s">
        <v>28</v>
      </c>
      <c r="BX12" s="22">
        <f>LN(BX9)</f>
        <v>0.30653593349939706</v>
      </c>
      <c r="BY12" s="12">
        <v>1984</v>
      </c>
      <c r="BZ12" s="13">
        <v>0.1002</v>
      </c>
      <c r="CA12" t="s">
        <v>28</v>
      </c>
      <c r="CB12" s="22">
        <f>LN(CB9)</f>
        <v>0.30648926415282485</v>
      </c>
      <c r="CC12" s="12">
        <v>1984</v>
      </c>
      <c r="CD12" s="13">
        <v>0.1002</v>
      </c>
      <c r="CE12" t="s">
        <v>28</v>
      </c>
      <c r="CF12" s="22">
        <f>LN(CF9)</f>
        <v>0.30661807481817399</v>
      </c>
      <c r="CG12" s="12">
        <v>1984</v>
      </c>
      <c r="CH12" s="13">
        <v>0.1002</v>
      </c>
      <c r="CI12" t="s">
        <v>28</v>
      </c>
      <c r="CJ12" s="22">
        <f>LN(CJ9)</f>
        <v>0.30700821583674548</v>
      </c>
      <c r="CK12" s="12">
        <v>1984</v>
      </c>
      <c r="CL12" s="13">
        <v>0.1002</v>
      </c>
      <c r="CM12" t="s">
        <v>28</v>
      </c>
      <c r="CN12" s="22">
        <f>LN(CN9)</f>
        <v>0.3060558623564697</v>
      </c>
      <c r="CO12" s="12">
        <v>1984</v>
      </c>
      <c r="CP12" s="13">
        <v>0.1002</v>
      </c>
      <c r="CQ12" t="s">
        <v>28</v>
      </c>
      <c r="CR12" s="22">
        <f>LN(CR9)</f>
        <v>0.307084034307049</v>
      </c>
      <c r="CS12" s="12">
        <v>1984</v>
      </c>
      <c r="CT12" s="13">
        <v>0.1002</v>
      </c>
      <c r="CU12" t="s">
        <v>28</v>
      </c>
      <c r="CV12" s="22">
        <f>LN(CV9)</f>
        <v>0.30793547366753127</v>
      </c>
      <c r="CW12" s="12">
        <v>1984</v>
      </c>
      <c r="CX12" s="13">
        <v>0.1002</v>
      </c>
      <c r="CY12" t="s">
        <v>28</v>
      </c>
      <c r="CZ12" s="22">
        <f>LN(CZ9)</f>
        <v>0.30593020781702224</v>
      </c>
      <c r="DA12" s="12">
        <v>1984</v>
      </c>
      <c r="DB12" s="13">
        <v>0.1002</v>
      </c>
      <c r="DC12" t="s">
        <v>28</v>
      </c>
      <c r="DD12" s="22">
        <f>LN(DD9)</f>
        <v>0.3035633813214742</v>
      </c>
      <c r="DE12" s="12">
        <v>1984</v>
      </c>
      <c r="DF12" s="13">
        <v>0.1002</v>
      </c>
      <c r="DG12" t="s">
        <v>28</v>
      </c>
      <c r="DH12" s="22">
        <f>LN(DH9)</f>
        <v>0.30452273666234447</v>
      </c>
      <c r="DI12" s="12">
        <v>1984</v>
      </c>
      <c r="DJ12" s="13">
        <v>0.1002</v>
      </c>
      <c r="DK12" t="s">
        <v>28</v>
      </c>
      <c r="DL12" s="22">
        <f>LN(DL9)</f>
        <v>0.30279719330350668</v>
      </c>
      <c r="DM12" s="12">
        <v>1984</v>
      </c>
      <c r="DN12" s="13">
        <v>0.1002</v>
      </c>
      <c r="DO12" t="s">
        <v>28</v>
      </c>
      <c r="DP12" s="22">
        <f>LN(DP9)</f>
        <v>0.30215518390407731</v>
      </c>
      <c r="DQ12" s="12">
        <v>1984</v>
      </c>
      <c r="DR12" s="13">
        <v>0.1002</v>
      </c>
      <c r="DS12" t="s">
        <v>28</v>
      </c>
      <c r="DT12" s="22">
        <f>LN(DT9)</f>
        <v>0.30032160345221209</v>
      </c>
      <c r="DU12" s="12">
        <v>1984</v>
      </c>
      <c r="DV12" s="13">
        <v>0.1002</v>
      </c>
      <c r="DW12" t="s">
        <v>28</v>
      </c>
      <c r="DX12" s="22">
        <f>LN(DX9)</f>
        <v>0.30336107774490423</v>
      </c>
      <c r="DY12" s="12">
        <v>1984</v>
      </c>
      <c r="DZ12" s="13">
        <v>0.1002</v>
      </c>
      <c r="EA12" t="s">
        <v>28</v>
      </c>
      <c r="EB12" s="22">
        <f>LN(EB9)</f>
        <v>0.29886239276280707</v>
      </c>
      <c r="EC12" s="12">
        <v>1984</v>
      </c>
      <c r="ED12" s="13">
        <v>0.1002</v>
      </c>
      <c r="EE12" t="s">
        <v>28</v>
      </c>
      <c r="EF12" s="22">
        <f>LN(EF9)</f>
        <v>0.29966623037399581</v>
      </c>
      <c r="EG12" s="12">
        <v>1984</v>
      </c>
      <c r="EH12" s="13">
        <v>0.1002</v>
      </c>
    </row>
    <row r="13" spans="2:140">
      <c r="B13">
        <v>0.27509642653063637</v>
      </c>
      <c r="C13" s="21">
        <v>0.87355135543315376</v>
      </c>
      <c r="D13">
        <v>207.25046719769858</v>
      </c>
      <c r="E13" s="12">
        <v>1985</v>
      </c>
      <c r="F13" s="13">
        <v>0.23599999999999999</v>
      </c>
      <c r="G13" t="s">
        <v>29</v>
      </c>
      <c r="H13" s="22">
        <f>LN(H10)</f>
        <v>0.24418892647014107</v>
      </c>
      <c r="I13" s="12">
        <v>1986</v>
      </c>
      <c r="J13" s="13">
        <v>0.45900000000000002</v>
      </c>
      <c r="K13" t="s">
        <v>29</v>
      </c>
      <c r="L13" s="22">
        <f>LN(L10)</f>
        <v>0.25309525096435692</v>
      </c>
      <c r="M13" s="12">
        <v>1986</v>
      </c>
      <c r="N13" s="13">
        <v>0.45900000000000002</v>
      </c>
      <c r="O13" t="s">
        <v>29</v>
      </c>
      <c r="P13" s="22">
        <f>LN(P10)</f>
        <v>0.25278820942363101</v>
      </c>
      <c r="Q13" s="12">
        <v>1986</v>
      </c>
      <c r="R13" s="13">
        <v>0.45900000000000002</v>
      </c>
      <c r="S13" t="s">
        <v>29</v>
      </c>
      <c r="T13" s="22">
        <f>LN(T10)</f>
        <v>0.24010280577970944</v>
      </c>
      <c r="U13" s="12">
        <v>1986</v>
      </c>
      <c r="V13" s="13">
        <v>0.45900000000000002</v>
      </c>
      <c r="W13" t="s">
        <v>29</v>
      </c>
      <c r="X13" s="22">
        <f>LN(X10)</f>
        <v>0.24746094899931537</v>
      </c>
      <c r="Y13" s="12">
        <v>1986</v>
      </c>
      <c r="Z13" s="13">
        <v>0.45900000000000002</v>
      </c>
      <c r="AA13" t="s">
        <v>29</v>
      </c>
      <c r="AB13" s="22">
        <f>LN(AB10)</f>
        <v>0.24484152501411688</v>
      </c>
      <c r="AC13" s="12">
        <v>1986</v>
      </c>
      <c r="AD13" s="13">
        <v>0.45900000000000002</v>
      </c>
      <c r="AE13" t="s">
        <v>29</v>
      </c>
      <c r="AF13" s="22">
        <f>LN(AF10)</f>
        <v>0.24384651151695561</v>
      </c>
      <c r="AG13" s="12">
        <v>1986</v>
      </c>
      <c r="AH13" s="13">
        <v>0.45900000000000002</v>
      </c>
      <c r="AI13" t="s">
        <v>29</v>
      </c>
      <c r="AJ13" s="22">
        <f>LN(AJ10)</f>
        <v>0.24313651316013038</v>
      </c>
      <c r="AK13" s="12">
        <v>1986</v>
      </c>
      <c r="AL13" s="13">
        <v>0.45900000000000002</v>
      </c>
      <c r="AM13" t="s">
        <v>29</v>
      </c>
      <c r="AN13" s="22">
        <f>LN(AN10)</f>
        <v>0.24094353579877659</v>
      </c>
      <c r="AO13" s="12">
        <v>1986</v>
      </c>
      <c r="AP13" s="13">
        <v>0.45900000000000002</v>
      </c>
      <c r="AQ13" t="s">
        <v>29</v>
      </c>
      <c r="AR13" s="22">
        <f>LN(AR10)</f>
        <v>0.24413784560836041</v>
      </c>
      <c r="AS13" s="12">
        <v>1986</v>
      </c>
      <c r="AT13" s="13">
        <v>0.45900000000000002</v>
      </c>
      <c r="AU13" t="s">
        <v>29</v>
      </c>
      <c r="AV13" s="22">
        <f>LN(AV10)</f>
        <v>0.24202553736899954</v>
      </c>
      <c r="AW13" s="12">
        <v>1986</v>
      </c>
      <c r="AX13" s="13">
        <v>0.45900000000000002</v>
      </c>
      <c r="AY13" t="s">
        <v>29</v>
      </c>
      <c r="AZ13" s="22">
        <f>LN(AZ10)</f>
        <v>0.24446482990888521</v>
      </c>
      <c r="BA13" s="12">
        <v>1986</v>
      </c>
      <c r="BB13" s="13">
        <v>0.45900000000000002</v>
      </c>
      <c r="BC13" t="s">
        <v>29</v>
      </c>
      <c r="BD13" s="22">
        <f>LN(BD10)</f>
        <v>0.24434139298808027</v>
      </c>
      <c r="BE13" s="12">
        <v>1985</v>
      </c>
      <c r="BF13" s="13">
        <v>0.23599999999999999</v>
      </c>
      <c r="BG13" t="s">
        <v>29</v>
      </c>
      <c r="BH13" s="22">
        <f>LN(BH10)</f>
        <v>0.24431901319167235</v>
      </c>
      <c r="BI13" s="12">
        <v>1985</v>
      </c>
      <c r="BJ13" s="13">
        <v>0.23599999999999999</v>
      </c>
      <c r="BK13" t="s">
        <v>29</v>
      </c>
      <c r="BL13" s="22">
        <f>LN(BL10)</f>
        <v>0.24419144408332372</v>
      </c>
      <c r="BM13" s="12">
        <v>1985</v>
      </c>
      <c r="BN13" s="13">
        <v>0.23599999999999999</v>
      </c>
      <c r="BO13" t="s">
        <v>29</v>
      </c>
      <c r="BP13" s="22">
        <f>LN(BP10)</f>
        <v>0.24491049554698319</v>
      </c>
      <c r="BQ13" s="12">
        <v>1985</v>
      </c>
      <c r="BR13" s="13">
        <v>0.23599999999999999</v>
      </c>
      <c r="BS13" t="s">
        <v>29</v>
      </c>
      <c r="BT13" s="22">
        <f>LN(BT10)</f>
        <v>0.24976407485928179</v>
      </c>
      <c r="BU13" s="12">
        <v>1985</v>
      </c>
      <c r="BV13" s="13">
        <v>0.23599999999999999</v>
      </c>
      <c r="BW13" t="s">
        <v>29</v>
      </c>
      <c r="BX13" s="22">
        <f>LN(BX10)</f>
        <v>0.24526539068043582</v>
      </c>
      <c r="BY13" s="12">
        <v>1985</v>
      </c>
      <c r="BZ13" s="13">
        <v>0.23599999999999999</v>
      </c>
      <c r="CA13" t="s">
        <v>29</v>
      </c>
      <c r="CB13" s="22">
        <f>LN(CB10)</f>
        <v>0.24445596395575053</v>
      </c>
      <c r="CC13" s="12">
        <v>1985</v>
      </c>
      <c r="CD13" s="13">
        <v>0.23599999999999999</v>
      </c>
      <c r="CE13" t="s">
        <v>29</v>
      </c>
      <c r="CF13" s="22">
        <f>LN(CF10)</f>
        <v>0.24453064304266431</v>
      </c>
      <c r="CG13" s="12">
        <v>1985</v>
      </c>
      <c r="CH13" s="13">
        <v>0.23599999999999999</v>
      </c>
      <c r="CI13" t="s">
        <v>29</v>
      </c>
      <c r="CJ13" s="22">
        <f>LN(CJ10)</f>
        <v>0.24517780426366542</v>
      </c>
      <c r="CK13" s="12">
        <v>1985</v>
      </c>
      <c r="CL13" s="13">
        <v>0.23599999999999999</v>
      </c>
      <c r="CM13" t="s">
        <v>29</v>
      </c>
      <c r="CN13" s="22">
        <f>LN(CN10)</f>
        <v>0.24351044638570685</v>
      </c>
      <c r="CO13" s="12">
        <v>1985</v>
      </c>
      <c r="CP13" s="13">
        <v>0.23599999999999999</v>
      </c>
      <c r="CQ13" t="s">
        <v>29</v>
      </c>
      <c r="CR13" s="22">
        <f>LN(CR10)</f>
        <v>0.24484080849679107</v>
      </c>
      <c r="CS13" s="12">
        <v>1985</v>
      </c>
      <c r="CT13" s="13">
        <v>0.23599999999999999</v>
      </c>
      <c r="CU13" t="s">
        <v>29</v>
      </c>
      <c r="CV13" s="22">
        <f>LN(CV10)</f>
        <v>0.24634182514826283</v>
      </c>
      <c r="CW13" s="12">
        <v>1985</v>
      </c>
      <c r="CX13" s="13">
        <v>0.23599999999999999</v>
      </c>
      <c r="CY13" t="s">
        <v>29</v>
      </c>
      <c r="CZ13" s="22">
        <f>LN(CZ10)</f>
        <v>0.24321332687605371</v>
      </c>
      <c r="DA13" s="12">
        <v>1985</v>
      </c>
      <c r="DB13" s="13">
        <v>0.23599999999999999</v>
      </c>
      <c r="DC13" t="s">
        <v>29</v>
      </c>
      <c r="DD13" s="22">
        <f>LN(DD10)</f>
        <v>0.24134863420005434</v>
      </c>
      <c r="DE13" s="12">
        <v>1985</v>
      </c>
      <c r="DF13" s="13">
        <v>0.23599999999999999</v>
      </c>
      <c r="DG13" t="s">
        <v>29</v>
      </c>
      <c r="DH13" s="22">
        <f>LN(DH10)</f>
        <v>0.24193904573994204</v>
      </c>
      <c r="DI13" s="12">
        <v>1985</v>
      </c>
      <c r="DJ13" s="13">
        <v>0.23599999999999999</v>
      </c>
      <c r="DK13" t="s">
        <v>29</v>
      </c>
      <c r="DL13" s="22">
        <f>LN(DL10)</f>
        <v>0.24076712052927116</v>
      </c>
      <c r="DM13" s="12">
        <v>1985</v>
      </c>
      <c r="DN13" s="13">
        <v>0.23599999999999999</v>
      </c>
      <c r="DO13" t="s">
        <v>29</v>
      </c>
      <c r="DP13" s="22">
        <f>LN(DP10)</f>
        <v>0.24024152759059733</v>
      </c>
      <c r="DQ13" s="12">
        <v>1985</v>
      </c>
      <c r="DR13" s="13">
        <v>0.23599999999999999</v>
      </c>
      <c r="DS13" t="s">
        <v>29</v>
      </c>
      <c r="DT13" s="22">
        <f>LN(DT10)</f>
        <v>0.23890339107364914</v>
      </c>
      <c r="DU13" s="12">
        <v>1985</v>
      </c>
      <c r="DV13" s="13">
        <v>0.23599999999999999</v>
      </c>
      <c r="DW13" t="s">
        <v>29</v>
      </c>
      <c r="DX13" s="22">
        <f>LN(DX10)</f>
        <v>0.24037333591521856</v>
      </c>
      <c r="DY13" s="12">
        <v>1985</v>
      </c>
      <c r="DZ13" s="13">
        <v>0.23599999999999999</v>
      </c>
      <c r="EA13" t="s">
        <v>29</v>
      </c>
      <c r="EB13" s="22">
        <f>LN(EB10)</f>
        <v>0.23800430577651382</v>
      </c>
      <c r="EC13" s="12">
        <v>1985</v>
      </c>
      <c r="ED13" s="13">
        <v>0.23599999999999999</v>
      </c>
      <c r="EE13" t="s">
        <v>29</v>
      </c>
      <c r="EF13" s="22">
        <f>LN(EF10)</f>
        <v>0.23802457685601125</v>
      </c>
      <c r="EG13" s="12">
        <v>1985</v>
      </c>
      <c r="EH13" s="13">
        <v>0.23599999999999999</v>
      </c>
    </row>
    <row r="14" spans="2:140">
      <c r="B14">
        <v>0.27533618721286496</v>
      </c>
      <c r="C14" s="21">
        <v>0.8718347579244442</v>
      </c>
      <c r="D14">
        <v>204.07282281973477</v>
      </c>
      <c r="E14" s="12">
        <v>1986</v>
      </c>
      <c r="F14" s="13">
        <v>0.45900000000000002</v>
      </c>
      <c r="G14" t="s">
        <v>30</v>
      </c>
      <c r="H14" s="22">
        <f>H12-H11</f>
        <v>3.0087231223832889E-2</v>
      </c>
      <c r="I14" s="12">
        <v>1988</v>
      </c>
      <c r="J14" s="13">
        <v>1.595</v>
      </c>
      <c r="K14" t="s">
        <v>30</v>
      </c>
      <c r="L14" s="22">
        <f>L12-L11</f>
        <v>3.1532516567782998E-2</v>
      </c>
      <c r="M14" s="12">
        <v>1988</v>
      </c>
      <c r="N14" s="13">
        <v>1.595</v>
      </c>
      <c r="O14" t="s">
        <v>30</v>
      </c>
      <c r="P14" s="22">
        <f>P12-P11</f>
        <v>3.1091622660274543E-2</v>
      </c>
      <c r="Q14" s="12">
        <v>1988</v>
      </c>
      <c r="R14" s="13">
        <v>1.595</v>
      </c>
      <c r="S14" t="s">
        <v>30</v>
      </c>
      <c r="T14" s="22">
        <f>T12-T11</f>
        <v>3.2334530839080444E-2</v>
      </c>
      <c r="U14" s="12">
        <v>1988</v>
      </c>
      <c r="V14" s="13">
        <v>1.595</v>
      </c>
      <c r="W14" t="s">
        <v>30</v>
      </c>
      <c r="X14" s="22">
        <f>X12-X11</f>
        <v>3.1593914554972957E-2</v>
      </c>
      <c r="Y14" s="12">
        <v>1988</v>
      </c>
      <c r="Z14" s="13">
        <v>1.595</v>
      </c>
      <c r="AA14" t="s">
        <v>30</v>
      </c>
      <c r="AB14" s="22">
        <f>AB12-AB11</f>
        <v>3.1504587386285365E-2</v>
      </c>
      <c r="AC14" s="12">
        <v>1988</v>
      </c>
      <c r="AD14" s="13">
        <v>1.595</v>
      </c>
      <c r="AE14" t="s">
        <v>30</v>
      </c>
      <c r="AF14" s="22">
        <f>AF12-AF11</f>
        <v>3.1345729002106526E-2</v>
      </c>
      <c r="AG14" s="12">
        <v>1988</v>
      </c>
      <c r="AH14" s="13">
        <v>1.595</v>
      </c>
      <c r="AI14" t="s">
        <v>30</v>
      </c>
      <c r="AJ14" s="22">
        <f>AJ12-AJ11</f>
        <v>3.1314783858713113E-2</v>
      </c>
      <c r="AK14" s="12">
        <v>1988</v>
      </c>
      <c r="AL14" s="13">
        <v>1.595</v>
      </c>
      <c r="AM14" t="s">
        <v>30</v>
      </c>
      <c r="AN14" s="22">
        <f>AN12-AN11</f>
        <v>3.0741062314963097E-2</v>
      </c>
      <c r="AO14" s="12">
        <v>1988</v>
      </c>
      <c r="AP14" s="13">
        <v>1.595</v>
      </c>
      <c r="AQ14" t="s">
        <v>30</v>
      </c>
      <c r="AR14" s="22">
        <f>AR12-AR11</f>
        <v>3.0938272568095004E-2</v>
      </c>
      <c r="AS14" s="12">
        <v>1988</v>
      </c>
      <c r="AT14" s="13">
        <v>1.595</v>
      </c>
      <c r="AU14" t="s">
        <v>30</v>
      </c>
      <c r="AV14" s="22">
        <f>AV12-AV11</f>
        <v>3.0807388834915905E-2</v>
      </c>
      <c r="AW14" s="12">
        <v>1988</v>
      </c>
      <c r="AX14" s="13">
        <v>1.595</v>
      </c>
      <c r="AY14" t="s">
        <v>30</v>
      </c>
      <c r="AZ14" s="22">
        <f>AZ12-AZ11</f>
        <v>2.937645513996201E-2</v>
      </c>
      <c r="BA14" s="12">
        <v>1988</v>
      </c>
      <c r="BB14" s="13">
        <v>1.595</v>
      </c>
      <c r="BC14" t="s">
        <v>30</v>
      </c>
      <c r="BD14" s="22">
        <f>BD12-BD11</f>
        <v>2.9837315721476576E-2</v>
      </c>
      <c r="BE14" s="12">
        <v>1988</v>
      </c>
      <c r="BF14" s="13">
        <v>1.595</v>
      </c>
      <c r="BG14" t="s">
        <v>30</v>
      </c>
      <c r="BH14" s="22">
        <f>BH12-BH11</f>
        <v>3.0083981373984992E-2</v>
      </c>
      <c r="BI14" s="12">
        <v>1986</v>
      </c>
      <c r="BJ14" s="13">
        <v>0.45900000000000002</v>
      </c>
      <c r="BK14" t="s">
        <v>30</v>
      </c>
      <c r="BL14" s="22">
        <f>BL12-BL11</f>
        <v>3.0416129101604961E-2</v>
      </c>
      <c r="BM14" s="12">
        <v>1986</v>
      </c>
      <c r="BN14" s="13">
        <v>0.45900000000000002</v>
      </c>
      <c r="BO14" t="s">
        <v>30</v>
      </c>
      <c r="BP14" s="22">
        <f>BP12-BP11</f>
        <v>3.0230892051726244E-2</v>
      </c>
      <c r="BQ14" s="12">
        <v>1986</v>
      </c>
      <c r="BR14" s="13">
        <v>0.45900000000000002</v>
      </c>
      <c r="BS14" t="s">
        <v>30</v>
      </c>
      <c r="BT14" s="22">
        <f>BT12-BT11</f>
        <v>2.7542406707306011E-2</v>
      </c>
      <c r="BU14" s="12">
        <v>1986</v>
      </c>
      <c r="BV14" s="13">
        <v>0.45900000000000002</v>
      </c>
      <c r="BW14" t="s">
        <v>30</v>
      </c>
      <c r="BX14" s="22">
        <f>BX12-BX11</f>
        <v>3.0166084865575593E-2</v>
      </c>
      <c r="BY14" s="12">
        <v>1986</v>
      </c>
      <c r="BZ14" s="13">
        <v>0.45900000000000002</v>
      </c>
      <c r="CA14" t="s">
        <v>30</v>
      </c>
      <c r="CB14" s="22">
        <f>CB12-CB11</f>
        <v>3.0535710912647063E-2</v>
      </c>
      <c r="CC14" s="12">
        <v>1986</v>
      </c>
      <c r="CD14" s="13">
        <v>0.45900000000000002</v>
      </c>
      <c r="CE14" t="s">
        <v>30</v>
      </c>
      <c r="CF14" s="22">
        <f>CF12-CF11</f>
        <v>3.0561937114926885E-2</v>
      </c>
      <c r="CG14" s="12">
        <v>1986</v>
      </c>
      <c r="CH14" s="13">
        <v>0.45900000000000002</v>
      </c>
      <c r="CI14" t="s">
        <v>30</v>
      </c>
      <c r="CJ14" s="22">
        <f>CJ12-CJ11</f>
        <v>3.0437406914229803E-2</v>
      </c>
      <c r="CK14" s="12">
        <v>1986</v>
      </c>
      <c r="CL14" s="13">
        <v>0.45900000000000002</v>
      </c>
      <c r="CM14" t="s">
        <v>30</v>
      </c>
      <c r="CN14" s="22">
        <f>CN12-CN11</f>
        <v>3.0783796536340835E-2</v>
      </c>
      <c r="CO14" s="12">
        <v>1986</v>
      </c>
      <c r="CP14" s="13">
        <v>0.45900000000000002</v>
      </c>
      <c r="CQ14" t="s">
        <v>30</v>
      </c>
      <c r="CR14" s="22">
        <f>CR12-CR11</f>
        <v>3.0637413664900526E-2</v>
      </c>
      <c r="CS14" s="12">
        <v>1986</v>
      </c>
      <c r="CT14" s="13">
        <v>0.45900000000000002</v>
      </c>
      <c r="CU14" t="s">
        <v>30</v>
      </c>
      <c r="CV14" s="22">
        <f>CV12-CV11</f>
        <v>3.0322677010670152E-2</v>
      </c>
      <c r="CW14" s="12">
        <v>1986</v>
      </c>
      <c r="CX14" s="13">
        <v>0.45900000000000002</v>
      </c>
      <c r="CY14" t="s">
        <v>30</v>
      </c>
      <c r="CZ14" s="22">
        <f>CZ12-CZ11</f>
        <v>3.086684513671778E-2</v>
      </c>
      <c r="DA14" s="12">
        <v>1986</v>
      </c>
      <c r="DB14" s="13">
        <v>0.45900000000000002</v>
      </c>
      <c r="DC14" t="s">
        <v>30</v>
      </c>
      <c r="DD14" s="22">
        <f>DD12-DD11</f>
        <v>3.0623617227548416E-2</v>
      </c>
      <c r="DE14" s="12">
        <v>1986</v>
      </c>
      <c r="DF14" s="13">
        <v>0.45900000000000002</v>
      </c>
      <c r="DG14" t="s">
        <v>30</v>
      </c>
      <c r="DH14" s="22">
        <f>DH12-DH11</f>
        <v>3.0802335543550163E-2</v>
      </c>
      <c r="DI14" s="12">
        <v>1986</v>
      </c>
      <c r="DJ14" s="13">
        <v>0.45900000000000002</v>
      </c>
      <c r="DK14" t="s">
        <v>30</v>
      </c>
      <c r="DL14" s="22">
        <f>DL12-DL11</f>
        <v>3.0534147235804998E-2</v>
      </c>
      <c r="DM14" s="12">
        <v>1986</v>
      </c>
      <c r="DN14" s="13">
        <v>0.45900000000000002</v>
      </c>
      <c r="DO14" t="s">
        <v>30</v>
      </c>
      <c r="DP14" s="22">
        <f>DP12-DP11</f>
        <v>3.0477742064691893E-2</v>
      </c>
      <c r="DQ14" s="12">
        <v>1986</v>
      </c>
      <c r="DR14" s="13">
        <v>0.45900000000000002</v>
      </c>
      <c r="DS14" t="s">
        <v>30</v>
      </c>
      <c r="DT14" s="22">
        <f>DT12-DT11</f>
        <v>3.0237655680993514E-2</v>
      </c>
      <c r="DU14" s="12">
        <v>1986</v>
      </c>
      <c r="DV14" s="13">
        <v>0.45900000000000002</v>
      </c>
      <c r="DW14" t="s">
        <v>30</v>
      </c>
      <c r="DX14" s="22">
        <f>DX12-DX11</f>
        <v>3.099802092339865E-2</v>
      </c>
      <c r="DY14" s="12">
        <v>1986</v>
      </c>
      <c r="DZ14" s="13">
        <v>0.45900000000000002</v>
      </c>
      <c r="EA14" t="s">
        <v>30</v>
      </c>
      <c r="EB14" s="22">
        <f>EB12-EB11</f>
        <v>2.9966151576576228E-2</v>
      </c>
      <c r="EC14" s="12">
        <v>1986</v>
      </c>
      <c r="ED14" s="13">
        <v>0.45900000000000002</v>
      </c>
      <c r="EE14" t="s">
        <v>30</v>
      </c>
      <c r="EF14" s="22">
        <f>EF12-EF11</f>
        <v>3.0345940255095183E-2</v>
      </c>
      <c r="EG14" s="12">
        <v>1986</v>
      </c>
      <c r="EH14" s="13">
        <v>0.45900000000000002</v>
      </c>
    </row>
    <row r="15" spans="2:140">
      <c r="B15">
        <v>0.27556181428668503</v>
      </c>
      <c r="C15" s="21">
        <v>0.86945769585056376</v>
      </c>
      <c r="D15">
        <v>199.81055984470748</v>
      </c>
      <c r="E15" s="12">
        <v>1988</v>
      </c>
      <c r="F15" s="13">
        <v>1.595</v>
      </c>
      <c r="G15" t="s">
        <v>31</v>
      </c>
      <c r="H15" s="22">
        <f>H11-H13</f>
        <v>3.1020628644082726E-2</v>
      </c>
      <c r="I15" s="12">
        <v>1990</v>
      </c>
      <c r="J15" s="13">
        <v>1.7629999999999999</v>
      </c>
      <c r="K15" t="s">
        <v>31</v>
      </c>
      <c r="L15" s="22">
        <f>L11-L13</f>
        <v>3.2559280459969364E-2</v>
      </c>
      <c r="M15" s="12">
        <v>1990</v>
      </c>
      <c r="N15" s="13">
        <v>1.7629999999999999</v>
      </c>
      <c r="O15" t="s">
        <v>31</v>
      </c>
      <c r="P15" s="22">
        <f>P11-P13</f>
        <v>3.2089417681417765E-2</v>
      </c>
      <c r="Q15" s="12">
        <v>1990</v>
      </c>
      <c r="R15" s="13">
        <v>1.7629999999999999</v>
      </c>
      <c r="S15" t="s">
        <v>31</v>
      </c>
      <c r="T15" s="22">
        <f>T11-T13</f>
        <v>3.3415089363125372E-2</v>
      </c>
      <c r="U15" s="12">
        <v>1990</v>
      </c>
      <c r="V15" s="13">
        <v>1.7629999999999999</v>
      </c>
      <c r="W15" t="s">
        <v>31</v>
      </c>
      <c r="X15" s="22">
        <f>X11-X13</f>
        <v>3.2624746548861605E-2</v>
      </c>
      <c r="Y15" s="12">
        <v>1990</v>
      </c>
      <c r="Z15" s="13">
        <v>1.7629999999999999</v>
      </c>
      <c r="AA15" t="s">
        <v>31</v>
      </c>
      <c r="AB15" s="22">
        <f>AB11-AB13</f>
        <v>3.2529503497650381E-2</v>
      </c>
      <c r="AC15" s="12">
        <v>1990</v>
      </c>
      <c r="AD15" s="13">
        <v>1.7629999999999999</v>
      </c>
      <c r="AE15" t="s">
        <v>31</v>
      </c>
      <c r="AF15" s="22">
        <f>AF11-AF13</f>
        <v>3.2360167797936906E-2</v>
      </c>
      <c r="AG15" s="12">
        <v>1990</v>
      </c>
      <c r="AH15" s="13">
        <v>1.7629999999999999</v>
      </c>
      <c r="AI15" t="s">
        <v>31</v>
      </c>
      <c r="AJ15" s="22">
        <f>AJ11-AJ13</f>
        <v>3.2327188171061588E-2</v>
      </c>
      <c r="AK15" s="12">
        <v>1990</v>
      </c>
      <c r="AL15" s="13">
        <v>1.7629999999999999</v>
      </c>
      <c r="AM15" t="s">
        <v>31</v>
      </c>
      <c r="AN15" s="22">
        <f>AN11-AN13</f>
        <v>3.1716129033255769E-2</v>
      </c>
      <c r="AO15" s="12">
        <v>1990</v>
      </c>
      <c r="AP15" s="13">
        <v>1.7629999999999999</v>
      </c>
      <c r="AQ15" t="s">
        <v>31</v>
      </c>
      <c r="AR15" s="22">
        <f>AR11-AR13</f>
        <v>3.1926092009617074E-2</v>
      </c>
      <c r="AS15" s="12">
        <v>1990</v>
      </c>
      <c r="AT15" s="13">
        <v>1.7629999999999999</v>
      </c>
      <c r="AU15" t="s">
        <v>31</v>
      </c>
      <c r="AV15" s="22">
        <f>AV11-AV13</f>
        <v>3.1786735057782428E-2</v>
      </c>
      <c r="AW15" s="12">
        <v>1990</v>
      </c>
      <c r="AX15" s="13">
        <v>1.7629999999999999</v>
      </c>
      <c r="AY15" t="s">
        <v>31</v>
      </c>
      <c r="AZ15" s="22">
        <f>AZ11-AZ13</f>
        <v>3.0265617573227294E-2</v>
      </c>
      <c r="BA15" s="12">
        <v>1990</v>
      </c>
      <c r="BB15" s="13">
        <v>1.7629999999999999</v>
      </c>
      <c r="BC15" t="s">
        <v>31</v>
      </c>
      <c r="BD15" s="22">
        <f>BD11-BD13</f>
        <v>3.0755033542556098E-2</v>
      </c>
      <c r="BE15" s="12">
        <v>1990</v>
      </c>
      <c r="BF15" s="13">
        <v>1.7629999999999999</v>
      </c>
      <c r="BG15" t="s">
        <v>31</v>
      </c>
      <c r="BH15" s="22">
        <f>BH11-BH13</f>
        <v>3.1017174021192612E-2</v>
      </c>
      <c r="BI15" s="12">
        <v>1990</v>
      </c>
      <c r="BJ15" s="13">
        <v>1.7629999999999999</v>
      </c>
      <c r="BK15" t="s">
        <v>31</v>
      </c>
      <c r="BL15" s="22">
        <f>BL11-BL13</f>
        <v>3.1370370203361309E-2</v>
      </c>
      <c r="BM15" s="12">
        <v>1988</v>
      </c>
      <c r="BN15" s="13">
        <v>1.595</v>
      </c>
      <c r="BO15" t="s">
        <v>31</v>
      </c>
      <c r="BP15" s="22">
        <f>BP11-BP13</f>
        <v>3.1173364686369831E-2</v>
      </c>
      <c r="BQ15" s="12">
        <v>1988</v>
      </c>
      <c r="BR15" s="13">
        <v>1.595</v>
      </c>
      <c r="BS15" t="s">
        <v>31</v>
      </c>
      <c r="BT15" s="22">
        <f>BT11-BT13</f>
        <v>2.8322528003039332E-2</v>
      </c>
      <c r="BU15" s="12">
        <v>1988</v>
      </c>
      <c r="BV15" s="13">
        <v>1.595</v>
      </c>
      <c r="BW15" t="s">
        <v>31</v>
      </c>
      <c r="BX15" s="22">
        <f>BX11-BX13</f>
        <v>3.110445795338565E-2</v>
      </c>
      <c r="BY15" s="12">
        <v>1988</v>
      </c>
      <c r="BZ15" s="13">
        <v>1.595</v>
      </c>
      <c r="CA15" t="s">
        <v>31</v>
      </c>
      <c r="CB15" s="22">
        <f>CB11-CB13</f>
        <v>3.1497589284427252E-2</v>
      </c>
      <c r="CC15" s="12">
        <v>1988</v>
      </c>
      <c r="CD15" s="13">
        <v>1.595</v>
      </c>
      <c r="CE15" t="s">
        <v>31</v>
      </c>
      <c r="CF15" s="22">
        <f>CF11-CF13</f>
        <v>3.1525494660582798E-2</v>
      </c>
      <c r="CG15" s="12">
        <v>1988</v>
      </c>
      <c r="CH15" s="13">
        <v>1.595</v>
      </c>
      <c r="CI15" t="s">
        <v>31</v>
      </c>
      <c r="CJ15" s="22">
        <f>CJ11-CJ13</f>
        <v>3.1393004658850254E-2</v>
      </c>
      <c r="CK15" s="12">
        <v>1988</v>
      </c>
      <c r="CL15" s="13">
        <v>1.595</v>
      </c>
      <c r="CM15" t="s">
        <v>31</v>
      </c>
      <c r="CN15" s="22">
        <f>CN11-CN13</f>
        <v>3.1761619434422017E-2</v>
      </c>
      <c r="CO15" s="12">
        <v>1988</v>
      </c>
      <c r="CP15" s="13">
        <v>1.595</v>
      </c>
      <c r="CQ15" t="s">
        <v>31</v>
      </c>
      <c r="CR15" s="22">
        <f>CR11-CR13</f>
        <v>3.1605812145357404E-2</v>
      </c>
      <c r="CS15" s="12">
        <v>1988</v>
      </c>
      <c r="CT15" s="13">
        <v>1.595</v>
      </c>
      <c r="CU15" t="s">
        <v>31</v>
      </c>
      <c r="CV15" s="22">
        <f>CV11-CV13</f>
        <v>3.1270971508598283E-2</v>
      </c>
      <c r="CW15" s="12">
        <v>1988</v>
      </c>
      <c r="CX15" s="13">
        <v>1.595</v>
      </c>
      <c r="CY15" t="s">
        <v>31</v>
      </c>
      <c r="CZ15" s="22">
        <f>CZ11-CZ13</f>
        <v>3.1850035804250748E-2</v>
      </c>
      <c r="DA15" s="12">
        <v>1988</v>
      </c>
      <c r="DB15" s="13">
        <v>1.595</v>
      </c>
      <c r="DC15" t="s">
        <v>31</v>
      </c>
      <c r="DD15" s="22">
        <f>DD11-DD13</f>
        <v>3.1591129893871445E-2</v>
      </c>
      <c r="DE15" s="12">
        <v>1988</v>
      </c>
      <c r="DF15" s="13">
        <v>1.595</v>
      </c>
      <c r="DG15" t="s">
        <v>31</v>
      </c>
      <c r="DH15" s="22">
        <f>DH11-DH13</f>
        <v>3.1781355378852266E-2</v>
      </c>
      <c r="DI15" s="12">
        <v>1988</v>
      </c>
      <c r="DJ15" s="13">
        <v>1.595</v>
      </c>
      <c r="DK15" t="s">
        <v>31</v>
      </c>
      <c r="DL15" s="22">
        <f>DL11-DL13</f>
        <v>3.149592553843053E-2</v>
      </c>
      <c r="DM15" s="12">
        <v>1988</v>
      </c>
      <c r="DN15" s="13">
        <v>1.595</v>
      </c>
      <c r="DO15" t="s">
        <v>31</v>
      </c>
      <c r="DP15" s="22">
        <f>DP11-DP13</f>
        <v>3.1435914248788083E-2</v>
      </c>
      <c r="DQ15" s="12">
        <v>1988</v>
      </c>
      <c r="DR15" s="13">
        <v>1.595</v>
      </c>
      <c r="DS15" t="s">
        <v>31</v>
      </c>
      <c r="DT15" s="22">
        <f>DT11-DT13</f>
        <v>3.1180556697569445E-2</v>
      </c>
      <c r="DU15" s="12">
        <v>1988</v>
      </c>
      <c r="DV15" s="13">
        <v>1.595</v>
      </c>
      <c r="DW15" t="s">
        <v>31</v>
      </c>
      <c r="DX15" s="22">
        <f>DX11-DX13</f>
        <v>3.1989720906287017E-2</v>
      </c>
      <c r="DY15" s="12">
        <v>1988</v>
      </c>
      <c r="DZ15" s="13">
        <v>1.595</v>
      </c>
      <c r="EA15" t="s">
        <v>31</v>
      </c>
      <c r="EB15" s="22">
        <f>EB11-EB13</f>
        <v>3.089193540971702E-2</v>
      </c>
      <c r="EC15" s="12">
        <v>1988</v>
      </c>
      <c r="ED15" s="13">
        <v>1.595</v>
      </c>
      <c r="EE15" t="s">
        <v>31</v>
      </c>
      <c r="EF15" s="22">
        <f>EF11-EF13</f>
        <v>3.129571326288938E-2</v>
      </c>
      <c r="EG15" s="12">
        <v>1988</v>
      </c>
      <c r="EH15" s="13">
        <v>1.595</v>
      </c>
    </row>
    <row r="16" spans="2:140">
      <c r="B16">
        <v>0.27608386023335302</v>
      </c>
      <c r="C16" s="21">
        <v>0.87116705782584558</v>
      </c>
      <c r="D16">
        <v>202.85969794469528</v>
      </c>
      <c r="E16" s="12">
        <v>1990</v>
      </c>
      <c r="F16" s="13">
        <v>1.7629999999999999</v>
      </c>
      <c r="G16" t="s">
        <v>32</v>
      </c>
      <c r="H16" s="23">
        <f>AVERAGE(H14:H15)</f>
        <v>3.0553929933957807E-2</v>
      </c>
      <c r="I16" s="12">
        <v>1991</v>
      </c>
      <c r="J16" s="13">
        <v>0.156</v>
      </c>
      <c r="K16" t="s">
        <v>32</v>
      </c>
      <c r="L16" s="23">
        <f>AVERAGE(L14:L15)</f>
        <v>3.2045898513876181E-2</v>
      </c>
      <c r="M16" s="12">
        <v>1991</v>
      </c>
      <c r="N16" s="13">
        <v>0.156</v>
      </c>
      <c r="O16" t="s">
        <v>32</v>
      </c>
      <c r="P16" s="23">
        <f>AVERAGE(P14:P15)</f>
        <v>3.1590520170846154E-2</v>
      </c>
      <c r="Q16" s="12">
        <v>1991</v>
      </c>
      <c r="R16" s="13">
        <v>0.156</v>
      </c>
      <c r="S16" t="s">
        <v>32</v>
      </c>
      <c r="T16" s="23">
        <f>AVERAGE(T14:T15)</f>
        <v>3.2874810101102908E-2</v>
      </c>
      <c r="U16" s="12">
        <v>1991</v>
      </c>
      <c r="V16" s="13">
        <v>0.156</v>
      </c>
      <c r="W16" t="s">
        <v>32</v>
      </c>
      <c r="X16" s="23">
        <f>AVERAGE(X14:X15)</f>
        <v>3.2109330551917281E-2</v>
      </c>
      <c r="Y16" s="12">
        <v>1991</v>
      </c>
      <c r="Z16" s="13">
        <v>0.156</v>
      </c>
      <c r="AA16" t="s">
        <v>32</v>
      </c>
      <c r="AB16" s="23">
        <f>AVERAGE(AB14:AB15)</f>
        <v>3.2017045441967873E-2</v>
      </c>
      <c r="AC16" s="12">
        <v>1991</v>
      </c>
      <c r="AD16" s="13">
        <v>0.156</v>
      </c>
      <c r="AE16" t="s">
        <v>32</v>
      </c>
      <c r="AF16" s="23">
        <f>AVERAGE(AF14:AF15)</f>
        <v>3.1852948400021716E-2</v>
      </c>
      <c r="AG16" s="12">
        <v>1991</v>
      </c>
      <c r="AH16" s="13">
        <v>0.156</v>
      </c>
      <c r="AI16" t="s">
        <v>32</v>
      </c>
      <c r="AJ16" s="23">
        <f>AVERAGE(AJ14:AJ15)</f>
        <v>3.1820986014887351E-2</v>
      </c>
      <c r="AK16" s="12">
        <v>1991</v>
      </c>
      <c r="AL16" s="13">
        <v>0.156</v>
      </c>
      <c r="AM16" t="s">
        <v>32</v>
      </c>
      <c r="AN16" s="23">
        <f>AVERAGE(AN14:AN15)</f>
        <v>3.1228595674109433E-2</v>
      </c>
      <c r="AO16" s="12">
        <v>1991</v>
      </c>
      <c r="AP16" s="13">
        <v>0.156</v>
      </c>
      <c r="AQ16" t="s">
        <v>32</v>
      </c>
      <c r="AR16" s="23">
        <f>AVERAGE(AR14:AR15)</f>
        <v>3.1432182288856039E-2</v>
      </c>
      <c r="AS16" s="12">
        <v>1991</v>
      </c>
      <c r="AT16" s="13">
        <v>0.156</v>
      </c>
      <c r="AU16" t="s">
        <v>32</v>
      </c>
      <c r="AV16" s="23">
        <f>AVERAGE(AV14:AV15)</f>
        <v>3.1297061946349167E-2</v>
      </c>
      <c r="AW16" s="12">
        <v>1991</v>
      </c>
      <c r="AX16" s="13">
        <v>0.156</v>
      </c>
      <c r="AY16" t="s">
        <v>32</v>
      </c>
      <c r="AZ16" s="23">
        <f>AVERAGE(AZ14:AZ15)</f>
        <v>2.9821036356594652E-2</v>
      </c>
      <c r="BA16" s="12">
        <v>1991</v>
      </c>
      <c r="BB16" s="13">
        <v>0.156</v>
      </c>
      <c r="BC16" t="s">
        <v>32</v>
      </c>
      <c r="BD16" s="23">
        <f>AVERAGE(BD14:BD15)</f>
        <v>3.0296174632016337E-2</v>
      </c>
      <c r="BE16" s="12">
        <v>1991</v>
      </c>
      <c r="BF16" s="13">
        <v>0.156</v>
      </c>
      <c r="BG16" t="s">
        <v>32</v>
      </c>
      <c r="BH16" s="23">
        <f>AVERAGE(BH14:BH15)</f>
        <v>3.0550577697588802E-2</v>
      </c>
      <c r="BI16" s="12">
        <v>1991</v>
      </c>
      <c r="BJ16" s="13">
        <v>0.156</v>
      </c>
      <c r="BK16" t="s">
        <v>32</v>
      </c>
      <c r="BL16" s="23">
        <f>AVERAGE(BL14:BL15)</f>
        <v>3.0893249652483135E-2</v>
      </c>
      <c r="BM16" s="12">
        <v>1991</v>
      </c>
      <c r="BN16" s="13">
        <v>0.156</v>
      </c>
      <c r="BO16" t="s">
        <v>32</v>
      </c>
      <c r="BP16" s="23">
        <f>AVERAGE(BP14:BP15)</f>
        <v>3.0702128369048037E-2</v>
      </c>
      <c r="BQ16" s="12">
        <v>1990</v>
      </c>
      <c r="BR16" s="13">
        <v>1.7629999999999999</v>
      </c>
      <c r="BS16" t="s">
        <v>32</v>
      </c>
      <c r="BT16" s="23">
        <f>AVERAGE(BT14:BT15)</f>
        <v>2.7932467355172672E-2</v>
      </c>
      <c r="BU16" s="12">
        <v>1990</v>
      </c>
      <c r="BV16" s="13">
        <v>1.7629999999999999</v>
      </c>
      <c r="BW16" t="s">
        <v>32</v>
      </c>
      <c r="BX16" s="23">
        <f>AVERAGE(BX14:BX15)</f>
        <v>3.0635271409480622E-2</v>
      </c>
      <c r="BY16" s="12">
        <v>1990</v>
      </c>
      <c r="BZ16" s="13">
        <v>1.7629999999999999</v>
      </c>
      <c r="CA16" t="s">
        <v>32</v>
      </c>
      <c r="CB16" s="23">
        <f>AVERAGE(CB14:CB15)</f>
        <v>3.1016650098537157E-2</v>
      </c>
      <c r="CC16" s="12">
        <v>1990</v>
      </c>
      <c r="CD16" s="13">
        <v>1.7629999999999999</v>
      </c>
      <c r="CE16" t="s">
        <v>32</v>
      </c>
      <c r="CF16" s="23">
        <f>AVERAGE(CF14:CF15)</f>
        <v>3.1043715887754841E-2</v>
      </c>
      <c r="CG16" s="12">
        <v>1990</v>
      </c>
      <c r="CH16" s="13">
        <v>1.7629999999999999</v>
      </c>
      <c r="CI16" t="s">
        <v>32</v>
      </c>
      <c r="CJ16" s="23">
        <f>AVERAGE(CJ14:CJ15)</f>
        <v>3.0915205786540029E-2</v>
      </c>
      <c r="CK16" s="12">
        <v>1990</v>
      </c>
      <c r="CL16" s="13">
        <v>1.7629999999999999</v>
      </c>
      <c r="CM16" t="s">
        <v>32</v>
      </c>
      <c r="CN16" s="23">
        <f>AVERAGE(CN14:CN15)</f>
        <v>3.1272707985381426E-2</v>
      </c>
      <c r="CO16" s="12">
        <v>1990</v>
      </c>
      <c r="CP16" s="13">
        <v>1.7629999999999999</v>
      </c>
      <c r="CQ16" t="s">
        <v>32</v>
      </c>
      <c r="CR16" s="23">
        <f>AVERAGE(CR14:CR15)</f>
        <v>3.1121612905128965E-2</v>
      </c>
      <c r="CS16" s="12">
        <v>1990</v>
      </c>
      <c r="CT16" s="13">
        <v>1.7629999999999999</v>
      </c>
      <c r="CU16" t="s">
        <v>32</v>
      </c>
      <c r="CV16" s="23">
        <f>AVERAGE(CV14:CV15)</f>
        <v>3.0796824259634217E-2</v>
      </c>
      <c r="CW16" s="12">
        <v>1990</v>
      </c>
      <c r="CX16" s="13">
        <v>1.7629999999999999</v>
      </c>
      <c r="CY16" t="s">
        <v>32</v>
      </c>
      <c r="CZ16" s="23">
        <f>AVERAGE(CZ14:CZ15)</f>
        <v>3.1358440470484264E-2</v>
      </c>
      <c r="DA16" s="12">
        <v>1990</v>
      </c>
      <c r="DB16" s="13">
        <v>1.7629999999999999</v>
      </c>
      <c r="DC16" t="s">
        <v>32</v>
      </c>
      <c r="DD16" s="23">
        <f>AVERAGE(DD14:DD15)</f>
        <v>3.1107373560709931E-2</v>
      </c>
      <c r="DE16" s="12">
        <v>1990</v>
      </c>
      <c r="DF16" s="13">
        <v>1.7629999999999999</v>
      </c>
      <c r="DG16" t="s">
        <v>32</v>
      </c>
      <c r="DH16" s="23">
        <f>AVERAGE(DH14:DH15)</f>
        <v>3.1291845461201215E-2</v>
      </c>
      <c r="DI16" s="12">
        <v>1990</v>
      </c>
      <c r="DJ16" s="13">
        <v>1.7629999999999999</v>
      </c>
      <c r="DK16" t="s">
        <v>32</v>
      </c>
      <c r="DL16" s="23">
        <f>AVERAGE(DL14:DL15)</f>
        <v>3.1015036387117764E-2</v>
      </c>
      <c r="DM16" s="12">
        <v>1990</v>
      </c>
      <c r="DN16" s="13">
        <v>1.7629999999999999</v>
      </c>
      <c r="DO16" t="s">
        <v>32</v>
      </c>
      <c r="DP16" s="23">
        <f>AVERAGE(DP14:DP15)</f>
        <v>3.0956828156739988E-2</v>
      </c>
      <c r="DQ16" s="12">
        <v>1990</v>
      </c>
      <c r="DR16" s="13">
        <v>1.7629999999999999</v>
      </c>
      <c r="DS16" t="s">
        <v>32</v>
      </c>
      <c r="DT16" s="23">
        <f>AVERAGE(DT14:DT15)</f>
        <v>3.0709106189281479E-2</v>
      </c>
      <c r="DU16" s="12">
        <v>1990</v>
      </c>
      <c r="DV16" s="13">
        <v>1.7629999999999999</v>
      </c>
      <c r="DW16" t="s">
        <v>32</v>
      </c>
      <c r="DX16" s="23">
        <f>AVERAGE(DX14:DX15)</f>
        <v>3.1493870914842834E-2</v>
      </c>
      <c r="DY16" s="12">
        <v>1990</v>
      </c>
      <c r="DZ16" s="13">
        <v>1.7629999999999999</v>
      </c>
      <c r="EA16" t="s">
        <v>32</v>
      </c>
      <c r="EB16" s="23">
        <f>AVERAGE(EB14:EB15)</f>
        <v>3.0429043493146624E-2</v>
      </c>
      <c r="EC16" s="12">
        <v>1990</v>
      </c>
      <c r="ED16" s="13">
        <v>1.7629999999999999</v>
      </c>
      <c r="EE16" t="s">
        <v>32</v>
      </c>
      <c r="EF16" s="23">
        <f>AVERAGE(EF14:EF15)</f>
        <v>3.0820826758992281E-2</v>
      </c>
      <c r="EG16" s="12">
        <v>1990</v>
      </c>
      <c r="EH16" s="13">
        <v>1.7629999999999999</v>
      </c>
    </row>
    <row r="17" spans="2:138">
      <c r="B17">
        <v>0.27808660286232112</v>
      </c>
      <c r="C17" s="21">
        <v>0.89194305032536958</v>
      </c>
      <c r="D17">
        <v>247.63137947473822</v>
      </c>
      <c r="E17" s="12">
        <v>1991</v>
      </c>
      <c r="F17" s="13">
        <v>0.156</v>
      </c>
      <c r="G17" t="s">
        <v>33</v>
      </c>
      <c r="H17">
        <f>TINV(0.3173,H5)</f>
        <v>1.0164137032629486</v>
      </c>
      <c r="I17" s="12">
        <v>1991</v>
      </c>
      <c r="J17" s="13">
        <v>2.0190000000000001</v>
      </c>
      <c r="K17" t="s">
        <v>33</v>
      </c>
      <c r="L17">
        <f>TINV(0.3173,L5)</f>
        <v>1.0169692106477988</v>
      </c>
      <c r="M17" s="12">
        <v>1991</v>
      </c>
      <c r="N17" s="13">
        <v>2.0190000000000001</v>
      </c>
      <c r="O17" t="s">
        <v>33</v>
      </c>
      <c r="P17">
        <f>TINV(0.3173,P5)</f>
        <v>1.0169692106477988</v>
      </c>
      <c r="Q17" s="12">
        <v>1991</v>
      </c>
      <c r="R17" s="13">
        <v>2.0190000000000001</v>
      </c>
      <c r="S17" t="s">
        <v>33</v>
      </c>
      <c r="T17">
        <f>TINV(0.3173,T5)</f>
        <v>1.0169692106477988</v>
      </c>
      <c r="U17" s="12">
        <v>1991</v>
      </c>
      <c r="V17" s="13">
        <v>2.0190000000000001</v>
      </c>
      <c r="W17" t="s">
        <v>33</v>
      </c>
      <c r="X17">
        <f>TINV(0.3173,X5)</f>
        <v>1.0169692106477988</v>
      </c>
      <c r="Y17" s="12">
        <v>1991</v>
      </c>
      <c r="Z17" s="13">
        <v>2.0190000000000001</v>
      </c>
      <c r="AA17" t="s">
        <v>33</v>
      </c>
      <c r="AB17">
        <f>TINV(0.3173,AB5)</f>
        <v>1.0169692106477988</v>
      </c>
      <c r="AC17" s="12">
        <v>1991</v>
      </c>
      <c r="AD17" s="13">
        <v>2.0190000000000001</v>
      </c>
      <c r="AE17" t="s">
        <v>33</v>
      </c>
      <c r="AF17">
        <f>TINV(0.3173,AF5)</f>
        <v>1.0169692106477988</v>
      </c>
      <c r="AG17" s="12">
        <v>1991</v>
      </c>
      <c r="AH17" s="13">
        <v>2.0190000000000001</v>
      </c>
      <c r="AI17" t="s">
        <v>33</v>
      </c>
      <c r="AJ17">
        <f>TINV(0.3173,AJ5)</f>
        <v>1.0169692106477988</v>
      </c>
      <c r="AK17" s="12">
        <v>1991</v>
      </c>
      <c r="AL17" s="13">
        <v>2.0190000000000001</v>
      </c>
      <c r="AM17" t="s">
        <v>33</v>
      </c>
      <c r="AN17">
        <f>TINV(0.3173,AN5)</f>
        <v>1.0169692106477988</v>
      </c>
      <c r="AO17" s="12">
        <v>1991</v>
      </c>
      <c r="AP17" s="13">
        <v>2.0190000000000001</v>
      </c>
      <c r="AQ17" t="s">
        <v>33</v>
      </c>
      <c r="AR17">
        <f>TINV(0.3173,AR5)</f>
        <v>1.0169692106477988</v>
      </c>
      <c r="AS17" s="12">
        <v>1991</v>
      </c>
      <c r="AT17" s="13">
        <v>2.0190000000000001</v>
      </c>
      <c r="AU17" t="s">
        <v>33</v>
      </c>
      <c r="AV17">
        <f>TINV(0.3173,AV5)</f>
        <v>1.0169692106477988</v>
      </c>
      <c r="AW17" s="12">
        <v>1991</v>
      </c>
      <c r="AX17" s="13">
        <v>2.0190000000000001</v>
      </c>
      <c r="AY17" t="s">
        <v>33</v>
      </c>
      <c r="AZ17">
        <f>TINV(0.3173,AZ5)</f>
        <v>1.0169692106477988</v>
      </c>
      <c r="BA17" s="12">
        <v>1991</v>
      </c>
      <c r="BB17" s="13">
        <v>2.0190000000000001</v>
      </c>
      <c r="BC17" t="s">
        <v>33</v>
      </c>
      <c r="BD17">
        <f>TINV(0.3173,BD5)</f>
        <v>1.0169692106477988</v>
      </c>
      <c r="BE17" s="12">
        <v>1991</v>
      </c>
      <c r="BF17" s="13">
        <v>2.0190000000000001</v>
      </c>
      <c r="BG17" t="s">
        <v>33</v>
      </c>
      <c r="BH17">
        <f>TINV(0.3173,BH5)</f>
        <v>1.0169692106477988</v>
      </c>
      <c r="BI17" s="12">
        <v>1991</v>
      </c>
      <c r="BJ17" s="13">
        <v>2.0190000000000001</v>
      </c>
      <c r="BK17" t="s">
        <v>33</v>
      </c>
      <c r="BL17">
        <f>TINV(0.3173,BL5)</f>
        <v>1.0169692106477988</v>
      </c>
      <c r="BM17" s="12">
        <v>1991</v>
      </c>
      <c r="BN17" s="13">
        <v>2.0190000000000001</v>
      </c>
      <c r="BO17" t="s">
        <v>33</v>
      </c>
      <c r="BP17">
        <f>TINV(0.3173,BP5)</f>
        <v>1.0169692106477988</v>
      </c>
      <c r="BQ17" s="12">
        <v>1991</v>
      </c>
      <c r="BR17" s="13">
        <v>2.0190000000000001</v>
      </c>
      <c r="BS17" t="s">
        <v>33</v>
      </c>
      <c r="BT17">
        <f>TINV(0.3173,BT5)</f>
        <v>1.0169692106477988</v>
      </c>
      <c r="BU17" s="12">
        <v>1991</v>
      </c>
      <c r="BV17" s="13">
        <v>0.156</v>
      </c>
      <c r="BW17" t="s">
        <v>33</v>
      </c>
      <c r="BX17">
        <f>TINV(0.3173,BX5)</f>
        <v>1.0169692106477988</v>
      </c>
      <c r="BY17" s="12">
        <v>1991</v>
      </c>
      <c r="BZ17" s="13">
        <v>0.156</v>
      </c>
      <c r="CA17" t="s">
        <v>33</v>
      </c>
      <c r="CB17">
        <f>TINV(0.3173,CB5)</f>
        <v>1.0169692106477988</v>
      </c>
      <c r="CC17" s="12">
        <v>1991</v>
      </c>
      <c r="CD17" s="13">
        <v>0.156</v>
      </c>
      <c r="CE17" t="s">
        <v>33</v>
      </c>
      <c r="CF17">
        <f>TINV(0.3173,CF5)</f>
        <v>1.0169692106477988</v>
      </c>
      <c r="CG17" s="12">
        <v>1991</v>
      </c>
      <c r="CH17" s="13">
        <v>0.156</v>
      </c>
      <c r="CI17" t="s">
        <v>33</v>
      </c>
      <c r="CJ17">
        <f>TINV(0.3173,CJ5)</f>
        <v>1.0169692106477988</v>
      </c>
      <c r="CK17" s="12">
        <v>1991</v>
      </c>
      <c r="CL17" s="13">
        <v>0.156</v>
      </c>
      <c r="CM17" t="s">
        <v>33</v>
      </c>
      <c r="CN17">
        <f>TINV(0.3173,CN5)</f>
        <v>1.0169692106477988</v>
      </c>
      <c r="CO17" s="12">
        <v>1991</v>
      </c>
      <c r="CP17" s="13">
        <v>0.156</v>
      </c>
      <c r="CQ17" t="s">
        <v>33</v>
      </c>
      <c r="CR17">
        <f>TINV(0.3173,CR5)</f>
        <v>1.0169692106477988</v>
      </c>
      <c r="CS17" s="12">
        <v>1991</v>
      </c>
      <c r="CT17" s="13">
        <v>0.156</v>
      </c>
      <c r="CU17" t="s">
        <v>33</v>
      </c>
      <c r="CV17">
        <f>TINV(0.3173,CV5)</f>
        <v>1.0169692106477988</v>
      </c>
      <c r="CW17" s="12">
        <v>1991</v>
      </c>
      <c r="CX17" s="13">
        <v>0.156</v>
      </c>
      <c r="CY17" t="s">
        <v>33</v>
      </c>
      <c r="CZ17">
        <f>TINV(0.3173,CZ5)</f>
        <v>1.0169692106477988</v>
      </c>
      <c r="DA17" s="12">
        <v>1991</v>
      </c>
      <c r="DB17" s="13">
        <v>0.156</v>
      </c>
      <c r="DC17" t="s">
        <v>33</v>
      </c>
      <c r="DD17">
        <f>TINV(0.3173,DD5)</f>
        <v>1.0169692106477988</v>
      </c>
      <c r="DE17" s="12">
        <v>1991</v>
      </c>
      <c r="DF17" s="13">
        <v>0.156</v>
      </c>
      <c r="DG17" t="s">
        <v>33</v>
      </c>
      <c r="DH17">
        <f>TINV(0.3173,DH5)</f>
        <v>1.0169692106477988</v>
      </c>
      <c r="DI17" s="12">
        <v>1991</v>
      </c>
      <c r="DJ17" s="13">
        <v>0.156</v>
      </c>
      <c r="DK17" t="s">
        <v>33</v>
      </c>
      <c r="DL17">
        <f>TINV(0.3173,DL5)</f>
        <v>1.0169692106477988</v>
      </c>
      <c r="DM17" s="12">
        <v>1991</v>
      </c>
      <c r="DN17" s="13">
        <v>0.156</v>
      </c>
      <c r="DO17" t="s">
        <v>33</v>
      </c>
      <c r="DP17">
        <f>TINV(0.3173,DP5)</f>
        <v>1.0169692106477988</v>
      </c>
      <c r="DQ17" s="12">
        <v>1991</v>
      </c>
      <c r="DR17" s="13">
        <v>0.156</v>
      </c>
      <c r="DS17" t="s">
        <v>33</v>
      </c>
      <c r="DT17">
        <f>TINV(0.3173,DT5)</f>
        <v>1.0169692106477988</v>
      </c>
      <c r="DU17" s="12">
        <v>1991</v>
      </c>
      <c r="DV17" s="13">
        <v>0.156</v>
      </c>
      <c r="DW17" t="s">
        <v>33</v>
      </c>
      <c r="DX17">
        <f>TINV(0.3173,DX5)</f>
        <v>1.0169692106477988</v>
      </c>
      <c r="DY17" s="12">
        <v>1991</v>
      </c>
      <c r="DZ17" s="13">
        <v>0.156</v>
      </c>
      <c r="EA17" t="s">
        <v>33</v>
      </c>
      <c r="EB17">
        <f>TINV(0.3173,EB5)</f>
        <v>1.0169692106477988</v>
      </c>
      <c r="EC17" s="12">
        <v>1991</v>
      </c>
      <c r="ED17" s="13">
        <v>0.156</v>
      </c>
      <c r="EE17" t="s">
        <v>33</v>
      </c>
      <c r="EF17">
        <f>TINV(0.3173,EF5)</f>
        <v>1.0169692106477988</v>
      </c>
      <c r="EG17" s="12">
        <v>1991</v>
      </c>
      <c r="EH17" s="13">
        <v>0.156</v>
      </c>
    </row>
    <row r="18" spans="2:138">
      <c r="B18">
        <v>0.27636984863382147</v>
      </c>
      <c r="C18" s="21">
        <v>0.87182286952981247</v>
      </c>
      <c r="D18">
        <v>204.05111262790859</v>
      </c>
      <c r="E18" s="12">
        <v>1991</v>
      </c>
      <c r="F18" s="13">
        <v>2.0190000000000001</v>
      </c>
      <c r="G18" t="s">
        <v>34</v>
      </c>
      <c r="H18">
        <f>H17*G3</f>
        <v>1.9617369979449628E-2</v>
      </c>
      <c r="I18" s="12">
        <v>1992</v>
      </c>
      <c r="J18" s="13">
        <v>5.8639999999999999</v>
      </c>
      <c r="K18" t="s">
        <v>34</v>
      </c>
      <c r="L18">
        <f>L17*K3</f>
        <v>2.0772998736939413E-2</v>
      </c>
      <c r="M18" s="12">
        <v>1992</v>
      </c>
      <c r="N18" s="13">
        <v>5.8639999999999999</v>
      </c>
      <c r="O18" t="s">
        <v>34</v>
      </c>
      <c r="P18">
        <f>P17*O3</f>
        <v>2.046210489381798E-2</v>
      </c>
      <c r="Q18" s="12">
        <v>1992</v>
      </c>
      <c r="R18" s="13">
        <v>5.8639999999999999</v>
      </c>
      <c r="S18" t="s">
        <v>34</v>
      </c>
      <c r="T18">
        <f>T17*S3</f>
        <v>2.1052871220290797E-2</v>
      </c>
      <c r="U18" s="12">
        <v>1992</v>
      </c>
      <c r="V18" s="13">
        <v>5.8639999999999999</v>
      </c>
      <c r="W18" t="s">
        <v>34</v>
      </c>
      <c r="X18">
        <f>X17*W3</f>
        <v>2.0698500740069611E-2</v>
      </c>
      <c r="Y18" s="12">
        <v>1992</v>
      </c>
      <c r="Z18" s="13">
        <v>5.8639999999999999</v>
      </c>
      <c r="AA18" t="s">
        <v>34</v>
      </c>
      <c r="AB18">
        <f>AB17*AA3</f>
        <v>2.0583099903002756E-2</v>
      </c>
      <c r="AC18" s="12">
        <v>1992</v>
      </c>
      <c r="AD18" s="13">
        <v>5.8639999999999999</v>
      </c>
      <c r="AE18" t="s">
        <v>34</v>
      </c>
      <c r="AF18">
        <f>AF17*AE3</f>
        <v>2.0453847506465148E-2</v>
      </c>
      <c r="AG18" s="12">
        <v>1992</v>
      </c>
      <c r="AH18" s="13">
        <v>5.8639999999999999</v>
      </c>
      <c r="AI18" t="s">
        <v>34</v>
      </c>
      <c r="AJ18">
        <f>AJ17*AI3</f>
        <v>2.0418161359843458E-2</v>
      </c>
      <c r="AK18" s="12">
        <v>1992</v>
      </c>
      <c r="AL18" s="13">
        <v>5.8639999999999999</v>
      </c>
      <c r="AM18" t="s">
        <v>34</v>
      </c>
      <c r="AN18">
        <f>AN17*AM3</f>
        <v>1.9982189836348589E-2</v>
      </c>
      <c r="AO18" s="12">
        <v>1992</v>
      </c>
      <c r="AP18" s="13">
        <v>5.8639999999999999</v>
      </c>
      <c r="AQ18" t="s">
        <v>34</v>
      </c>
      <c r="AR18">
        <f>AR17*AQ3</f>
        <v>2.0180957660035664E-2</v>
      </c>
      <c r="AS18" s="12">
        <v>1992</v>
      </c>
      <c r="AT18" s="13">
        <v>5.8639999999999999</v>
      </c>
      <c r="AU18" t="s">
        <v>34</v>
      </c>
      <c r="AV18">
        <f>AV17*AU3</f>
        <v>2.0049066066587854E-2</v>
      </c>
      <c r="AW18" s="12">
        <v>1992</v>
      </c>
      <c r="AX18" s="13">
        <v>5.8639999999999999</v>
      </c>
      <c r="AY18" t="s">
        <v>34</v>
      </c>
      <c r="AZ18">
        <f>AZ17*AY3</f>
        <v>1.9121639309354149E-2</v>
      </c>
      <c r="BA18" s="12">
        <v>1992</v>
      </c>
      <c r="BB18" s="13">
        <v>5.8639999999999999</v>
      </c>
      <c r="BC18" t="s">
        <v>34</v>
      </c>
      <c r="BD18">
        <f>BD17*BC3</f>
        <v>1.943323016652633E-2</v>
      </c>
      <c r="BE18" s="12">
        <v>1992</v>
      </c>
      <c r="BF18" s="13">
        <v>5.8639999999999999</v>
      </c>
      <c r="BG18" t="s">
        <v>34</v>
      </c>
      <c r="BH18">
        <f>BH17*BG3</f>
        <v>1.9601012822708007E-2</v>
      </c>
      <c r="BI18" s="12">
        <v>1992</v>
      </c>
      <c r="BJ18" s="13">
        <v>5.8639999999999999</v>
      </c>
      <c r="BK18" t="s">
        <v>34</v>
      </c>
      <c r="BL18">
        <f>BL17*BK3</f>
        <v>1.9825202030862649E-2</v>
      </c>
      <c r="BM18" s="12">
        <v>1992</v>
      </c>
      <c r="BN18" s="13">
        <v>5.8639999999999999</v>
      </c>
      <c r="BO18" t="s">
        <v>34</v>
      </c>
      <c r="BP18">
        <f>BP17*BO3</f>
        <v>1.9712918937397829E-2</v>
      </c>
      <c r="BQ18" s="12">
        <v>1992</v>
      </c>
      <c r="BR18" s="13">
        <v>5.8639999999999999</v>
      </c>
      <c r="BS18" t="s">
        <v>34</v>
      </c>
      <c r="BT18">
        <f>BT17*BS3</f>
        <v>1.7971529199391746E-2</v>
      </c>
      <c r="BU18" s="12">
        <v>1992</v>
      </c>
      <c r="BV18" s="13">
        <v>5.8639999999999999</v>
      </c>
      <c r="BW18" t="s">
        <v>34</v>
      </c>
      <c r="BX18">
        <f>BX17*BW3</f>
        <v>1.9675645159751856E-2</v>
      </c>
      <c r="BY18" s="12">
        <v>1991</v>
      </c>
      <c r="BZ18" s="13">
        <v>2.0190000000000001</v>
      </c>
      <c r="CA18" t="s">
        <v>34</v>
      </c>
      <c r="CB18">
        <f>CB17*CA3</f>
        <v>1.9912140274542956E-2</v>
      </c>
      <c r="CC18" s="12">
        <v>1991</v>
      </c>
      <c r="CD18" s="13">
        <v>2.0190000000000001</v>
      </c>
      <c r="CE18" t="s">
        <v>34</v>
      </c>
      <c r="CF18">
        <f>CF17*CE3</f>
        <v>1.9931549440893918E-2</v>
      </c>
      <c r="CG18" s="12">
        <v>1991</v>
      </c>
      <c r="CH18" s="13">
        <v>2.0190000000000001</v>
      </c>
      <c r="CI18" t="s">
        <v>34</v>
      </c>
      <c r="CJ18">
        <f>CJ17*CI3</f>
        <v>1.9859310857419404E-2</v>
      </c>
      <c r="CK18" s="12">
        <v>1991</v>
      </c>
      <c r="CL18" s="13">
        <v>2.0190000000000001</v>
      </c>
      <c r="CM18" t="s">
        <v>34</v>
      </c>
      <c r="CN18">
        <f>CN17*CM3</f>
        <v>2.006274104990248E-2</v>
      </c>
      <c r="CO18" s="12">
        <v>1991</v>
      </c>
      <c r="CP18" s="13">
        <v>2.0190000000000001</v>
      </c>
      <c r="CQ18" t="s">
        <v>34</v>
      </c>
      <c r="CR18">
        <f>CR17*CQ3</f>
        <v>1.9989334780868447E-2</v>
      </c>
      <c r="CS18" s="12">
        <v>1991</v>
      </c>
      <c r="CT18" s="13">
        <v>2.0190000000000001</v>
      </c>
      <c r="CU18" t="s">
        <v>34</v>
      </c>
      <c r="CV18">
        <f>CV17*CU3</f>
        <v>1.9803937796167143E-2</v>
      </c>
      <c r="CW18" s="12">
        <v>1991</v>
      </c>
      <c r="CX18" s="13">
        <v>2.0190000000000001</v>
      </c>
      <c r="CY18" t="s">
        <v>34</v>
      </c>
      <c r="CZ18">
        <f>CZ17*CY3</f>
        <v>2.0113507818530513E-2</v>
      </c>
      <c r="DA18" s="12">
        <v>1991</v>
      </c>
      <c r="DB18" s="13">
        <v>2.0190000000000001</v>
      </c>
      <c r="DC18" t="s">
        <v>34</v>
      </c>
      <c r="DD18">
        <f>DD17*DC3</f>
        <v>1.9910249822324484E-2</v>
      </c>
      <c r="DE18" s="12">
        <v>1991</v>
      </c>
      <c r="DF18" s="13">
        <v>2.0190000000000001</v>
      </c>
      <c r="DG18" t="s">
        <v>34</v>
      </c>
      <c r="DH18">
        <f>DH17*DG3</f>
        <v>2.0043884996253897E-2</v>
      </c>
      <c r="DI18" s="12">
        <v>1991</v>
      </c>
      <c r="DJ18" s="13">
        <v>2.0190000000000001</v>
      </c>
      <c r="DK18" t="s">
        <v>34</v>
      </c>
      <c r="DL18">
        <f>DL17*DK3</f>
        <v>1.9837758315188449E-2</v>
      </c>
      <c r="DM18" s="12">
        <v>1991</v>
      </c>
      <c r="DN18" s="13">
        <v>2.0190000000000001</v>
      </c>
      <c r="DO18" t="s">
        <v>34</v>
      </c>
      <c r="DP18">
        <f>DP17*DO3</f>
        <v>1.9788959221615474E-2</v>
      </c>
      <c r="DQ18" s="12">
        <v>1991</v>
      </c>
      <c r="DR18" s="13">
        <v>2.0190000000000001</v>
      </c>
      <c r="DS18" t="s">
        <v>34</v>
      </c>
      <c r="DT18">
        <f>DT17*DS3</f>
        <v>1.9599447913864001E-2</v>
      </c>
      <c r="DU18" s="12">
        <v>1991</v>
      </c>
      <c r="DV18" s="13">
        <v>2.0190000000000001</v>
      </c>
      <c r="DW18" t="s">
        <v>34</v>
      </c>
      <c r="DX18">
        <f>DX17*DW3</f>
        <v>2.014584304512166E-2</v>
      </c>
      <c r="DY18" s="12">
        <v>1991</v>
      </c>
      <c r="DZ18" s="13">
        <v>2.0190000000000001</v>
      </c>
      <c r="EA18" t="s">
        <v>34</v>
      </c>
      <c r="EB18">
        <f>EB17*EA3</f>
        <v>1.9397761985663012E-2</v>
      </c>
      <c r="EC18" s="12">
        <v>1991</v>
      </c>
      <c r="ED18" s="13">
        <v>2.0190000000000001</v>
      </c>
      <c r="EE18" t="s">
        <v>34</v>
      </c>
      <c r="EF18">
        <f>EF17*EE3</f>
        <v>1.9655690237982529E-2</v>
      </c>
      <c r="EG18" s="12">
        <v>1991</v>
      </c>
      <c r="EH18" s="13">
        <v>2.0190000000000001</v>
      </c>
    </row>
    <row r="19" spans="2:138">
      <c r="B19">
        <v>0.27595355324017778</v>
      </c>
      <c r="C19" s="21">
        <v>0.86878542526228886</v>
      </c>
      <c r="D19">
        <v>198.63313820105677</v>
      </c>
      <c r="E19" s="12">
        <v>1992</v>
      </c>
      <c r="F19" s="13">
        <v>5.8639999999999999</v>
      </c>
      <c r="G19" t="s">
        <v>35</v>
      </c>
      <c r="H19">
        <f>G2+H18</f>
        <v>1.3364239594916749</v>
      </c>
      <c r="I19" s="12">
        <v>1993</v>
      </c>
      <c r="J19" s="13">
        <v>7.8239999999999998</v>
      </c>
      <c r="K19" t="s">
        <v>35</v>
      </c>
      <c r="L19">
        <f>K2+L18</f>
        <v>1.3514056827974472</v>
      </c>
      <c r="M19" s="12">
        <v>1993</v>
      </c>
      <c r="N19" s="13">
        <v>7.8239999999999998</v>
      </c>
      <c r="O19" t="s">
        <v>35</v>
      </c>
      <c r="P19">
        <f>O2+P18</f>
        <v>1.3500614161425848</v>
      </c>
      <c r="Q19" s="12">
        <v>1993</v>
      </c>
      <c r="R19" s="13">
        <v>7.8239999999999998</v>
      </c>
      <c r="S19" t="s">
        <v>35</v>
      </c>
      <c r="T19">
        <f>S2+T18</f>
        <v>1.3356337548345427</v>
      </c>
      <c r="U19" s="12">
        <v>1993</v>
      </c>
      <c r="V19" s="13">
        <v>7.8239999999999998</v>
      </c>
      <c r="W19" t="s">
        <v>35</v>
      </c>
      <c r="X19">
        <f>W2+X18</f>
        <v>1.3439417042705748</v>
      </c>
      <c r="Y19" s="12">
        <v>1993</v>
      </c>
      <c r="Z19" s="13">
        <v>7.8239999999999998</v>
      </c>
      <c r="AA19" t="s">
        <v>35</v>
      </c>
      <c r="AB19">
        <f>AA2+AB18</f>
        <v>1.3402390100842547</v>
      </c>
      <c r="AC19" s="12">
        <v>1993</v>
      </c>
      <c r="AD19" s="13">
        <v>7.8239999999999998</v>
      </c>
      <c r="AE19" t="s">
        <v>35</v>
      </c>
      <c r="AF19">
        <f>AE2+AF18</f>
        <v>1.3385741115761955</v>
      </c>
      <c r="AG19" s="12">
        <v>1993</v>
      </c>
      <c r="AH19" s="13">
        <v>7.8239999999999998</v>
      </c>
      <c r="AI19" t="s">
        <v>35</v>
      </c>
      <c r="AJ19">
        <f>AI2+AJ18</f>
        <v>1.3375594548153411</v>
      </c>
      <c r="AK19" s="12">
        <v>1993</v>
      </c>
      <c r="AL19" s="13">
        <v>7.8239999999999998</v>
      </c>
      <c r="AM19" t="s">
        <v>35</v>
      </c>
      <c r="AN19">
        <f>AM2+AN18</f>
        <v>1.3334353442851772</v>
      </c>
      <c r="AO19" s="12">
        <v>1993</v>
      </c>
      <c r="AP19" s="13">
        <v>7.8239999999999998</v>
      </c>
      <c r="AQ19" t="s">
        <v>35</v>
      </c>
      <c r="AR19">
        <f>AQ2+AR18</f>
        <v>1.3381130844343725</v>
      </c>
      <c r="AS19" s="12">
        <v>1993</v>
      </c>
      <c r="AT19" s="13">
        <v>7.8239999999999998</v>
      </c>
      <c r="AU19" t="s">
        <v>35</v>
      </c>
      <c r="AV19">
        <f>AU2+AV18</f>
        <v>1.335016989395942</v>
      </c>
      <c r="AW19" s="12">
        <v>1993</v>
      </c>
      <c r="AX19" s="13">
        <v>7.8239999999999998</v>
      </c>
      <c r="AY19" t="s">
        <v>35</v>
      </c>
      <c r="AZ19">
        <f>AY2+AZ18</f>
        <v>1.3352974878430033</v>
      </c>
      <c r="BA19" s="12">
        <v>1993</v>
      </c>
      <c r="BB19" s="13">
        <v>7.8239999999999998</v>
      </c>
      <c r="BC19" t="s">
        <v>35</v>
      </c>
      <c r="BD19">
        <f>BC2+BD18</f>
        <v>1.3360908596403995</v>
      </c>
      <c r="BE19" s="12">
        <v>1993</v>
      </c>
      <c r="BF19" s="13">
        <v>7.8239999999999998</v>
      </c>
      <c r="BG19" t="s">
        <v>35</v>
      </c>
      <c r="BH19">
        <f>BG2+BH18</f>
        <v>1.3365743628752635</v>
      </c>
      <c r="BI19" s="12">
        <v>1993</v>
      </c>
      <c r="BJ19" s="13">
        <v>7.8239999999999998</v>
      </c>
      <c r="BK19" t="s">
        <v>35</v>
      </c>
      <c r="BL19">
        <f>BK2+BL18</f>
        <v>1.3370957304511717</v>
      </c>
      <c r="BM19" s="12">
        <v>1993</v>
      </c>
      <c r="BN19" s="13">
        <v>7.8239999999999998</v>
      </c>
      <c r="BO19" t="s">
        <v>35</v>
      </c>
      <c r="BP19">
        <f>BO2+BP18</f>
        <v>1.3376713026281399</v>
      </c>
      <c r="BQ19" s="12">
        <v>1993</v>
      </c>
      <c r="BR19" s="13">
        <v>7.8239999999999998</v>
      </c>
      <c r="BS19" t="s">
        <v>35</v>
      </c>
      <c r="BT19">
        <f>BS2+BT18</f>
        <v>1.3385720892448241</v>
      </c>
      <c r="BU19" s="12">
        <v>1993</v>
      </c>
      <c r="BV19" s="13">
        <v>7.8239999999999998</v>
      </c>
      <c r="BW19" t="s">
        <v>35</v>
      </c>
      <c r="BX19">
        <f>BW2+BX18</f>
        <v>1.3380110035631578</v>
      </c>
      <c r="BY19" s="12">
        <v>1993</v>
      </c>
      <c r="BZ19" s="13">
        <v>7.8239999999999998</v>
      </c>
      <c r="CA19" t="s">
        <v>35</v>
      </c>
      <c r="CB19">
        <f>CA2+CB18</f>
        <v>1.3376987959600992</v>
      </c>
      <c r="CC19" s="12">
        <v>1992</v>
      </c>
      <c r="CD19" s="13">
        <v>5.8639999999999999</v>
      </c>
      <c r="CE19" t="s">
        <v>35</v>
      </c>
      <c r="CF19">
        <f>CE2+CF18</f>
        <v>1.337853396497112</v>
      </c>
      <c r="CG19" s="12">
        <v>1992</v>
      </c>
      <c r="CH19" s="13">
        <v>5.8639999999999999</v>
      </c>
      <c r="CI19" t="s">
        <v>35</v>
      </c>
      <c r="CJ19">
        <f>CI2+CJ18</f>
        <v>1.3384596289373407</v>
      </c>
      <c r="CK19" s="12">
        <v>1992</v>
      </c>
      <c r="CL19" s="13">
        <v>5.8639999999999999</v>
      </c>
      <c r="CM19" t="s">
        <v>35</v>
      </c>
      <c r="CN19">
        <f>CM2+CN18</f>
        <v>1.3369516476444014</v>
      </c>
      <c r="CO19" s="12">
        <v>1992</v>
      </c>
      <c r="CP19" s="13">
        <v>5.8639999999999999</v>
      </c>
      <c r="CQ19" t="s">
        <v>35</v>
      </c>
      <c r="CR19">
        <f>CQ2+CR18</f>
        <v>1.3384259083225825</v>
      </c>
      <c r="CS19" s="12">
        <v>1992</v>
      </c>
      <c r="CT19" s="13">
        <v>5.8639999999999999</v>
      </c>
      <c r="CU19" t="s">
        <v>35</v>
      </c>
      <c r="CV19">
        <f>CU2+CV18</f>
        <v>1.3397789373102496</v>
      </c>
      <c r="CW19" s="12">
        <v>1992</v>
      </c>
      <c r="CX19" s="13">
        <v>5.8639999999999999</v>
      </c>
      <c r="CY19" t="s">
        <v>35</v>
      </c>
      <c r="CZ19">
        <f>CY2+CZ18</f>
        <v>1.3367276042412937</v>
      </c>
      <c r="DA19" s="12">
        <v>1992</v>
      </c>
      <c r="DB19" s="13">
        <v>5.8639999999999999</v>
      </c>
      <c r="DC19" t="s">
        <v>35</v>
      </c>
      <c r="DD19">
        <f>DC2+DD18</f>
        <v>1.3337313530589321</v>
      </c>
      <c r="DE19" s="12">
        <v>1992</v>
      </c>
      <c r="DF19" s="13">
        <v>5.8639999999999999</v>
      </c>
      <c r="DG19" t="s">
        <v>35</v>
      </c>
      <c r="DH19">
        <f>DG2+DH18</f>
        <v>1.3348910060517463</v>
      </c>
      <c r="DI19" s="12">
        <v>1992</v>
      </c>
      <c r="DJ19" s="13">
        <v>5.8639999999999999</v>
      </c>
      <c r="DK19" t="s">
        <v>35</v>
      </c>
      <c r="DL19">
        <f>DK2+DL18</f>
        <v>1.3327700758905596</v>
      </c>
      <c r="DM19" s="12">
        <v>1992</v>
      </c>
      <c r="DN19" s="13">
        <v>5.8639999999999999</v>
      </c>
      <c r="DO19" t="s">
        <v>35</v>
      </c>
      <c r="DP19">
        <f>DO2+DP18</f>
        <v>1.331952643159841</v>
      </c>
      <c r="DQ19" s="12">
        <v>1992</v>
      </c>
      <c r="DR19" s="13">
        <v>5.8639999999999999</v>
      </c>
      <c r="DS19" t="s">
        <v>35</v>
      </c>
      <c r="DT19">
        <f>DS2+DT18</f>
        <v>1.3296738718590644</v>
      </c>
      <c r="DU19" s="12">
        <v>1992</v>
      </c>
      <c r="DV19" s="13">
        <v>5.8639999999999999</v>
      </c>
      <c r="DW19" t="s">
        <v>35</v>
      </c>
      <c r="DX19">
        <f>DW2+DX18</f>
        <v>1.3332094745375593</v>
      </c>
      <c r="DY19" s="12">
        <v>1992</v>
      </c>
      <c r="DZ19" s="13">
        <v>5.8639999999999999</v>
      </c>
      <c r="EA19" t="s">
        <v>35</v>
      </c>
      <c r="EB19">
        <f>EA2+EB18</f>
        <v>1.3279171255712379</v>
      </c>
      <c r="EC19" s="12">
        <v>1992</v>
      </c>
      <c r="ED19" s="13">
        <v>5.8639999999999999</v>
      </c>
      <c r="EE19" t="s">
        <v>35</v>
      </c>
      <c r="EF19">
        <f>EE2+EF18</f>
        <v>1.3287300477270332</v>
      </c>
      <c r="EG19" s="12">
        <v>1992</v>
      </c>
      <c r="EH19" s="13">
        <v>5.8639999999999999</v>
      </c>
    </row>
    <row r="20" spans="2:138">
      <c r="B20">
        <v>0.27605613770324711</v>
      </c>
      <c r="C20" s="21">
        <v>0.86864797707770802</v>
      </c>
      <c r="D20">
        <v>198.39389400000354</v>
      </c>
      <c r="E20" s="12">
        <v>1993</v>
      </c>
      <c r="F20" s="13">
        <v>7.8239999999999998</v>
      </c>
      <c r="G20" t="s">
        <v>36</v>
      </c>
      <c r="H20">
        <f>G2-H18</f>
        <v>1.2971892195327759</v>
      </c>
      <c r="I20" s="12">
        <v>1994</v>
      </c>
      <c r="J20" s="13">
        <v>6.9969999999999999</v>
      </c>
      <c r="K20" t="s">
        <v>36</v>
      </c>
      <c r="L20">
        <f>K2-L18</f>
        <v>1.3098596853235684</v>
      </c>
      <c r="M20" s="12">
        <v>1994</v>
      </c>
      <c r="N20" s="13">
        <v>6.9969999999999999</v>
      </c>
      <c r="O20" t="s">
        <v>36</v>
      </c>
      <c r="P20">
        <f>O2-P18</f>
        <v>1.3091372063549487</v>
      </c>
      <c r="Q20" s="12">
        <v>1994</v>
      </c>
      <c r="R20" s="13">
        <v>6.9969999999999999</v>
      </c>
      <c r="S20" t="s">
        <v>36</v>
      </c>
      <c r="T20">
        <f>S2-T18</f>
        <v>1.293528012393961</v>
      </c>
      <c r="U20" s="12">
        <v>1994</v>
      </c>
      <c r="V20" s="13">
        <v>6.9969999999999999</v>
      </c>
      <c r="W20" t="s">
        <v>36</v>
      </c>
      <c r="X20">
        <f>W2-X18</f>
        <v>1.3025447027904358</v>
      </c>
      <c r="Y20" s="12">
        <v>1994</v>
      </c>
      <c r="Z20" s="13">
        <v>6.9969999999999999</v>
      </c>
      <c r="AA20" t="s">
        <v>36</v>
      </c>
      <c r="AB20">
        <f>AA2-AB18</f>
        <v>1.2990728102782492</v>
      </c>
      <c r="AC20" s="12">
        <v>1994</v>
      </c>
      <c r="AD20" s="13">
        <v>6.9969999999999999</v>
      </c>
      <c r="AE20" t="s">
        <v>36</v>
      </c>
      <c r="AF20">
        <f>AE2-AF18</f>
        <v>1.2976664165632654</v>
      </c>
      <c r="AG20" s="12">
        <v>1994</v>
      </c>
      <c r="AH20" s="13">
        <v>6.9969999999999999</v>
      </c>
      <c r="AI20" t="s">
        <v>36</v>
      </c>
      <c r="AJ20">
        <f>AI2-AJ18</f>
        <v>1.296723132095654</v>
      </c>
      <c r="AK20" s="12">
        <v>1994</v>
      </c>
      <c r="AL20" s="13">
        <v>6.9969999999999999</v>
      </c>
      <c r="AM20" t="s">
        <v>36</v>
      </c>
      <c r="AN20">
        <f>AM2-AN18</f>
        <v>1.29347096461248</v>
      </c>
      <c r="AO20" s="12">
        <v>1994</v>
      </c>
      <c r="AP20" s="13">
        <v>6.9969999999999999</v>
      </c>
      <c r="AQ20" t="s">
        <v>36</v>
      </c>
      <c r="AR20">
        <f>AQ2-AR18</f>
        <v>1.2977511691143013</v>
      </c>
      <c r="AS20" s="12">
        <v>1994</v>
      </c>
      <c r="AT20" s="13">
        <v>6.9969999999999999</v>
      </c>
      <c r="AU20" t="s">
        <v>36</v>
      </c>
      <c r="AV20">
        <f>AU2-AV18</f>
        <v>1.2949188572627661</v>
      </c>
      <c r="AW20" s="12">
        <v>1994</v>
      </c>
      <c r="AX20" s="13">
        <v>6.9969999999999999</v>
      </c>
      <c r="AY20" t="s">
        <v>36</v>
      </c>
      <c r="AZ20">
        <f>AY2-AZ18</f>
        <v>1.2970542092242952</v>
      </c>
      <c r="BA20" s="12">
        <v>1994</v>
      </c>
      <c r="BB20" s="13">
        <v>6.9969999999999999</v>
      </c>
      <c r="BC20" t="s">
        <v>36</v>
      </c>
      <c r="BD20">
        <f>BC2-BD18</f>
        <v>1.2972243993073469</v>
      </c>
      <c r="BE20" s="12">
        <v>1994</v>
      </c>
      <c r="BF20" s="13">
        <v>6.9969999999999999</v>
      </c>
      <c r="BG20" t="s">
        <v>36</v>
      </c>
      <c r="BH20">
        <f>BG2-BH18</f>
        <v>1.2973723372298476</v>
      </c>
      <c r="BI20" s="12">
        <v>1994</v>
      </c>
      <c r="BJ20" s="13">
        <v>6.9969999999999999</v>
      </c>
      <c r="BK20" t="s">
        <v>36</v>
      </c>
      <c r="BL20">
        <f>BK2-BL18</f>
        <v>1.2974453263894463</v>
      </c>
      <c r="BM20" s="12">
        <v>1994</v>
      </c>
      <c r="BN20" s="13">
        <v>6.9969999999999999</v>
      </c>
      <c r="BO20" t="s">
        <v>36</v>
      </c>
      <c r="BP20">
        <f>BO2-BP18</f>
        <v>1.2982454647533441</v>
      </c>
      <c r="BQ20" s="12">
        <v>1994</v>
      </c>
      <c r="BR20" s="13">
        <v>6.9969999999999999</v>
      </c>
      <c r="BS20" t="s">
        <v>36</v>
      </c>
      <c r="BT20">
        <f>BS2-BT18</f>
        <v>1.3026290308460404</v>
      </c>
      <c r="BU20" s="12">
        <v>1994</v>
      </c>
      <c r="BV20" s="13">
        <v>6.9969999999999999</v>
      </c>
      <c r="BW20" t="s">
        <v>36</v>
      </c>
      <c r="BX20">
        <f>BW2-BX18</f>
        <v>1.2986597132436539</v>
      </c>
      <c r="BY20" s="12">
        <v>1994</v>
      </c>
      <c r="BZ20" s="13">
        <v>6.9969999999999999</v>
      </c>
      <c r="CA20" t="s">
        <v>36</v>
      </c>
      <c r="CB20">
        <f>CA2-CB18</f>
        <v>1.2978745154110132</v>
      </c>
      <c r="CC20" s="12">
        <v>1994</v>
      </c>
      <c r="CD20" s="13">
        <v>6.9969999999999999</v>
      </c>
      <c r="CE20" t="s">
        <v>36</v>
      </c>
      <c r="CF20">
        <f>CE2-CF18</f>
        <v>1.2979902976153244</v>
      </c>
      <c r="CG20" s="12">
        <v>1993</v>
      </c>
      <c r="CH20" s="13">
        <v>7.8239999999999998</v>
      </c>
      <c r="CI20" t="s">
        <v>36</v>
      </c>
      <c r="CJ20">
        <f>CI2-CJ18</f>
        <v>1.2987410072225019</v>
      </c>
      <c r="CK20" s="12">
        <v>1993</v>
      </c>
      <c r="CL20" s="13">
        <v>7.8239999999999998</v>
      </c>
      <c r="CM20" t="s">
        <v>36</v>
      </c>
      <c r="CN20">
        <f>CM2-CN18</f>
        <v>1.2968261655445963</v>
      </c>
      <c r="CO20" s="12">
        <v>1993</v>
      </c>
      <c r="CP20" s="13">
        <v>7.8239999999999998</v>
      </c>
      <c r="CQ20" t="s">
        <v>36</v>
      </c>
      <c r="CR20">
        <f>CQ2-CR18</f>
        <v>1.2984472387608457</v>
      </c>
      <c r="CS20" s="12">
        <v>1993</v>
      </c>
      <c r="CT20" s="13">
        <v>7.8239999999999998</v>
      </c>
      <c r="CU20" t="s">
        <v>36</v>
      </c>
      <c r="CV20">
        <f>CU2-CV18</f>
        <v>1.3001710617179152</v>
      </c>
      <c r="CW20" s="12">
        <v>1993</v>
      </c>
      <c r="CX20" s="13">
        <v>7.8239999999999998</v>
      </c>
      <c r="CY20" t="s">
        <v>36</v>
      </c>
      <c r="CZ20">
        <f>CY2-CZ18</f>
        <v>1.2965005886042325</v>
      </c>
      <c r="DA20" s="12">
        <v>1993</v>
      </c>
      <c r="DB20" s="13">
        <v>7.8239999999999998</v>
      </c>
      <c r="DC20" t="s">
        <v>36</v>
      </c>
      <c r="DD20">
        <f>DC2-DD18</f>
        <v>1.2939108534142831</v>
      </c>
      <c r="DE20" s="12">
        <v>1993</v>
      </c>
      <c r="DF20" s="13">
        <v>7.8239999999999998</v>
      </c>
      <c r="DG20" t="s">
        <v>36</v>
      </c>
      <c r="DH20">
        <f>DG2-DH18</f>
        <v>1.2948032360592385</v>
      </c>
      <c r="DI20" s="12">
        <v>1993</v>
      </c>
      <c r="DJ20" s="13">
        <v>7.8239999999999998</v>
      </c>
      <c r="DK20" t="s">
        <v>36</v>
      </c>
      <c r="DL20">
        <f>DK2-DL18</f>
        <v>1.2930945592601826</v>
      </c>
      <c r="DM20" s="12">
        <v>1993</v>
      </c>
      <c r="DN20" s="13">
        <v>7.8239999999999998</v>
      </c>
      <c r="DO20" t="s">
        <v>36</v>
      </c>
      <c r="DP20">
        <f>DO2-DP18</f>
        <v>1.2923747247166102</v>
      </c>
      <c r="DQ20" s="12">
        <v>1993</v>
      </c>
      <c r="DR20" s="13">
        <v>7.8239999999999998</v>
      </c>
      <c r="DS20" t="s">
        <v>36</v>
      </c>
      <c r="DT20">
        <f>DS2-DT18</f>
        <v>1.2904749760313365</v>
      </c>
      <c r="DU20" s="12">
        <v>1993</v>
      </c>
      <c r="DV20" s="13">
        <v>7.8239999999999998</v>
      </c>
      <c r="DW20" t="s">
        <v>36</v>
      </c>
      <c r="DX20">
        <f>DW2-DX18</f>
        <v>1.2929177884473162</v>
      </c>
      <c r="DY20" s="12">
        <v>1993</v>
      </c>
      <c r="DZ20" s="13">
        <v>7.8239999999999998</v>
      </c>
      <c r="EA20" t="s">
        <v>36</v>
      </c>
      <c r="EB20">
        <f>EA2-EB18</f>
        <v>1.2891216015999116</v>
      </c>
      <c r="EC20" s="12">
        <v>1993</v>
      </c>
      <c r="ED20" s="13">
        <v>7.8239999999999998</v>
      </c>
      <c r="EE20" t="s">
        <v>36</v>
      </c>
      <c r="EF20">
        <f>EE2-EF18</f>
        <v>1.2894186672510681</v>
      </c>
      <c r="EG20" s="12">
        <v>1993</v>
      </c>
      <c r="EH20" s="13">
        <v>7.8239999999999998</v>
      </c>
    </row>
    <row r="21" spans="2:138">
      <c r="B21">
        <v>0.27657080892251568</v>
      </c>
      <c r="C21" s="21">
        <v>0.86989652165379983</v>
      </c>
      <c r="D21">
        <v>200.58568749538884</v>
      </c>
      <c r="E21" s="12">
        <v>1994</v>
      </c>
      <c r="F21" s="13">
        <v>6.9969999999999999</v>
      </c>
      <c r="G21" t="s">
        <v>27</v>
      </c>
      <c r="H21" s="22">
        <f>LN(G2)</f>
        <v>0.27520955511422379</v>
      </c>
      <c r="I21" s="12">
        <v>1995</v>
      </c>
      <c r="J21" s="13">
        <v>32.463000000000001</v>
      </c>
      <c r="K21" t="s">
        <v>27</v>
      </c>
      <c r="L21" s="22">
        <f>LN(K2)</f>
        <v>0.28565453142432629</v>
      </c>
      <c r="M21" s="12">
        <v>1995</v>
      </c>
      <c r="N21" s="13">
        <v>32.463000000000001</v>
      </c>
      <c r="O21" t="s">
        <v>27</v>
      </c>
      <c r="P21" s="22">
        <f>LN(O2)</f>
        <v>0.28487762710504877</v>
      </c>
      <c r="Q21" s="12">
        <v>1995</v>
      </c>
      <c r="R21" s="13">
        <v>32.463000000000001</v>
      </c>
      <c r="S21" t="s">
        <v>27</v>
      </c>
      <c r="T21" s="22">
        <f>LN(S2)</f>
        <v>0.27351789514283481</v>
      </c>
      <c r="U21" s="12">
        <v>1995</v>
      </c>
      <c r="V21" s="13">
        <v>32.463000000000001</v>
      </c>
      <c r="W21" t="s">
        <v>27</v>
      </c>
      <c r="X21" s="22">
        <f>LN(W2)</f>
        <v>0.28008569554817697</v>
      </c>
      <c r="Y21" s="12">
        <v>1995</v>
      </c>
      <c r="Z21" s="13">
        <v>32.463000000000001</v>
      </c>
      <c r="AA21" t="s">
        <v>27</v>
      </c>
      <c r="AB21" s="22">
        <f>LN(AA2)</f>
        <v>0.27737102851176726</v>
      </c>
      <c r="AC21" s="12">
        <v>1995</v>
      </c>
      <c r="AD21" s="13">
        <v>32.463000000000001</v>
      </c>
      <c r="AE21" t="s">
        <v>27</v>
      </c>
      <c r="AF21" s="22">
        <f>LN(AE2)</f>
        <v>0.27620667931489251</v>
      </c>
      <c r="AG21" s="12">
        <v>1995</v>
      </c>
      <c r="AH21" s="13">
        <v>32.463000000000001</v>
      </c>
      <c r="AI21" t="s">
        <v>27</v>
      </c>
      <c r="AJ21" s="22">
        <f>LN(AI2)</f>
        <v>0.27546370133119197</v>
      </c>
      <c r="AK21" s="12">
        <v>1995</v>
      </c>
      <c r="AL21" s="13">
        <v>32.463000000000001</v>
      </c>
      <c r="AM21" t="s">
        <v>27</v>
      </c>
      <c r="AN21" s="22">
        <f>LN(AM2)</f>
        <v>0.27265966483203236</v>
      </c>
      <c r="AO21" s="12">
        <v>1995</v>
      </c>
      <c r="AP21" s="13">
        <v>32.463000000000001</v>
      </c>
      <c r="AQ21" t="s">
        <v>27</v>
      </c>
      <c r="AR21" s="22">
        <f>LN(AQ2)</f>
        <v>0.27606393761797748</v>
      </c>
      <c r="AS21" s="12">
        <v>1995</v>
      </c>
      <c r="AT21" s="13">
        <v>32.463000000000001</v>
      </c>
      <c r="AU21" t="s">
        <v>27</v>
      </c>
      <c r="AV21" s="22">
        <f>LN(AU2)</f>
        <v>0.27381227242678197</v>
      </c>
      <c r="AW21" s="12">
        <v>1995</v>
      </c>
      <c r="AX21" s="13">
        <v>32.463000000000001</v>
      </c>
      <c r="AY21" t="s">
        <v>27</v>
      </c>
      <c r="AZ21" s="22">
        <f>LN(AY2)</f>
        <v>0.27473044748211251</v>
      </c>
      <c r="BA21" s="12">
        <v>1995</v>
      </c>
      <c r="BB21" s="13">
        <v>32.463000000000001</v>
      </c>
      <c r="BC21" t="s">
        <v>27</v>
      </c>
      <c r="BD21" s="22">
        <f>LN(BC2)</f>
        <v>0.27509642653063637</v>
      </c>
      <c r="BE21" s="12">
        <v>1995</v>
      </c>
      <c r="BF21" s="13">
        <v>32.463000000000001</v>
      </c>
      <c r="BG21" t="s">
        <v>27</v>
      </c>
      <c r="BH21" s="22">
        <f>LN(BG2)</f>
        <v>0.27533618721286496</v>
      </c>
      <c r="BI21" s="12">
        <v>1995</v>
      </c>
      <c r="BJ21" s="13">
        <v>32.463000000000001</v>
      </c>
      <c r="BK21" t="s">
        <v>27</v>
      </c>
      <c r="BL21" s="22">
        <f>LN(BK2)</f>
        <v>0.27556181428668503</v>
      </c>
      <c r="BM21" s="12">
        <v>1995</v>
      </c>
      <c r="BN21" s="13">
        <v>32.463000000000001</v>
      </c>
      <c r="BO21" t="s">
        <v>27</v>
      </c>
      <c r="BP21" s="22">
        <f>LN(BO2)</f>
        <v>0.27608386023335302</v>
      </c>
      <c r="BQ21" s="12">
        <v>1995</v>
      </c>
      <c r="BR21" s="13">
        <v>32.463000000000001</v>
      </c>
      <c r="BS21" t="s">
        <v>27</v>
      </c>
      <c r="BT21" s="22">
        <f>LN(BS2)</f>
        <v>0.27808660286232112</v>
      </c>
      <c r="BU21" s="12">
        <v>1995</v>
      </c>
      <c r="BV21" s="13">
        <v>32.463000000000001</v>
      </c>
      <c r="BW21" t="s">
        <v>27</v>
      </c>
      <c r="BX21" s="22">
        <f>LN(BW2)</f>
        <v>0.27636984863382147</v>
      </c>
      <c r="BY21" s="12">
        <v>1995</v>
      </c>
      <c r="BZ21" s="13">
        <v>32.463000000000001</v>
      </c>
      <c r="CA21" t="s">
        <v>27</v>
      </c>
      <c r="CB21" s="22">
        <f>LN(CA2)</f>
        <v>0.27595355324017778</v>
      </c>
      <c r="CC21" s="12">
        <v>1995</v>
      </c>
      <c r="CD21" s="13">
        <v>32.463000000000001</v>
      </c>
      <c r="CE21" t="s">
        <v>27</v>
      </c>
      <c r="CF21" s="22">
        <f>LN(CE2)</f>
        <v>0.27605613770324711</v>
      </c>
      <c r="CG21" s="12">
        <v>1995</v>
      </c>
      <c r="CH21" s="13">
        <v>32.463000000000001</v>
      </c>
      <c r="CI21" t="s">
        <v>27</v>
      </c>
      <c r="CJ21" s="22">
        <f>LN(CI2)</f>
        <v>0.27657080892251568</v>
      </c>
      <c r="CK21" s="12">
        <v>1994</v>
      </c>
      <c r="CL21" s="13">
        <v>6.9969999999999999</v>
      </c>
      <c r="CM21" t="s">
        <v>27</v>
      </c>
      <c r="CN21" s="22">
        <f>LN(CM2)</f>
        <v>0.27527206582012886</v>
      </c>
      <c r="CO21" s="12">
        <v>1994</v>
      </c>
      <c r="CP21" s="13">
        <v>6.9969999999999999</v>
      </c>
      <c r="CQ21" t="s">
        <v>27</v>
      </c>
      <c r="CR21" s="22">
        <f>LN(CQ2)</f>
        <v>0.27644662064214848</v>
      </c>
      <c r="CS21" s="12">
        <v>1994</v>
      </c>
      <c r="CT21" s="13">
        <v>6.9969999999999999</v>
      </c>
      <c r="CU21" t="s">
        <v>27</v>
      </c>
      <c r="CV21" s="22">
        <f>LN(CU2)</f>
        <v>0.27761279665686112</v>
      </c>
      <c r="CW21" s="12">
        <v>1994</v>
      </c>
      <c r="CX21" s="13">
        <v>6.9969999999999999</v>
      </c>
      <c r="CY21" t="s">
        <v>27</v>
      </c>
      <c r="CZ21" s="22">
        <f>LN(CY2)</f>
        <v>0.27506336268030446</v>
      </c>
      <c r="DA21" s="12">
        <v>1994</v>
      </c>
      <c r="DB21" s="13">
        <v>6.9969999999999999</v>
      </c>
      <c r="DC21" t="s">
        <v>27</v>
      </c>
      <c r="DD21" s="22">
        <f>LN(DC2)</f>
        <v>0.27293976409392579</v>
      </c>
      <c r="DE21" s="12">
        <v>1994</v>
      </c>
      <c r="DF21" s="13">
        <v>6.9969999999999999</v>
      </c>
      <c r="DG21" t="s">
        <v>27</v>
      </c>
      <c r="DH21" s="22">
        <f>LN(DG2)</f>
        <v>0.27372040111879431</v>
      </c>
      <c r="DI21" s="12">
        <v>1994</v>
      </c>
      <c r="DJ21" s="13">
        <v>6.9969999999999999</v>
      </c>
      <c r="DK21" t="s">
        <v>27</v>
      </c>
      <c r="DL21" s="22">
        <f>LN(DK2)</f>
        <v>0.27226304606770169</v>
      </c>
      <c r="DM21" s="12">
        <v>1994</v>
      </c>
      <c r="DN21" s="13">
        <v>6.9969999999999999</v>
      </c>
      <c r="DO21" t="s">
        <v>27</v>
      </c>
      <c r="DP21" s="22">
        <f>LN(DO2)</f>
        <v>0.27167744183938541</v>
      </c>
      <c r="DQ21" s="12">
        <v>1994</v>
      </c>
      <c r="DR21" s="13">
        <v>6.9969999999999999</v>
      </c>
      <c r="DS21" t="s">
        <v>27</v>
      </c>
      <c r="DT21" s="22">
        <f>LN(DS2)</f>
        <v>0.27008394777121858</v>
      </c>
      <c r="DU21" s="12">
        <v>1994</v>
      </c>
      <c r="DV21" s="13">
        <v>6.9969999999999999</v>
      </c>
      <c r="DW21" t="s">
        <v>27</v>
      </c>
      <c r="DX21" s="22">
        <f>LN(DW2)</f>
        <v>0.27236305682150558</v>
      </c>
      <c r="DY21" s="12">
        <v>1994</v>
      </c>
      <c r="DZ21" s="13">
        <v>6.9969999999999999</v>
      </c>
      <c r="EA21" t="s">
        <v>27</v>
      </c>
      <c r="EB21" s="22">
        <f>LN(EA2)</f>
        <v>0.26889624118623084</v>
      </c>
      <c r="EC21" s="12">
        <v>1994</v>
      </c>
      <c r="ED21" s="13">
        <v>6.9969999999999999</v>
      </c>
      <c r="EE21" t="s">
        <v>27</v>
      </c>
      <c r="EF21" s="22">
        <f>LN(EE2)</f>
        <v>0.26932029011890063</v>
      </c>
      <c r="EG21" s="12">
        <v>1994</v>
      </c>
      <c r="EH21" s="13">
        <v>6.9969999999999999</v>
      </c>
    </row>
    <row r="22" spans="2:138">
      <c r="B22">
        <v>0.27527206582012886</v>
      </c>
      <c r="C22" s="21">
        <v>0.86648689513967792</v>
      </c>
      <c r="D22">
        <v>194.69704401965046</v>
      </c>
      <c r="E22" s="12">
        <v>1995</v>
      </c>
      <c r="F22" s="13">
        <v>32.463000000000001</v>
      </c>
      <c r="G22" t="s">
        <v>37</v>
      </c>
      <c r="H22" s="22">
        <f>LN(H19)</f>
        <v>0.28999735972322704</v>
      </c>
      <c r="I22" s="12">
        <v>1996</v>
      </c>
      <c r="J22" s="13">
        <v>17.216999999999999</v>
      </c>
      <c r="K22" t="s">
        <v>37</v>
      </c>
      <c r="L22" s="22">
        <f>LN(L19)</f>
        <v>0.30114529724582234</v>
      </c>
      <c r="M22" s="12">
        <v>1996</v>
      </c>
      <c r="N22" s="13">
        <v>17.216999999999999</v>
      </c>
      <c r="O22" t="s">
        <v>37</v>
      </c>
      <c r="P22" s="22">
        <f>LN(P19)</f>
        <v>0.30015008485449468</v>
      </c>
      <c r="Q22" s="12">
        <v>1996</v>
      </c>
      <c r="R22" s="13">
        <v>17.216999999999999</v>
      </c>
      <c r="S22" t="s">
        <v>37</v>
      </c>
      <c r="T22" s="22">
        <f>LN(T19)</f>
        <v>0.28940590192953386</v>
      </c>
      <c r="U22" s="12">
        <v>1996</v>
      </c>
      <c r="V22" s="13">
        <v>17.216999999999999</v>
      </c>
      <c r="W22" t="s">
        <v>37</v>
      </c>
      <c r="X22" s="22">
        <f>LN(X19)</f>
        <v>0.29560686636156458</v>
      </c>
      <c r="Y22" s="12">
        <v>1996</v>
      </c>
      <c r="Z22" s="13">
        <v>17.216999999999999</v>
      </c>
      <c r="AA22" t="s">
        <v>37</v>
      </c>
      <c r="AB22" s="22">
        <f>LN(AB19)</f>
        <v>0.29284796379206213</v>
      </c>
      <c r="AC22" s="12">
        <v>1996</v>
      </c>
      <c r="AD22" s="13">
        <v>17.216999999999999</v>
      </c>
      <c r="AE22" t="s">
        <v>37</v>
      </c>
      <c r="AF22" s="22">
        <f>LN(AF19)</f>
        <v>0.29160495157223704</v>
      </c>
      <c r="AG22" s="12">
        <v>1996</v>
      </c>
      <c r="AH22" s="13">
        <v>17.216999999999999</v>
      </c>
      <c r="AI22" t="s">
        <v>37</v>
      </c>
      <c r="AJ22" s="22">
        <f>LN(AJ19)</f>
        <v>0.29084665099844076</v>
      </c>
      <c r="AK22" s="12">
        <v>1996</v>
      </c>
      <c r="AL22" s="13">
        <v>17.216999999999999</v>
      </c>
      <c r="AM22" t="s">
        <v>37</v>
      </c>
      <c r="AN22" s="22">
        <f>LN(AN19)</f>
        <v>0.28775857773905972</v>
      </c>
      <c r="AO22" s="12">
        <v>1996</v>
      </c>
      <c r="AP22" s="13">
        <v>17.216999999999999</v>
      </c>
      <c r="AQ22" t="s">
        <v>37</v>
      </c>
      <c r="AR22" s="22">
        <f>LN(AR19)</f>
        <v>0.29126047564911151</v>
      </c>
      <c r="AS22" s="12">
        <v>1996</v>
      </c>
      <c r="AT22" s="13">
        <v>17.216999999999999</v>
      </c>
      <c r="AU22" t="s">
        <v>37</v>
      </c>
      <c r="AV22" s="22">
        <f>LN(AV19)</f>
        <v>0.28894401791051866</v>
      </c>
      <c r="AW22" s="12">
        <v>1996</v>
      </c>
      <c r="AX22" s="13">
        <v>17.216999999999999</v>
      </c>
      <c r="AY22" t="s">
        <v>37</v>
      </c>
      <c r="AZ22" s="22">
        <f>LN(AZ19)</f>
        <v>0.28915410436324457</v>
      </c>
      <c r="BA22" s="12">
        <v>1996</v>
      </c>
      <c r="BB22" s="13">
        <v>17.216999999999999</v>
      </c>
      <c r="BC22" t="s">
        <v>37</v>
      </c>
      <c r="BD22" s="22">
        <f>LN(BD19)</f>
        <v>0.28974808151484022</v>
      </c>
      <c r="BE22" s="12">
        <v>1996</v>
      </c>
      <c r="BF22" s="13">
        <v>17.216999999999999</v>
      </c>
      <c r="BG22" t="s">
        <v>37</v>
      </c>
      <c r="BH22" s="22">
        <f>LN(BH19)</f>
        <v>0.29010989506040913</v>
      </c>
      <c r="BI22" s="12">
        <v>1996</v>
      </c>
      <c r="BJ22" s="13">
        <v>17.216999999999999</v>
      </c>
      <c r="BK22" t="s">
        <v>37</v>
      </c>
      <c r="BL22" s="22">
        <f>LN(BL19)</f>
        <v>0.29049989649238678</v>
      </c>
      <c r="BM22" s="12">
        <v>1996</v>
      </c>
      <c r="BN22" s="13">
        <v>17.216999999999999</v>
      </c>
      <c r="BO22" t="s">
        <v>37</v>
      </c>
      <c r="BP22" s="22">
        <f>LN(BP19)</f>
        <v>0.29093026831821983</v>
      </c>
      <c r="BQ22" s="12">
        <v>1996</v>
      </c>
      <c r="BR22" s="13">
        <v>17.216999999999999</v>
      </c>
      <c r="BS22" t="s">
        <v>37</v>
      </c>
      <c r="BT22" s="22">
        <f>LN(BT19)</f>
        <v>0.29160344076093292</v>
      </c>
      <c r="BU22" s="12">
        <v>1996</v>
      </c>
      <c r="BV22" s="13">
        <v>17.216999999999999</v>
      </c>
      <c r="BW22" t="s">
        <v>37</v>
      </c>
      <c r="BX22" s="22">
        <f>LN(BX19)</f>
        <v>0.29118418556097841</v>
      </c>
      <c r="BY22" s="12">
        <v>1996</v>
      </c>
      <c r="BZ22" s="13">
        <v>17.216999999999999</v>
      </c>
      <c r="CA22" t="s">
        <v>37</v>
      </c>
      <c r="CB22" s="22">
        <f>LN(CB19)</f>
        <v>0.29095082123684202</v>
      </c>
      <c r="CC22" s="12">
        <v>1996</v>
      </c>
      <c r="CD22" s="13">
        <v>17.216999999999999</v>
      </c>
      <c r="CE22" t="s">
        <v>37</v>
      </c>
      <c r="CF22" s="22">
        <f>LN(CF19)</f>
        <v>0.29106638656770767</v>
      </c>
      <c r="CG22" s="12">
        <v>1996</v>
      </c>
      <c r="CH22" s="13">
        <v>17.216999999999999</v>
      </c>
      <c r="CI22" t="s">
        <v>37</v>
      </c>
      <c r="CJ22" s="22">
        <f>LN(CJ19)</f>
        <v>0.29151942210191911</v>
      </c>
      <c r="CK22" s="12">
        <v>1996</v>
      </c>
      <c r="CL22" s="13">
        <v>17.216999999999999</v>
      </c>
      <c r="CM22" t="s">
        <v>37</v>
      </c>
      <c r="CN22" s="22">
        <f>LN(CN19)</f>
        <v>0.29039213265238162</v>
      </c>
      <c r="CO22" s="12">
        <v>1995</v>
      </c>
      <c r="CP22" s="13">
        <v>32.463000000000001</v>
      </c>
      <c r="CQ22" t="s">
        <v>37</v>
      </c>
      <c r="CR22" s="22">
        <f>LN(CR19)</f>
        <v>0.29149422818586207</v>
      </c>
      <c r="CS22" s="12">
        <v>1995</v>
      </c>
      <c r="CT22" s="13">
        <v>32.463000000000001</v>
      </c>
      <c r="CU22" t="s">
        <v>37</v>
      </c>
      <c r="CV22" s="22">
        <f>LN(CV19)</f>
        <v>0.29250462819688677</v>
      </c>
      <c r="CW22" s="12">
        <v>1995</v>
      </c>
      <c r="CX22" s="13">
        <v>32.463000000000001</v>
      </c>
      <c r="CY22" t="s">
        <v>37</v>
      </c>
      <c r="CZ22" s="22">
        <f>LN(CZ19)</f>
        <v>0.29022454081916216</v>
      </c>
      <c r="DA22" s="12">
        <v>1995</v>
      </c>
      <c r="DB22" s="13">
        <v>32.463000000000001</v>
      </c>
      <c r="DC22" t="s">
        <v>37</v>
      </c>
      <c r="DD22" s="22">
        <f>LN(DD19)</f>
        <v>0.28798054269930384</v>
      </c>
      <c r="DE22" s="12">
        <v>1995</v>
      </c>
      <c r="DF22" s="13">
        <v>32.463000000000001</v>
      </c>
      <c r="DG22" t="s">
        <v>37</v>
      </c>
      <c r="DH22" s="22">
        <f>LN(DH19)</f>
        <v>0.28884964511227684</v>
      </c>
      <c r="DI22" s="12">
        <v>1995</v>
      </c>
      <c r="DJ22" s="13">
        <v>32.463000000000001</v>
      </c>
      <c r="DK22" t="s">
        <v>37</v>
      </c>
      <c r="DL22" s="22">
        <f>LN(DL19)</f>
        <v>0.28725954011548444</v>
      </c>
      <c r="DM22" s="12">
        <v>1995</v>
      </c>
      <c r="DN22" s="13">
        <v>32.463000000000001</v>
      </c>
      <c r="DO22" t="s">
        <v>37</v>
      </c>
      <c r="DP22" s="22">
        <f>LN(DP19)</f>
        <v>0.2866460183028654</v>
      </c>
      <c r="DQ22" s="12">
        <v>1995</v>
      </c>
      <c r="DR22" s="13">
        <v>32.463000000000001</v>
      </c>
      <c r="DS22" t="s">
        <v>37</v>
      </c>
      <c r="DT22" s="22">
        <f>LN(DT19)</f>
        <v>0.28493370303646554</v>
      </c>
      <c r="DU22" s="12">
        <v>1995</v>
      </c>
      <c r="DV22" s="13">
        <v>32.463000000000001</v>
      </c>
      <c r="DW22" t="s">
        <v>37</v>
      </c>
      <c r="DX22" s="22">
        <f>LN(DX19)</f>
        <v>0.2875891740400266</v>
      </c>
      <c r="DY22" s="12">
        <v>1995</v>
      </c>
      <c r="DZ22" s="13">
        <v>32.463000000000001</v>
      </c>
      <c r="EA22" t="s">
        <v>37</v>
      </c>
      <c r="EB22" s="22">
        <f>LN(EB19)</f>
        <v>0.28361164366359642</v>
      </c>
      <c r="EC22" s="12">
        <v>1995</v>
      </c>
      <c r="ED22" s="13">
        <v>32.463000000000001</v>
      </c>
      <c r="EE22" t="s">
        <v>37</v>
      </c>
      <c r="EF22" s="22">
        <f>LN(EF19)</f>
        <v>0.28422363473967016</v>
      </c>
      <c r="EG22" s="12">
        <v>1995</v>
      </c>
      <c r="EH22" s="13">
        <v>32.463000000000001</v>
      </c>
    </row>
    <row r="23" spans="2:138">
      <c r="B23">
        <v>0.27644662064214848</v>
      </c>
      <c r="C23" s="21">
        <v>0.86830953581684989</v>
      </c>
      <c r="D23">
        <v>197.80692729791846</v>
      </c>
      <c r="E23" s="12">
        <v>1996</v>
      </c>
      <c r="F23" s="13">
        <v>17.216999999999999</v>
      </c>
      <c r="G23" t="s">
        <v>38</v>
      </c>
      <c r="H23" s="22">
        <f>LN(H20)</f>
        <v>0.26019978484971512</v>
      </c>
      <c r="I23" s="12">
        <v>1997</v>
      </c>
      <c r="J23" s="13">
        <v>10.797000000000001</v>
      </c>
      <c r="K23" t="s">
        <v>38</v>
      </c>
      <c r="L23" s="22">
        <f>LN(L20)</f>
        <v>0.26992002103630325</v>
      </c>
      <c r="M23" s="12">
        <v>1997</v>
      </c>
      <c r="N23" s="13">
        <v>10.797000000000001</v>
      </c>
      <c r="O23" t="s">
        <v>38</v>
      </c>
      <c r="P23" s="22">
        <f>LN(P20)</f>
        <v>0.26936829912380916</v>
      </c>
      <c r="Q23" s="12">
        <v>1997</v>
      </c>
      <c r="R23" s="13">
        <v>10.797000000000001</v>
      </c>
      <c r="S23" t="s">
        <v>38</v>
      </c>
      <c r="T23" s="22">
        <f>LN(T20)</f>
        <v>0.25737337868619131</v>
      </c>
      <c r="U23" s="12">
        <v>1997</v>
      </c>
      <c r="V23" s="13">
        <v>10.797000000000001</v>
      </c>
      <c r="W23" t="s">
        <v>38</v>
      </c>
      <c r="X23" s="22">
        <f>LN(X20)</f>
        <v>0.26431981481685246</v>
      </c>
      <c r="Y23" s="12">
        <v>1997</v>
      </c>
      <c r="Z23" s="13">
        <v>10.797000000000001</v>
      </c>
      <c r="AA23" t="s">
        <v>38</v>
      </c>
      <c r="AB23" s="22">
        <f>LN(AB20)</f>
        <v>0.26165078714017931</v>
      </c>
      <c r="AC23" s="12">
        <v>1997</v>
      </c>
      <c r="AD23" s="13">
        <v>10.797000000000001</v>
      </c>
      <c r="AE23" t="s">
        <v>38</v>
      </c>
      <c r="AF23" s="22">
        <f>LN(AF20)</f>
        <v>0.26056758722702739</v>
      </c>
      <c r="AG23" s="12">
        <v>1997</v>
      </c>
      <c r="AH23" s="13">
        <v>10.797000000000001</v>
      </c>
      <c r="AI23" t="s">
        <v>38</v>
      </c>
      <c r="AJ23" s="22">
        <f>LN(AJ20)</f>
        <v>0.25984041461745161</v>
      </c>
      <c r="AK23" s="12">
        <v>1997</v>
      </c>
      <c r="AL23" s="13">
        <v>10.797000000000001</v>
      </c>
      <c r="AM23" t="s">
        <v>38</v>
      </c>
      <c r="AN23" s="22">
        <f>LN(AN20)</f>
        <v>0.25732927524278271</v>
      </c>
      <c r="AO23" s="12">
        <v>1997</v>
      </c>
      <c r="AP23" s="13">
        <v>10.797000000000001</v>
      </c>
      <c r="AQ23" t="s">
        <v>38</v>
      </c>
      <c r="AR23" s="22">
        <f>LN(AR20)</f>
        <v>0.26063289660270067</v>
      </c>
      <c r="AS23" s="12">
        <v>1997</v>
      </c>
      <c r="AT23" s="13">
        <v>10.797000000000001</v>
      </c>
      <c r="AU23" t="s">
        <v>38</v>
      </c>
      <c r="AV23" s="22">
        <f>LN(AV20)</f>
        <v>0.25844803470402578</v>
      </c>
      <c r="AW23" s="12">
        <v>1997</v>
      </c>
      <c r="AX23" s="13">
        <v>10.797000000000001</v>
      </c>
      <c r="AY23" t="s">
        <v>38</v>
      </c>
      <c r="AZ23" s="22">
        <f>LN(AZ20)</f>
        <v>0.26009570031616208</v>
      </c>
      <c r="BA23" s="12">
        <v>1997</v>
      </c>
      <c r="BB23" s="13">
        <v>10.797000000000001</v>
      </c>
      <c r="BC23" t="s">
        <v>38</v>
      </c>
      <c r="BD23" s="22">
        <f>LN(BD20)</f>
        <v>0.26022690448423885</v>
      </c>
      <c r="BE23" s="12">
        <v>1997</v>
      </c>
      <c r="BF23" s="13">
        <v>10.797000000000001</v>
      </c>
      <c r="BG23" t="s">
        <v>38</v>
      </c>
      <c r="BH23" s="22">
        <f>LN(BH20)</f>
        <v>0.26034093987214924</v>
      </c>
      <c r="BI23" s="12">
        <v>1997</v>
      </c>
      <c r="BJ23" s="13">
        <v>10.797000000000001</v>
      </c>
      <c r="BK23" t="s">
        <v>38</v>
      </c>
      <c r="BL23" s="22">
        <f>LN(BL20)</f>
        <v>0.26039719751263113</v>
      </c>
      <c r="BM23" s="12">
        <v>1997</v>
      </c>
      <c r="BN23" s="13">
        <v>10.797000000000001</v>
      </c>
      <c r="BO23" t="s">
        <v>38</v>
      </c>
      <c r="BP23" s="22">
        <f>LN(BP20)</f>
        <v>0.26101371038232402</v>
      </c>
      <c r="BQ23" s="12">
        <v>1997</v>
      </c>
      <c r="BR23" s="13">
        <v>10.797000000000001</v>
      </c>
      <c r="BS23" t="s">
        <v>38</v>
      </c>
      <c r="BT23" s="22">
        <f>LN(BT20)</f>
        <v>0.26438455372815445</v>
      </c>
      <c r="BU23" s="12">
        <v>1997</v>
      </c>
      <c r="BV23" s="13">
        <v>10.797000000000001</v>
      </c>
      <c r="BW23" t="s">
        <v>38</v>
      </c>
      <c r="BX23" s="22">
        <f>LN(BX20)</f>
        <v>0.26133274281934421</v>
      </c>
      <c r="BY23" s="12">
        <v>1997</v>
      </c>
      <c r="BZ23" s="13">
        <v>10.797000000000001</v>
      </c>
      <c r="CA23" t="s">
        <v>38</v>
      </c>
      <c r="CB23" s="22">
        <f>LN(CB20)</f>
        <v>0.26072793827033408</v>
      </c>
      <c r="CC23" s="12">
        <v>1997</v>
      </c>
      <c r="CD23" s="13">
        <v>10.797000000000001</v>
      </c>
      <c r="CE23" t="s">
        <v>38</v>
      </c>
      <c r="CF23" s="22">
        <f>LN(CF20)</f>
        <v>0.26081714338132977</v>
      </c>
      <c r="CG23" s="12">
        <v>1997</v>
      </c>
      <c r="CH23" s="13">
        <v>10.797000000000001</v>
      </c>
      <c r="CI23" t="s">
        <v>38</v>
      </c>
      <c r="CJ23" s="22">
        <f>LN(CJ20)</f>
        <v>0.26139533922831099</v>
      </c>
      <c r="CK23" s="12">
        <v>1997</v>
      </c>
      <c r="CL23" s="13">
        <v>10.797000000000001</v>
      </c>
      <c r="CM23" t="s">
        <v>38</v>
      </c>
      <c r="CN23" s="22">
        <f>LN(CN20)</f>
        <v>0.25991986824425573</v>
      </c>
      <c r="CO23" s="12">
        <v>1997</v>
      </c>
      <c r="CP23" s="13">
        <v>10.797000000000001</v>
      </c>
      <c r="CQ23" t="s">
        <v>38</v>
      </c>
      <c r="CR23" s="22">
        <f>LN(CR20)</f>
        <v>0.26116911884296673</v>
      </c>
      <c r="CS23" s="12">
        <v>1996</v>
      </c>
      <c r="CT23" s="13">
        <v>17.216999999999999</v>
      </c>
      <c r="CU23" t="s">
        <v>38</v>
      </c>
      <c r="CV23" s="22">
        <f>LN(CV20)</f>
        <v>0.26249584174767887</v>
      </c>
      <c r="CW23" s="12">
        <v>1996</v>
      </c>
      <c r="CX23" s="13">
        <v>17.216999999999999</v>
      </c>
      <c r="CY23" t="s">
        <v>38</v>
      </c>
      <c r="CZ23" s="22">
        <f>LN(CZ20)</f>
        <v>0.25966877999125909</v>
      </c>
      <c r="DA23" s="12">
        <v>1996</v>
      </c>
      <c r="DB23" s="13">
        <v>17.216999999999999</v>
      </c>
      <c r="DC23" t="s">
        <v>38</v>
      </c>
      <c r="DD23" s="22">
        <f>LN(DD20)</f>
        <v>0.25766930144454125</v>
      </c>
      <c r="DE23" s="12">
        <v>1996</v>
      </c>
      <c r="DF23" s="13">
        <v>17.216999999999999</v>
      </c>
      <c r="DG23" t="s">
        <v>38</v>
      </c>
      <c r="DH23" s="22">
        <f>LN(DH20)</f>
        <v>0.25835874234026013</v>
      </c>
      <c r="DI23" s="12">
        <v>1996</v>
      </c>
      <c r="DJ23" s="13">
        <v>17.216999999999999</v>
      </c>
      <c r="DK23" t="s">
        <v>38</v>
      </c>
      <c r="DL23" s="22">
        <f>LN(DL20)</f>
        <v>0.2570382287941384</v>
      </c>
      <c r="DM23" s="12">
        <v>1996</v>
      </c>
      <c r="DN23" s="13">
        <v>17.216999999999999</v>
      </c>
      <c r="DO23" t="s">
        <v>38</v>
      </c>
      <c r="DP23" s="22">
        <f>LN(DP20)</f>
        <v>0.25648139791888269</v>
      </c>
      <c r="DQ23" s="12">
        <v>1996</v>
      </c>
      <c r="DR23" s="13">
        <v>17.216999999999999</v>
      </c>
      <c r="DS23" t="s">
        <v>38</v>
      </c>
      <c r="DT23" s="22">
        <f>LN(DT20)</f>
        <v>0.25501034907906128</v>
      </c>
      <c r="DU23" s="12">
        <v>1996</v>
      </c>
      <c r="DV23" s="13">
        <v>17.216999999999999</v>
      </c>
      <c r="DW23" t="s">
        <v>38</v>
      </c>
      <c r="DX23" s="22">
        <f>LN(DX20)</f>
        <v>0.25690151574766096</v>
      </c>
      <c r="DY23" s="12">
        <v>1996</v>
      </c>
      <c r="DZ23" s="13">
        <v>17.216999999999999</v>
      </c>
      <c r="EA23" t="s">
        <v>38</v>
      </c>
      <c r="EB23" s="22">
        <f>LN(EB20)</f>
        <v>0.2539610574438233</v>
      </c>
      <c r="EC23" s="12">
        <v>1996</v>
      </c>
      <c r="ED23" s="13">
        <v>17.216999999999999</v>
      </c>
      <c r="EE23" t="s">
        <v>38</v>
      </c>
      <c r="EF23" s="22">
        <f>LN(EF20)</f>
        <v>0.25419147126055469</v>
      </c>
      <c r="EG23" s="12">
        <v>1996</v>
      </c>
      <c r="EH23" s="13">
        <v>17.216999999999999</v>
      </c>
    </row>
    <row r="24" spans="2:138">
      <c r="B24">
        <v>0.27761279665686112</v>
      </c>
      <c r="C24" s="21">
        <v>0.87137254872885561</v>
      </c>
      <c r="D24">
        <v>203.23170678987128</v>
      </c>
      <c r="E24" s="12">
        <v>1997</v>
      </c>
      <c r="F24" s="13">
        <v>10.797000000000001</v>
      </c>
      <c r="G24" t="s">
        <v>39</v>
      </c>
      <c r="H24" s="22">
        <f>H22-H21</f>
        <v>1.4787804609003252E-2</v>
      </c>
      <c r="I24" s="12">
        <v>1997</v>
      </c>
      <c r="J24" s="13">
        <v>65.900000000000006</v>
      </c>
      <c r="K24" t="s">
        <v>39</v>
      </c>
      <c r="L24" s="22">
        <f>L22-L21</f>
        <v>1.5490765821496055E-2</v>
      </c>
      <c r="M24" s="12">
        <v>1997</v>
      </c>
      <c r="N24" s="13">
        <v>65.900000000000006</v>
      </c>
      <c r="O24" t="s">
        <v>39</v>
      </c>
      <c r="P24" s="22">
        <f>P22-P21</f>
        <v>1.5272457749445911E-2</v>
      </c>
      <c r="Q24" s="12">
        <v>1997</v>
      </c>
      <c r="R24" s="13">
        <v>65.900000000000006</v>
      </c>
      <c r="S24" t="s">
        <v>39</v>
      </c>
      <c r="T24" s="22">
        <f>T22-T21</f>
        <v>1.5888006786699049E-2</v>
      </c>
      <c r="U24" s="12">
        <v>1997</v>
      </c>
      <c r="V24" s="13">
        <v>65.900000000000006</v>
      </c>
      <c r="W24" t="s">
        <v>39</v>
      </c>
      <c r="X24" s="22">
        <f>X22-X21</f>
        <v>1.5521170813387608E-2</v>
      </c>
      <c r="Y24" s="12">
        <v>1997</v>
      </c>
      <c r="Z24" s="13">
        <v>65.900000000000006</v>
      </c>
      <c r="AA24" t="s">
        <v>39</v>
      </c>
      <c r="AB24" s="22">
        <f>AB22-AB21</f>
        <v>1.5476935280294868E-2</v>
      </c>
      <c r="AC24" s="12">
        <v>1997</v>
      </c>
      <c r="AD24" s="13">
        <v>65.900000000000006</v>
      </c>
      <c r="AE24" t="s">
        <v>39</v>
      </c>
      <c r="AF24" s="22">
        <f>AF22-AF21</f>
        <v>1.5398272257344525E-2</v>
      </c>
      <c r="AG24" s="12">
        <v>1997</v>
      </c>
      <c r="AH24" s="13">
        <v>65.900000000000006</v>
      </c>
      <c r="AI24" t="s">
        <v>39</v>
      </c>
      <c r="AJ24" s="22">
        <f>AJ22-AJ21</f>
        <v>1.5382949667248791E-2</v>
      </c>
      <c r="AK24" s="12">
        <v>1997</v>
      </c>
      <c r="AL24" s="13">
        <v>65.900000000000006</v>
      </c>
      <c r="AM24" t="s">
        <v>39</v>
      </c>
      <c r="AN24" s="22">
        <f>AN22-AN21</f>
        <v>1.5098912907027362E-2</v>
      </c>
      <c r="AO24" s="12">
        <v>1997</v>
      </c>
      <c r="AP24" s="13">
        <v>65.900000000000006</v>
      </c>
      <c r="AQ24" t="s">
        <v>39</v>
      </c>
      <c r="AR24" s="22">
        <f>AR22-AR21</f>
        <v>1.5196538031134021E-2</v>
      </c>
      <c r="AS24" s="12">
        <v>1997</v>
      </c>
      <c r="AT24" s="13">
        <v>65.900000000000006</v>
      </c>
      <c r="AU24" t="s">
        <v>39</v>
      </c>
      <c r="AV24" s="22">
        <f>AV22-AV21</f>
        <v>1.5131745483736692E-2</v>
      </c>
      <c r="AW24" s="12">
        <v>1997</v>
      </c>
      <c r="AX24" s="13">
        <v>65.900000000000006</v>
      </c>
      <c r="AY24" t="s">
        <v>39</v>
      </c>
      <c r="AZ24" s="22">
        <f>AZ22-AZ21</f>
        <v>1.4423656881132063E-2</v>
      </c>
      <c r="BA24" s="12">
        <v>1997</v>
      </c>
      <c r="BB24" s="13">
        <v>65.900000000000006</v>
      </c>
      <c r="BC24" t="s">
        <v>39</v>
      </c>
      <c r="BD24" s="22">
        <f>BD22-BD21</f>
        <v>1.4651654984203843E-2</v>
      </c>
      <c r="BE24" s="12">
        <v>1997</v>
      </c>
      <c r="BF24" s="13">
        <v>65.900000000000006</v>
      </c>
      <c r="BG24" t="s">
        <v>39</v>
      </c>
      <c r="BH24" s="22">
        <f>BH22-BH21</f>
        <v>1.4773707847544171E-2</v>
      </c>
      <c r="BI24" s="12">
        <v>1997</v>
      </c>
      <c r="BJ24" s="13">
        <v>65.900000000000006</v>
      </c>
      <c r="BK24" t="s">
        <v>39</v>
      </c>
      <c r="BL24" s="22">
        <f>BL22-BL21</f>
        <v>1.4938082205701753E-2</v>
      </c>
      <c r="BM24" s="12">
        <v>1997</v>
      </c>
      <c r="BN24" s="13">
        <v>65.900000000000006</v>
      </c>
      <c r="BO24" t="s">
        <v>39</v>
      </c>
      <c r="BP24" s="22">
        <f>BP22-BP21</f>
        <v>1.4846408084866813E-2</v>
      </c>
      <c r="BQ24" s="12">
        <v>1997</v>
      </c>
      <c r="BR24" s="13">
        <v>65.900000000000006</v>
      </c>
      <c r="BS24" t="s">
        <v>39</v>
      </c>
      <c r="BT24" s="22">
        <f>BT22-BT21</f>
        <v>1.35168378986118E-2</v>
      </c>
      <c r="BU24" s="12">
        <v>1997</v>
      </c>
      <c r="BV24" s="13">
        <v>65.900000000000006</v>
      </c>
      <c r="BW24" t="s">
        <v>39</v>
      </c>
      <c r="BX24" s="22">
        <f>BX22-BX21</f>
        <v>1.4814336927156946E-2</v>
      </c>
      <c r="BY24" s="12">
        <v>1997</v>
      </c>
      <c r="BZ24" s="13">
        <v>65.900000000000006</v>
      </c>
      <c r="CA24" t="s">
        <v>39</v>
      </c>
      <c r="CB24" s="22">
        <f>CB22-CB21</f>
        <v>1.4997267996664232E-2</v>
      </c>
      <c r="CC24" s="12">
        <v>1997</v>
      </c>
      <c r="CD24" s="13">
        <v>65.900000000000006</v>
      </c>
      <c r="CE24" t="s">
        <v>39</v>
      </c>
      <c r="CF24" s="22">
        <f>CF22-CF21</f>
        <v>1.5010248864460563E-2</v>
      </c>
      <c r="CG24" s="12">
        <v>1997</v>
      </c>
      <c r="CH24" s="13">
        <v>65.900000000000006</v>
      </c>
      <c r="CI24" t="s">
        <v>39</v>
      </c>
      <c r="CJ24" s="22">
        <f>CJ22-CJ21</f>
        <v>1.4948613179403436E-2</v>
      </c>
      <c r="CK24" s="12">
        <v>1997</v>
      </c>
      <c r="CL24" s="13">
        <v>65.900000000000006</v>
      </c>
      <c r="CM24" t="s">
        <v>39</v>
      </c>
      <c r="CN24" s="22">
        <f>CN22-CN21</f>
        <v>1.5120066832252754E-2</v>
      </c>
      <c r="CO24" s="12">
        <v>1997</v>
      </c>
      <c r="CP24" s="13">
        <v>65.900000000000006</v>
      </c>
      <c r="CQ24" t="s">
        <v>39</v>
      </c>
      <c r="CR24" s="22">
        <f>CR22-CR21</f>
        <v>1.5047607543713593E-2</v>
      </c>
      <c r="CS24" s="12">
        <v>1997</v>
      </c>
      <c r="CT24" s="13">
        <v>65.900000000000006</v>
      </c>
      <c r="CU24" t="s">
        <v>39</v>
      </c>
      <c r="CV24" s="22">
        <f>CV22-CV21</f>
        <v>1.4891831540025657E-2</v>
      </c>
      <c r="CW24" s="12">
        <v>1997</v>
      </c>
      <c r="CX24" s="13">
        <v>10.797000000000001</v>
      </c>
      <c r="CY24" t="s">
        <v>39</v>
      </c>
      <c r="CZ24" s="22">
        <f>CZ22-CZ21</f>
        <v>1.51611781388577E-2</v>
      </c>
      <c r="DA24" s="12">
        <v>1997</v>
      </c>
      <c r="DB24" s="13">
        <v>10.797000000000001</v>
      </c>
      <c r="DC24" t="s">
        <v>39</v>
      </c>
      <c r="DD24" s="22">
        <f>DD22-DD21</f>
        <v>1.5040778605378058E-2</v>
      </c>
      <c r="DE24" s="12">
        <v>1997</v>
      </c>
      <c r="DF24" s="13">
        <v>10.797000000000001</v>
      </c>
      <c r="DG24" t="s">
        <v>39</v>
      </c>
      <c r="DH24" s="22">
        <f>DH22-DH21</f>
        <v>1.5129243993482533E-2</v>
      </c>
      <c r="DI24" s="12">
        <v>1997</v>
      </c>
      <c r="DJ24" s="13">
        <v>10.797000000000001</v>
      </c>
      <c r="DK24" t="s">
        <v>39</v>
      </c>
      <c r="DL24" s="22">
        <f>DL22-DL21</f>
        <v>1.4996494047782749E-2</v>
      </c>
      <c r="DM24" s="12">
        <v>1997</v>
      </c>
      <c r="DN24" s="13">
        <v>10.797000000000001</v>
      </c>
      <c r="DO24" t="s">
        <v>39</v>
      </c>
      <c r="DP24" s="22">
        <f>DP22-DP21</f>
        <v>1.4968576463479988E-2</v>
      </c>
      <c r="DQ24" s="12">
        <v>1997</v>
      </c>
      <c r="DR24" s="13">
        <v>10.797000000000001</v>
      </c>
      <c r="DS24" t="s">
        <v>39</v>
      </c>
      <c r="DT24" s="22">
        <f>DT22-DT21</f>
        <v>1.4849755265246956E-2</v>
      </c>
      <c r="DU24" s="12">
        <v>1997</v>
      </c>
      <c r="DV24" s="13">
        <v>10.797000000000001</v>
      </c>
      <c r="DW24" t="s">
        <v>39</v>
      </c>
      <c r="DX24" s="22">
        <f>DX22-DX21</f>
        <v>1.5226117218521018E-2</v>
      </c>
      <c r="DY24" s="12">
        <v>1997</v>
      </c>
      <c r="DZ24" s="13">
        <v>10.797000000000001</v>
      </c>
      <c r="EA24" t="s">
        <v>39</v>
      </c>
      <c r="EB24" s="22">
        <f>EB22-EB21</f>
        <v>1.471540247736558E-2</v>
      </c>
      <c r="EC24" s="12">
        <v>1997</v>
      </c>
      <c r="ED24" s="13">
        <v>10.797000000000001</v>
      </c>
      <c r="EE24" t="s">
        <v>39</v>
      </c>
      <c r="EF24" s="22">
        <f>EF22-EF21</f>
        <v>1.4903344620769532E-2</v>
      </c>
      <c r="EG24" s="12">
        <v>1997</v>
      </c>
      <c r="EH24" s="13">
        <v>10.797000000000001</v>
      </c>
    </row>
    <row r="25" spans="2:138">
      <c r="B25">
        <v>0.27506336268030446</v>
      </c>
      <c r="C25" s="21">
        <v>0.8657248434530449</v>
      </c>
      <c r="D25">
        <v>193.42182106865911</v>
      </c>
      <c r="E25" s="12">
        <v>1997</v>
      </c>
      <c r="F25" s="13">
        <v>65.900000000000006</v>
      </c>
      <c r="G25" t="s">
        <v>40</v>
      </c>
      <c r="H25" s="22">
        <f>H21-H23</f>
        <v>1.5009770264508671E-2</v>
      </c>
      <c r="I25" s="12">
        <v>1998</v>
      </c>
      <c r="J25" s="13">
        <v>342.976</v>
      </c>
      <c r="K25" t="s">
        <v>40</v>
      </c>
      <c r="L25" s="22">
        <f>L21-L23</f>
        <v>1.5734510388023037E-2</v>
      </c>
      <c r="M25" s="12">
        <v>1998</v>
      </c>
      <c r="N25" s="13">
        <v>342.976</v>
      </c>
      <c r="O25" t="s">
        <v>40</v>
      </c>
      <c r="P25" s="22">
        <f>P21-P23</f>
        <v>1.5509327981239607E-2</v>
      </c>
      <c r="Q25" s="12">
        <v>1998</v>
      </c>
      <c r="R25" s="13">
        <v>342.976</v>
      </c>
      <c r="S25" t="s">
        <v>40</v>
      </c>
      <c r="T25" s="22">
        <f>T21-T23</f>
        <v>1.6144516456643498E-2</v>
      </c>
      <c r="U25" s="12">
        <v>1998</v>
      </c>
      <c r="V25" s="13">
        <v>342.976</v>
      </c>
      <c r="W25" t="s">
        <v>40</v>
      </c>
      <c r="X25" s="22">
        <f>X21-X23</f>
        <v>1.5765880731324511E-2</v>
      </c>
      <c r="Y25" s="12">
        <v>1998</v>
      </c>
      <c r="Z25" s="13">
        <v>342.976</v>
      </c>
      <c r="AA25" t="s">
        <v>40</v>
      </c>
      <c r="AB25" s="22">
        <f>AB21-AB23</f>
        <v>1.5720241371587951E-2</v>
      </c>
      <c r="AC25" s="12">
        <v>1998</v>
      </c>
      <c r="AD25" s="13">
        <v>342.976</v>
      </c>
      <c r="AE25" t="s">
        <v>40</v>
      </c>
      <c r="AF25" s="22">
        <f>AF21-AF23</f>
        <v>1.5639092087865125E-2</v>
      </c>
      <c r="AG25" s="12">
        <v>1998</v>
      </c>
      <c r="AH25" s="13">
        <v>342.976</v>
      </c>
      <c r="AI25" t="s">
        <v>40</v>
      </c>
      <c r="AJ25" s="22">
        <f>AJ21-AJ23</f>
        <v>1.5623286713740359E-2</v>
      </c>
      <c r="AK25" s="12">
        <v>1998</v>
      </c>
      <c r="AL25" s="13">
        <v>342.976</v>
      </c>
      <c r="AM25" t="s">
        <v>40</v>
      </c>
      <c r="AN25" s="22">
        <f>AN21-AN23</f>
        <v>1.5330389589249649E-2</v>
      </c>
      <c r="AO25" s="12">
        <v>1998</v>
      </c>
      <c r="AP25" s="13">
        <v>342.976</v>
      </c>
      <c r="AQ25" t="s">
        <v>40</v>
      </c>
      <c r="AR25" s="22">
        <f>AR21-AR23</f>
        <v>1.5431041015276814E-2</v>
      </c>
      <c r="AS25" s="12">
        <v>1998</v>
      </c>
      <c r="AT25" s="13">
        <v>342.976</v>
      </c>
      <c r="AU25" t="s">
        <v>40</v>
      </c>
      <c r="AV25" s="22">
        <f>AV21-AV23</f>
        <v>1.5364237722756191E-2</v>
      </c>
      <c r="AW25" s="12">
        <v>1998</v>
      </c>
      <c r="AX25" s="13">
        <v>342.976</v>
      </c>
      <c r="AY25" t="s">
        <v>40</v>
      </c>
      <c r="AZ25" s="22">
        <f>AZ21-AZ23</f>
        <v>1.4634747165950424E-2</v>
      </c>
      <c r="BA25" s="12">
        <v>1998</v>
      </c>
      <c r="BB25" s="13">
        <v>342.976</v>
      </c>
      <c r="BC25" t="s">
        <v>40</v>
      </c>
      <c r="BD25" s="22">
        <f>BD21-BD23</f>
        <v>1.4869522046397521E-2</v>
      </c>
      <c r="BE25" s="12">
        <v>1998</v>
      </c>
      <c r="BF25" s="13">
        <v>342.976</v>
      </c>
      <c r="BG25" t="s">
        <v>40</v>
      </c>
      <c r="BH25" s="22">
        <f>BH21-BH23</f>
        <v>1.4995247340715723E-2</v>
      </c>
      <c r="BI25" s="12">
        <v>1998</v>
      </c>
      <c r="BJ25" s="13">
        <v>342.976</v>
      </c>
      <c r="BK25" t="s">
        <v>40</v>
      </c>
      <c r="BL25" s="22">
        <f>BL21-BL23</f>
        <v>1.5164616774053896E-2</v>
      </c>
      <c r="BM25" s="12">
        <v>1998</v>
      </c>
      <c r="BN25" s="13">
        <v>342.976</v>
      </c>
      <c r="BO25" t="s">
        <v>40</v>
      </c>
      <c r="BP25" s="22">
        <f>BP21-BP23</f>
        <v>1.5070149851029002E-2</v>
      </c>
      <c r="BQ25" s="12">
        <v>1998</v>
      </c>
      <c r="BR25" s="13">
        <v>342.976</v>
      </c>
      <c r="BS25" t="s">
        <v>40</v>
      </c>
      <c r="BT25" s="22">
        <f>BT21-BT23</f>
        <v>1.3702049134166672E-2</v>
      </c>
      <c r="BU25" s="12">
        <v>1998</v>
      </c>
      <c r="BV25" s="13">
        <v>342.976</v>
      </c>
      <c r="BW25" t="s">
        <v>40</v>
      </c>
      <c r="BX25" s="22">
        <f>BX21-BX23</f>
        <v>1.5037105814477258E-2</v>
      </c>
      <c r="BY25" s="12">
        <v>1998</v>
      </c>
      <c r="BZ25" s="13">
        <v>342.976</v>
      </c>
      <c r="CA25" t="s">
        <v>40</v>
      </c>
      <c r="CB25" s="22">
        <f>CB21-CB23</f>
        <v>1.5225614969843704E-2</v>
      </c>
      <c r="CC25" s="12">
        <v>1998</v>
      </c>
      <c r="CD25" s="13">
        <v>342.976</v>
      </c>
      <c r="CE25" t="s">
        <v>40</v>
      </c>
      <c r="CF25" s="22">
        <f>CF21-CF23</f>
        <v>1.5238994321917332E-2</v>
      </c>
      <c r="CG25" s="12">
        <v>1998</v>
      </c>
      <c r="CH25" s="13">
        <v>342.976</v>
      </c>
      <c r="CI25" t="s">
        <v>40</v>
      </c>
      <c r="CJ25" s="22">
        <f>CJ21-CJ23</f>
        <v>1.5175469694204691E-2</v>
      </c>
      <c r="CK25" s="12">
        <v>1998</v>
      </c>
      <c r="CL25" s="13">
        <v>342.976</v>
      </c>
      <c r="CM25" t="s">
        <v>40</v>
      </c>
      <c r="CN25" s="22">
        <f>CN21-CN23</f>
        <v>1.5352197575873139E-2</v>
      </c>
      <c r="CO25" s="12">
        <v>1998</v>
      </c>
      <c r="CP25" s="13">
        <v>342.976</v>
      </c>
      <c r="CQ25" t="s">
        <v>40</v>
      </c>
      <c r="CR25" s="22">
        <f>CR21-CR23</f>
        <v>1.5277501799181747E-2</v>
      </c>
      <c r="CS25" s="12">
        <v>1998</v>
      </c>
      <c r="CT25" s="13">
        <v>342.976</v>
      </c>
      <c r="CU25" t="s">
        <v>40</v>
      </c>
      <c r="CV25" s="22">
        <f>CV21-CV23</f>
        <v>1.5116954909182245E-2</v>
      </c>
      <c r="CW25" s="12">
        <v>1998</v>
      </c>
      <c r="CX25" s="13">
        <v>342.976</v>
      </c>
      <c r="CY25" t="s">
        <v>40</v>
      </c>
      <c r="CZ25" s="22">
        <f>CZ21-CZ23</f>
        <v>1.5394582689045366E-2</v>
      </c>
      <c r="DA25" s="12">
        <v>1997</v>
      </c>
      <c r="DB25" s="13">
        <v>65.900000000000006</v>
      </c>
      <c r="DC25" t="s">
        <v>40</v>
      </c>
      <c r="DD25" s="22">
        <f>DD21-DD23</f>
        <v>1.5270462649384531E-2</v>
      </c>
      <c r="DE25" s="12">
        <v>1997</v>
      </c>
      <c r="DF25" s="13">
        <v>65.900000000000006</v>
      </c>
      <c r="DG25" t="s">
        <v>40</v>
      </c>
      <c r="DH25" s="22">
        <f>DH21-DH23</f>
        <v>1.5361658778534182E-2</v>
      </c>
      <c r="DI25" s="12">
        <v>1997</v>
      </c>
      <c r="DJ25" s="13">
        <v>65.900000000000006</v>
      </c>
      <c r="DK25" t="s">
        <v>40</v>
      </c>
      <c r="DL25" s="22">
        <f>DL21-DL23</f>
        <v>1.5224817273563285E-2</v>
      </c>
      <c r="DM25" s="12">
        <v>1997</v>
      </c>
      <c r="DN25" s="13">
        <v>65.900000000000006</v>
      </c>
      <c r="DO25" t="s">
        <v>40</v>
      </c>
      <c r="DP25" s="22">
        <f>DP21-DP23</f>
        <v>1.5196043920502722E-2</v>
      </c>
      <c r="DQ25" s="12">
        <v>1997</v>
      </c>
      <c r="DR25" s="13">
        <v>65.900000000000006</v>
      </c>
      <c r="DS25" t="s">
        <v>40</v>
      </c>
      <c r="DT25" s="22">
        <f>DT21-DT23</f>
        <v>1.5073598692157297E-2</v>
      </c>
      <c r="DU25" s="12">
        <v>1997</v>
      </c>
      <c r="DV25" s="13">
        <v>65.900000000000006</v>
      </c>
      <c r="DW25" t="s">
        <v>40</v>
      </c>
      <c r="DX25" s="22">
        <f>DX21-DX23</f>
        <v>1.546154107384462E-2</v>
      </c>
      <c r="DY25" s="12">
        <v>1997</v>
      </c>
      <c r="DZ25" s="13">
        <v>65.900000000000006</v>
      </c>
      <c r="EA25" t="s">
        <v>40</v>
      </c>
      <c r="EB25" s="22">
        <f>EB21-EB23</f>
        <v>1.4935183742407543E-2</v>
      </c>
      <c r="EC25" s="12">
        <v>1997</v>
      </c>
      <c r="ED25" s="13">
        <v>65.900000000000006</v>
      </c>
      <c r="EE25" t="s">
        <v>40</v>
      </c>
      <c r="EF25" s="22">
        <f>EF21-EF23</f>
        <v>1.5128818858345938E-2</v>
      </c>
      <c r="EG25" s="12">
        <v>1997</v>
      </c>
      <c r="EH25" s="13">
        <v>65.900000000000006</v>
      </c>
    </row>
    <row r="26" spans="2:138">
      <c r="B26">
        <v>0.27293976409392579</v>
      </c>
      <c r="C26" s="21">
        <v>0.86628337129902877</v>
      </c>
      <c r="D26">
        <v>194.35504313445281</v>
      </c>
      <c r="E26" s="12">
        <v>1998</v>
      </c>
      <c r="F26" s="13">
        <v>342.976</v>
      </c>
      <c r="G26" t="s">
        <v>41</v>
      </c>
      <c r="H26" s="23">
        <f>AVERAGE(H24:H25)</f>
        <v>1.4898787436755961E-2</v>
      </c>
      <c r="I26" s="12">
        <v>1998</v>
      </c>
      <c r="J26" s="13">
        <v>206.29900000000001</v>
      </c>
      <c r="K26" t="s">
        <v>41</v>
      </c>
      <c r="L26" s="23">
        <f>AVERAGE(L24:L25)</f>
        <v>1.5612638104759546E-2</v>
      </c>
      <c r="M26" s="12">
        <v>1998</v>
      </c>
      <c r="N26" s="13">
        <v>206.29900000000001</v>
      </c>
      <c r="O26" t="s">
        <v>41</v>
      </c>
      <c r="P26" s="23">
        <f>AVERAGE(P24:P25)</f>
        <v>1.5390892865342759E-2</v>
      </c>
      <c r="Q26" s="12">
        <v>1998</v>
      </c>
      <c r="R26" s="13">
        <v>206.29900000000001</v>
      </c>
      <c r="S26" t="s">
        <v>41</v>
      </c>
      <c r="T26" s="23">
        <f>AVERAGE(T24:T25)</f>
        <v>1.6016261621671274E-2</v>
      </c>
      <c r="U26" s="12">
        <v>1998</v>
      </c>
      <c r="V26" s="13">
        <v>206.29900000000001</v>
      </c>
      <c r="W26" t="s">
        <v>41</v>
      </c>
      <c r="X26" s="23">
        <f>AVERAGE(X24:X25)</f>
        <v>1.5643525772356059E-2</v>
      </c>
      <c r="Y26" s="12">
        <v>1998</v>
      </c>
      <c r="Z26" s="13">
        <v>206.29900000000001</v>
      </c>
      <c r="AA26" t="s">
        <v>41</v>
      </c>
      <c r="AB26" s="23">
        <f>AVERAGE(AB24:AB25)</f>
        <v>1.5598588325941409E-2</v>
      </c>
      <c r="AC26" s="12">
        <v>1998</v>
      </c>
      <c r="AD26" s="13">
        <v>206.29900000000001</v>
      </c>
      <c r="AE26" t="s">
        <v>41</v>
      </c>
      <c r="AF26" s="23">
        <f>AVERAGE(AF24:AF25)</f>
        <v>1.5518682172604825E-2</v>
      </c>
      <c r="AG26" s="12">
        <v>1998</v>
      </c>
      <c r="AH26" s="13">
        <v>206.29900000000001</v>
      </c>
      <c r="AI26" t="s">
        <v>41</v>
      </c>
      <c r="AJ26" s="23">
        <f>AVERAGE(AJ24:AJ25)</f>
        <v>1.5503118190494575E-2</v>
      </c>
      <c r="AK26" s="12">
        <v>1998</v>
      </c>
      <c r="AL26" s="13">
        <v>206.29900000000001</v>
      </c>
      <c r="AM26" t="s">
        <v>41</v>
      </c>
      <c r="AN26" s="23">
        <f>AVERAGE(AN24:AN25)</f>
        <v>1.5214651248138505E-2</v>
      </c>
      <c r="AO26" s="12">
        <v>1998</v>
      </c>
      <c r="AP26" s="13">
        <v>206.29900000000001</v>
      </c>
      <c r="AQ26" t="s">
        <v>41</v>
      </c>
      <c r="AR26" s="23">
        <f>AVERAGE(AR24:AR25)</f>
        <v>1.5313789523205418E-2</v>
      </c>
      <c r="AS26" s="12">
        <v>1998</v>
      </c>
      <c r="AT26" s="13">
        <v>206.29900000000001</v>
      </c>
      <c r="AU26" t="s">
        <v>41</v>
      </c>
      <c r="AV26" s="23">
        <f>AVERAGE(AV24:AV25)</f>
        <v>1.5247991603246441E-2</v>
      </c>
      <c r="AW26" s="12">
        <v>1998</v>
      </c>
      <c r="AX26" s="13">
        <v>206.29900000000001</v>
      </c>
      <c r="AY26" t="s">
        <v>41</v>
      </c>
      <c r="AZ26" s="23">
        <f>AVERAGE(AZ24:AZ25)</f>
        <v>1.4529202023541243E-2</v>
      </c>
      <c r="BA26" s="12">
        <v>1998</v>
      </c>
      <c r="BB26" s="13">
        <v>206.29900000000001</v>
      </c>
      <c r="BC26" t="s">
        <v>41</v>
      </c>
      <c r="BD26" s="23">
        <f>AVERAGE(BD24:BD25)</f>
        <v>1.4760588515300682E-2</v>
      </c>
      <c r="BE26" s="12">
        <v>1998</v>
      </c>
      <c r="BF26" s="13">
        <v>206.29900000000001</v>
      </c>
      <c r="BG26" t="s">
        <v>41</v>
      </c>
      <c r="BH26" s="23">
        <f>AVERAGE(BH24:BH25)</f>
        <v>1.4884477594129947E-2</v>
      </c>
      <c r="BI26" s="12">
        <v>1998</v>
      </c>
      <c r="BJ26" s="13">
        <v>206.29900000000001</v>
      </c>
      <c r="BK26" t="s">
        <v>41</v>
      </c>
      <c r="BL26" s="23">
        <f>AVERAGE(BL24:BL25)</f>
        <v>1.5051349489877824E-2</v>
      </c>
      <c r="BM26" s="12">
        <v>1998</v>
      </c>
      <c r="BN26" s="13">
        <v>206.29900000000001</v>
      </c>
      <c r="BO26" t="s">
        <v>41</v>
      </c>
      <c r="BP26" s="23">
        <f>AVERAGE(BP24:BP25)</f>
        <v>1.4958278967947908E-2</v>
      </c>
      <c r="BQ26" s="12">
        <v>1998</v>
      </c>
      <c r="BR26" s="13">
        <v>206.29900000000001</v>
      </c>
      <c r="BS26" t="s">
        <v>41</v>
      </c>
      <c r="BT26" s="23">
        <f>AVERAGE(BT24:BT25)</f>
        <v>1.3609443516389236E-2</v>
      </c>
      <c r="BU26" s="12">
        <v>1998</v>
      </c>
      <c r="BV26" s="13">
        <v>206.29900000000001</v>
      </c>
      <c r="BW26" t="s">
        <v>41</v>
      </c>
      <c r="BX26" s="23">
        <f>AVERAGE(BX24:BX25)</f>
        <v>1.4925721370817102E-2</v>
      </c>
      <c r="BY26" s="12">
        <v>1998</v>
      </c>
      <c r="BZ26" s="13">
        <v>206.29900000000001</v>
      </c>
      <c r="CA26" t="s">
        <v>41</v>
      </c>
      <c r="CB26" s="23">
        <f>AVERAGE(CB24:CB25)</f>
        <v>1.5111441483253968E-2</v>
      </c>
      <c r="CC26" s="12">
        <v>1998</v>
      </c>
      <c r="CD26" s="13">
        <v>206.29900000000001</v>
      </c>
      <c r="CE26" t="s">
        <v>41</v>
      </c>
      <c r="CF26" s="23">
        <f>AVERAGE(CF24:CF25)</f>
        <v>1.5124621593188947E-2</v>
      </c>
      <c r="CG26" s="12">
        <v>1998</v>
      </c>
      <c r="CH26" s="13">
        <v>206.29900000000001</v>
      </c>
      <c r="CI26" t="s">
        <v>41</v>
      </c>
      <c r="CJ26" s="23">
        <f>AVERAGE(CJ24:CJ25)</f>
        <v>1.5062041436804063E-2</v>
      </c>
      <c r="CK26" s="12">
        <v>1998</v>
      </c>
      <c r="CL26" s="13">
        <v>206.29900000000001</v>
      </c>
      <c r="CM26" t="s">
        <v>41</v>
      </c>
      <c r="CN26" s="23">
        <f>AVERAGE(CN24:CN25)</f>
        <v>1.5236132204062947E-2</v>
      </c>
      <c r="CO26" s="12">
        <v>1998</v>
      </c>
      <c r="CP26" s="13">
        <v>206.29900000000001</v>
      </c>
      <c r="CQ26" t="s">
        <v>41</v>
      </c>
      <c r="CR26" s="23">
        <f>AVERAGE(CR24:CR25)</f>
        <v>1.516255467144767E-2</v>
      </c>
      <c r="CS26" s="12">
        <v>1998</v>
      </c>
      <c r="CT26" s="13">
        <v>206.29900000000001</v>
      </c>
      <c r="CU26" t="s">
        <v>41</v>
      </c>
      <c r="CV26" s="23">
        <f>AVERAGE(CV24:CV25)</f>
        <v>1.5004393224603951E-2</v>
      </c>
      <c r="CW26" s="12">
        <v>1998</v>
      </c>
      <c r="CX26" s="13">
        <v>206.29900000000001</v>
      </c>
      <c r="CY26" t="s">
        <v>41</v>
      </c>
      <c r="CZ26" s="23">
        <f>AVERAGE(CZ24:CZ25)</f>
        <v>1.5277880413951533E-2</v>
      </c>
      <c r="DA26" s="12">
        <v>1998</v>
      </c>
      <c r="DB26" s="13">
        <v>206.29900000000001</v>
      </c>
      <c r="DC26" t="s">
        <v>41</v>
      </c>
      <c r="DD26" s="23">
        <f>AVERAGE(DD24:DD25)</f>
        <v>1.5155620627381294E-2</v>
      </c>
      <c r="DE26" s="12">
        <v>1998</v>
      </c>
      <c r="DF26" s="13">
        <v>342.976</v>
      </c>
      <c r="DG26" t="s">
        <v>41</v>
      </c>
      <c r="DH26" s="23">
        <f>AVERAGE(DH24:DH25)</f>
        <v>1.5245451386008357E-2</v>
      </c>
      <c r="DI26" s="12">
        <v>1998</v>
      </c>
      <c r="DJ26" s="13">
        <v>342.976</v>
      </c>
      <c r="DK26" t="s">
        <v>41</v>
      </c>
      <c r="DL26" s="23">
        <f>AVERAGE(DL24:DL25)</f>
        <v>1.5110655660673017E-2</v>
      </c>
      <c r="DM26" s="12">
        <v>1998</v>
      </c>
      <c r="DN26" s="13">
        <v>342.976</v>
      </c>
      <c r="DO26" t="s">
        <v>41</v>
      </c>
      <c r="DP26" s="23">
        <f>AVERAGE(DP24:DP25)</f>
        <v>1.5082310191991355E-2</v>
      </c>
      <c r="DQ26" s="12">
        <v>1998</v>
      </c>
      <c r="DR26" s="13">
        <v>342.976</v>
      </c>
      <c r="DS26" t="s">
        <v>41</v>
      </c>
      <c r="DT26" s="23">
        <f>AVERAGE(DT24:DT25)</f>
        <v>1.4961676978702126E-2</v>
      </c>
      <c r="DU26" s="12">
        <v>1998</v>
      </c>
      <c r="DV26" s="13">
        <v>342.976</v>
      </c>
      <c r="DW26" t="s">
        <v>41</v>
      </c>
      <c r="DX26" s="23">
        <f>AVERAGE(DX24:DX25)</f>
        <v>1.5343829146182819E-2</v>
      </c>
      <c r="DY26" s="12">
        <v>1998</v>
      </c>
      <c r="DZ26" s="13">
        <v>342.976</v>
      </c>
      <c r="EA26" t="s">
        <v>41</v>
      </c>
      <c r="EB26" s="23">
        <f>AVERAGE(EB24:EB25)</f>
        <v>1.4825293109886561E-2</v>
      </c>
      <c r="EC26" s="12">
        <v>1998</v>
      </c>
      <c r="ED26" s="13">
        <v>342.976</v>
      </c>
      <c r="EE26" t="s">
        <v>41</v>
      </c>
      <c r="EF26" s="23">
        <f>AVERAGE(EF24:EF25)</f>
        <v>1.5016081739557735E-2</v>
      </c>
      <c r="EG26" s="12">
        <v>1998</v>
      </c>
      <c r="EH26" s="13">
        <v>342.976</v>
      </c>
    </row>
    <row r="27" spans="2:138">
      <c r="B27">
        <v>0.27372040111879431</v>
      </c>
      <c r="C27" s="21">
        <v>0.86539277272962767</v>
      </c>
      <c r="D27">
        <v>192.8706482434406</v>
      </c>
      <c r="E27" s="12">
        <v>1998</v>
      </c>
      <c r="F27" s="13">
        <v>206.29900000000001</v>
      </c>
      <c r="I27" s="12">
        <v>1999</v>
      </c>
      <c r="J27" s="13">
        <v>605.78499999999997</v>
      </c>
      <c r="M27" s="12">
        <v>1999</v>
      </c>
      <c r="N27" s="13">
        <v>605.78499999999997</v>
      </c>
      <c r="Q27" s="12">
        <v>1999</v>
      </c>
      <c r="R27" s="13">
        <v>605.78499999999997</v>
      </c>
      <c r="U27" s="12">
        <v>1999</v>
      </c>
      <c r="V27" s="13">
        <v>605.78499999999997</v>
      </c>
      <c r="Y27" s="12">
        <v>1999</v>
      </c>
      <c r="Z27" s="13">
        <v>605.78499999999997</v>
      </c>
      <c r="AC27" s="12">
        <v>1999</v>
      </c>
      <c r="AD27" s="13">
        <v>605.78499999999997</v>
      </c>
      <c r="AG27" s="12">
        <v>1999</v>
      </c>
      <c r="AH27" s="13">
        <v>605.78499999999997</v>
      </c>
      <c r="AK27" s="12">
        <v>1999</v>
      </c>
      <c r="AL27" s="13">
        <v>605.78499999999997</v>
      </c>
      <c r="AO27" s="12">
        <v>1999</v>
      </c>
      <c r="AP27" s="13">
        <v>605.78499999999997</v>
      </c>
      <c r="AS27" s="12">
        <v>1999</v>
      </c>
      <c r="AT27" s="13">
        <v>605.78499999999997</v>
      </c>
      <c r="AW27" s="12">
        <v>1999</v>
      </c>
      <c r="AX27" s="13">
        <v>605.78499999999997</v>
      </c>
      <c r="BA27" s="12">
        <v>1999</v>
      </c>
      <c r="BB27" s="13">
        <v>605.78499999999997</v>
      </c>
      <c r="BE27" s="12">
        <v>1999</v>
      </c>
      <c r="BF27" s="13">
        <v>605.78499999999997</v>
      </c>
      <c r="BI27" s="12">
        <v>1999</v>
      </c>
      <c r="BJ27" s="13">
        <v>605.78499999999997</v>
      </c>
      <c r="BM27" s="12">
        <v>1999</v>
      </c>
      <c r="BN27" s="13">
        <v>605.78499999999997</v>
      </c>
      <c r="BQ27" s="12">
        <v>1999</v>
      </c>
      <c r="BR27" s="13">
        <v>605.78499999999997</v>
      </c>
      <c r="BU27" s="12">
        <v>1999</v>
      </c>
      <c r="BV27" s="13">
        <v>605.78499999999997</v>
      </c>
      <c r="BY27" s="12">
        <v>1999</v>
      </c>
      <c r="BZ27" s="13">
        <v>605.78499999999997</v>
      </c>
      <c r="CC27" s="12">
        <v>1999</v>
      </c>
      <c r="CD27" s="13">
        <v>605.78499999999997</v>
      </c>
      <c r="CG27" s="12">
        <v>1999</v>
      </c>
      <c r="CH27" s="13">
        <v>605.78499999999997</v>
      </c>
      <c r="CK27" s="12">
        <v>1999</v>
      </c>
      <c r="CL27" s="13">
        <v>605.78499999999997</v>
      </c>
      <c r="CO27" s="12">
        <v>1999</v>
      </c>
      <c r="CP27" s="13">
        <v>605.78499999999997</v>
      </c>
      <c r="CS27" s="12">
        <v>1999</v>
      </c>
      <c r="CT27" s="13">
        <v>605.78499999999997</v>
      </c>
      <c r="CW27" s="12">
        <v>1999</v>
      </c>
      <c r="CX27" s="13">
        <v>605.78499999999997</v>
      </c>
      <c r="DA27" s="12">
        <v>1999</v>
      </c>
      <c r="DB27" s="13">
        <v>605.78499999999997</v>
      </c>
      <c r="DE27" s="12">
        <v>1999</v>
      </c>
      <c r="DF27" s="13">
        <v>605.78499999999997</v>
      </c>
      <c r="DI27" s="12">
        <v>1998</v>
      </c>
      <c r="DJ27" s="13">
        <v>206.29900000000001</v>
      </c>
      <c r="DM27" s="12">
        <v>1998</v>
      </c>
      <c r="DN27" s="13">
        <v>206.29900000000001</v>
      </c>
      <c r="DQ27" s="12">
        <v>1998</v>
      </c>
      <c r="DR27" s="13">
        <v>206.29900000000001</v>
      </c>
      <c r="DU27" s="12">
        <v>1998</v>
      </c>
      <c r="DV27" s="13">
        <v>206.29900000000001</v>
      </c>
      <c r="DY27" s="12">
        <v>1998</v>
      </c>
      <c r="DZ27" s="13">
        <v>206.29900000000001</v>
      </c>
      <c r="EC27" s="12">
        <v>1998</v>
      </c>
      <c r="ED27" s="13">
        <v>206.29900000000001</v>
      </c>
      <c r="EG27" s="12">
        <v>1998</v>
      </c>
      <c r="EH27" s="13">
        <v>206.29900000000001</v>
      </c>
    </row>
    <row r="28" spans="2:138">
      <c r="B28">
        <v>0.27226304606770169</v>
      </c>
      <c r="C28" s="21">
        <v>0.86655306592798975</v>
      </c>
      <c r="D28">
        <v>194.80846194496658</v>
      </c>
      <c r="E28" s="12">
        <v>1999</v>
      </c>
      <c r="F28" s="13">
        <v>605.78499999999997</v>
      </c>
      <c r="I28" s="12">
        <v>2000</v>
      </c>
      <c r="J28" s="13">
        <v>973.91099999999994</v>
      </c>
      <c r="M28" s="12">
        <v>2000</v>
      </c>
      <c r="N28" s="13">
        <v>973.91099999999994</v>
      </c>
      <c r="Q28" s="12">
        <v>2000</v>
      </c>
      <c r="R28" s="13">
        <v>973.91099999999994</v>
      </c>
      <c r="U28" s="12">
        <v>2000</v>
      </c>
      <c r="V28" s="13">
        <v>973.91099999999994</v>
      </c>
      <c r="Y28" s="12">
        <v>2000</v>
      </c>
      <c r="Z28" s="13">
        <v>973.91099999999994</v>
      </c>
      <c r="AC28" s="12">
        <v>2000</v>
      </c>
      <c r="AD28" s="13">
        <v>973.91099999999994</v>
      </c>
      <c r="AG28" s="12">
        <v>2000</v>
      </c>
      <c r="AH28" s="13">
        <v>973.91099999999994</v>
      </c>
      <c r="AK28" s="12">
        <v>2000</v>
      </c>
      <c r="AL28" s="13">
        <v>973.91099999999994</v>
      </c>
      <c r="AO28" s="12">
        <v>2000</v>
      </c>
      <c r="AP28" s="13">
        <v>973.91099999999994</v>
      </c>
      <c r="AS28" s="12">
        <v>2000</v>
      </c>
      <c r="AT28" s="13">
        <v>973.91099999999994</v>
      </c>
      <c r="AW28" s="12">
        <v>2000</v>
      </c>
      <c r="AX28" s="13">
        <v>973.91099999999994</v>
      </c>
      <c r="BA28" s="12">
        <v>2000</v>
      </c>
      <c r="BB28" s="13">
        <v>973.91099999999994</v>
      </c>
      <c r="BE28" s="12">
        <v>2000</v>
      </c>
      <c r="BF28" s="13">
        <v>973.91099999999994</v>
      </c>
      <c r="BI28" s="12">
        <v>2000</v>
      </c>
      <c r="BJ28" s="13">
        <v>973.91099999999994</v>
      </c>
      <c r="BM28" s="12">
        <v>2000</v>
      </c>
      <c r="BN28" s="13">
        <v>973.91099999999994</v>
      </c>
      <c r="BQ28" s="12">
        <v>2000</v>
      </c>
      <c r="BR28" s="13">
        <v>973.91099999999994</v>
      </c>
      <c r="BU28" s="12">
        <v>2000</v>
      </c>
      <c r="BV28" s="13">
        <v>973.91099999999994</v>
      </c>
      <c r="BY28" s="12">
        <v>2000</v>
      </c>
      <c r="BZ28" s="13">
        <v>973.91099999999994</v>
      </c>
      <c r="CC28" s="12">
        <v>2000</v>
      </c>
      <c r="CD28" s="13">
        <v>973.91099999999994</v>
      </c>
      <c r="CG28" s="12">
        <v>2000</v>
      </c>
      <c r="CH28" s="13">
        <v>973.91099999999994</v>
      </c>
      <c r="CK28" s="12">
        <v>2000</v>
      </c>
      <c r="CL28" s="13">
        <v>973.91099999999994</v>
      </c>
      <c r="CO28" s="12">
        <v>2000</v>
      </c>
      <c r="CP28" s="13">
        <v>973.91099999999994</v>
      </c>
      <c r="CS28" s="12">
        <v>2000</v>
      </c>
      <c r="CT28" s="13">
        <v>973.91099999999994</v>
      </c>
      <c r="CW28" s="12">
        <v>2000</v>
      </c>
      <c r="CX28" s="13">
        <v>973.91099999999994</v>
      </c>
      <c r="DA28" s="12">
        <v>2000</v>
      </c>
      <c r="DB28" s="13">
        <v>973.91099999999994</v>
      </c>
      <c r="DE28" s="12">
        <v>2000</v>
      </c>
      <c r="DF28" s="13">
        <v>973.91099999999994</v>
      </c>
      <c r="DI28" s="12">
        <v>2000</v>
      </c>
      <c r="DJ28" s="13">
        <v>973.91099999999994</v>
      </c>
      <c r="DM28" s="12">
        <v>1999</v>
      </c>
      <c r="DN28" s="13">
        <v>605.78499999999997</v>
      </c>
      <c r="DQ28" s="12">
        <v>1999</v>
      </c>
      <c r="DR28" s="13">
        <v>605.78499999999997</v>
      </c>
      <c r="DU28" s="12">
        <v>1999</v>
      </c>
      <c r="DV28" s="13">
        <v>605.78499999999997</v>
      </c>
      <c r="DY28" s="12">
        <v>1999</v>
      </c>
      <c r="DZ28" s="13">
        <v>605.78499999999997</v>
      </c>
      <c r="EC28" s="12">
        <v>1999</v>
      </c>
      <c r="ED28" s="13">
        <v>605.78499999999997</v>
      </c>
      <c r="EG28" s="12">
        <v>1999</v>
      </c>
      <c r="EH28" s="13">
        <v>605.78499999999997</v>
      </c>
    </row>
    <row r="29" spans="2:138">
      <c r="B29">
        <v>0.27167744183938541</v>
      </c>
      <c r="C29" s="21">
        <v>0.8666246872623482</v>
      </c>
      <c r="D29">
        <v>194.9291820519272</v>
      </c>
      <c r="E29" s="12">
        <v>2000</v>
      </c>
      <c r="F29" s="13">
        <v>973.91099999999994</v>
      </c>
      <c r="I29" s="12">
        <v>2002</v>
      </c>
      <c r="J29" s="13">
        <v>2854.4929999999999</v>
      </c>
      <c r="M29" s="12">
        <v>2002</v>
      </c>
      <c r="N29" s="13">
        <v>2854.4929999999999</v>
      </c>
      <c r="Q29" s="12">
        <v>2002</v>
      </c>
      <c r="R29" s="13">
        <v>2854.4929999999999</v>
      </c>
      <c r="U29" s="12">
        <v>2002</v>
      </c>
      <c r="V29" s="13">
        <v>2854.4929999999999</v>
      </c>
      <c r="Y29" s="12">
        <v>2002</v>
      </c>
      <c r="Z29" s="13">
        <v>2854.4929999999999</v>
      </c>
      <c r="AC29" s="12">
        <v>2002</v>
      </c>
      <c r="AD29" s="13">
        <v>2854.4929999999999</v>
      </c>
      <c r="AG29" s="12">
        <v>2002</v>
      </c>
      <c r="AH29" s="13">
        <v>2854.4929999999999</v>
      </c>
      <c r="AK29" s="12">
        <v>2002</v>
      </c>
      <c r="AL29" s="13">
        <v>2854.4929999999999</v>
      </c>
      <c r="AO29" s="12">
        <v>2002</v>
      </c>
      <c r="AP29" s="13">
        <v>2854.4929999999999</v>
      </c>
      <c r="AS29" s="12">
        <v>2002</v>
      </c>
      <c r="AT29" s="13">
        <v>2854.4929999999999</v>
      </c>
      <c r="AW29" s="12">
        <v>2002</v>
      </c>
      <c r="AX29" s="13">
        <v>2854.4929999999999</v>
      </c>
      <c r="BA29" s="12">
        <v>2002</v>
      </c>
      <c r="BB29" s="13">
        <v>2854.4929999999999</v>
      </c>
      <c r="BE29" s="12">
        <v>2002</v>
      </c>
      <c r="BF29" s="13">
        <v>2854.4929999999999</v>
      </c>
      <c r="BI29" s="12">
        <v>2002</v>
      </c>
      <c r="BJ29" s="13">
        <v>2854.4929999999999</v>
      </c>
      <c r="BM29" s="12">
        <v>2002</v>
      </c>
      <c r="BN29" s="13">
        <v>2854.4929999999999</v>
      </c>
      <c r="BQ29" s="12">
        <v>2002</v>
      </c>
      <c r="BR29" s="13">
        <v>2854.4929999999999</v>
      </c>
      <c r="BU29" s="12">
        <v>2002</v>
      </c>
      <c r="BV29" s="13">
        <v>2854.4929999999999</v>
      </c>
      <c r="BY29" s="12">
        <v>2002</v>
      </c>
      <c r="BZ29" s="13">
        <v>2854.4929999999999</v>
      </c>
      <c r="CC29" s="12">
        <v>2002</v>
      </c>
      <c r="CD29" s="13">
        <v>2854.4929999999999</v>
      </c>
      <c r="CG29" s="12">
        <v>2002</v>
      </c>
      <c r="CH29" s="13">
        <v>2854.4929999999999</v>
      </c>
      <c r="CK29" s="12">
        <v>2002</v>
      </c>
      <c r="CL29" s="13">
        <v>2854.4929999999999</v>
      </c>
      <c r="CO29" s="12">
        <v>2002</v>
      </c>
      <c r="CP29" s="13">
        <v>2854.4929999999999</v>
      </c>
      <c r="CS29" s="12">
        <v>2002</v>
      </c>
      <c r="CT29" s="13">
        <v>2854.4929999999999</v>
      </c>
      <c r="CW29" s="12">
        <v>2002</v>
      </c>
      <c r="CX29" s="13">
        <v>2854.4929999999999</v>
      </c>
      <c r="DA29" s="12">
        <v>2002</v>
      </c>
      <c r="DB29" s="13">
        <v>2854.4929999999999</v>
      </c>
      <c r="DE29" s="12">
        <v>2002</v>
      </c>
      <c r="DF29" s="13">
        <v>2854.4929999999999</v>
      </c>
      <c r="DI29" s="12">
        <v>2002</v>
      </c>
      <c r="DJ29" s="13">
        <v>2854.4929999999999</v>
      </c>
      <c r="DM29" s="12">
        <v>2002</v>
      </c>
      <c r="DN29" s="13">
        <v>2854.4929999999999</v>
      </c>
      <c r="DQ29" s="12">
        <v>2000</v>
      </c>
      <c r="DR29" s="13">
        <v>973.91099999999994</v>
      </c>
      <c r="DU29" s="12">
        <v>2000</v>
      </c>
      <c r="DV29" s="13">
        <v>973.91099999999994</v>
      </c>
      <c r="DY29" s="12">
        <v>2000</v>
      </c>
      <c r="DZ29" s="13">
        <v>973.91099999999994</v>
      </c>
      <c r="EC29" s="12">
        <v>2000</v>
      </c>
      <c r="ED29" s="13">
        <v>973.91099999999994</v>
      </c>
      <c r="EG29" s="12">
        <v>2000</v>
      </c>
      <c r="EH29" s="13">
        <v>973.91099999999994</v>
      </c>
    </row>
    <row r="30" spans="2:138">
      <c r="B30">
        <v>0.27008394777121858</v>
      </c>
      <c r="C30" s="21">
        <v>0.86748692990396981</v>
      </c>
      <c r="D30">
        <v>196.39276245172996</v>
      </c>
      <c r="E30" s="12">
        <v>2002</v>
      </c>
      <c r="F30" s="13">
        <v>2854.4929999999999</v>
      </c>
      <c r="I30" s="12">
        <v>2003</v>
      </c>
      <c r="J30" s="13">
        <v>1138.5609999999999</v>
      </c>
      <c r="M30" s="12">
        <v>2003</v>
      </c>
      <c r="N30" s="13">
        <v>1138.5609999999999</v>
      </c>
      <c r="Q30" s="12">
        <v>2003</v>
      </c>
      <c r="R30" s="13">
        <v>1138.5609999999999</v>
      </c>
      <c r="U30" s="12">
        <v>2003</v>
      </c>
      <c r="V30" s="13">
        <v>1138.5609999999999</v>
      </c>
      <c r="Y30" s="12">
        <v>2003</v>
      </c>
      <c r="Z30" s="13">
        <v>1138.5609999999999</v>
      </c>
      <c r="AC30" s="12">
        <v>2003</v>
      </c>
      <c r="AD30" s="13">
        <v>1138.5609999999999</v>
      </c>
      <c r="AG30" s="12">
        <v>2003</v>
      </c>
      <c r="AH30" s="13">
        <v>1138.5609999999999</v>
      </c>
      <c r="AK30" s="12">
        <v>2003</v>
      </c>
      <c r="AL30" s="13">
        <v>1138.5609999999999</v>
      </c>
      <c r="AO30" s="12">
        <v>2003</v>
      </c>
      <c r="AP30" s="13">
        <v>1138.5609999999999</v>
      </c>
      <c r="AS30" s="12">
        <v>2003</v>
      </c>
      <c r="AT30" s="13">
        <v>1138.5609999999999</v>
      </c>
      <c r="AW30" s="12">
        <v>2003</v>
      </c>
      <c r="AX30" s="13">
        <v>1138.5609999999999</v>
      </c>
      <c r="BA30" s="12">
        <v>2003</v>
      </c>
      <c r="BB30" s="13">
        <v>1138.5609999999999</v>
      </c>
      <c r="BE30" s="12">
        <v>2003</v>
      </c>
      <c r="BF30" s="13">
        <v>1138.5609999999999</v>
      </c>
      <c r="BI30" s="12">
        <v>2003</v>
      </c>
      <c r="BJ30" s="13">
        <v>1138.5609999999999</v>
      </c>
      <c r="BM30" s="12">
        <v>2003</v>
      </c>
      <c r="BN30" s="13">
        <v>1138.5609999999999</v>
      </c>
      <c r="BQ30" s="12">
        <v>2003</v>
      </c>
      <c r="BR30" s="13">
        <v>1138.5609999999999</v>
      </c>
      <c r="BU30" s="12">
        <v>2003</v>
      </c>
      <c r="BV30" s="13">
        <v>1138.5609999999999</v>
      </c>
      <c r="BY30" s="12">
        <v>2003</v>
      </c>
      <c r="BZ30" s="13">
        <v>1138.5609999999999</v>
      </c>
      <c r="CC30" s="12">
        <v>2003</v>
      </c>
      <c r="CD30" s="13">
        <v>1138.5609999999999</v>
      </c>
      <c r="CG30" s="12">
        <v>2003</v>
      </c>
      <c r="CH30" s="13">
        <v>1138.5609999999999</v>
      </c>
      <c r="CK30" s="12">
        <v>2003</v>
      </c>
      <c r="CL30" s="13">
        <v>1138.5609999999999</v>
      </c>
      <c r="CO30" s="12">
        <v>2003</v>
      </c>
      <c r="CP30" s="13">
        <v>1138.5609999999999</v>
      </c>
      <c r="CS30" s="12">
        <v>2003</v>
      </c>
      <c r="CT30" s="13">
        <v>1138.5609999999999</v>
      </c>
      <c r="CW30" s="12">
        <v>2003</v>
      </c>
      <c r="CX30" s="13">
        <v>1138.5609999999999</v>
      </c>
      <c r="DA30" s="12">
        <v>2003</v>
      </c>
      <c r="DB30" s="13">
        <v>1138.5609999999999</v>
      </c>
      <c r="DE30" s="12">
        <v>2003</v>
      </c>
      <c r="DF30" s="13">
        <v>1138.5609999999999</v>
      </c>
      <c r="DI30" s="12">
        <v>2003</v>
      </c>
      <c r="DJ30" s="13">
        <v>1138.5609999999999</v>
      </c>
      <c r="DM30" s="12">
        <v>2003</v>
      </c>
      <c r="DN30" s="13">
        <v>1138.5609999999999</v>
      </c>
      <c r="DQ30" s="12">
        <v>2003</v>
      </c>
      <c r="DR30" s="13">
        <v>1138.5609999999999</v>
      </c>
      <c r="DU30" s="12">
        <v>2002</v>
      </c>
      <c r="DV30" s="13">
        <v>2854.4929999999999</v>
      </c>
      <c r="DY30" s="12">
        <v>2002</v>
      </c>
      <c r="DZ30" s="13">
        <v>2854.4929999999999</v>
      </c>
      <c r="EC30" s="12">
        <v>2002</v>
      </c>
      <c r="ED30" s="13">
        <v>2854.4929999999999</v>
      </c>
      <c r="EG30" s="12">
        <v>2002</v>
      </c>
      <c r="EH30" s="13">
        <v>2854.4929999999999</v>
      </c>
    </row>
    <row r="31" spans="2:138">
      <c r="B31">
        <v>0.27236305682150558</v>
      </c>
      <c r="C31" s="21">
        <v>0.86303528715054934</v>
      </c>
      <c r="D31">
        <v>189.03451900764753</v>
      </c>
      <c r="E31" s="12">
        <v>2003</v>
      </c>
      <c r="F31" s="13">
        <v>1138.5609999999999</v>
      </c>
      <c r="I31" s="12">
        <v>2003</v>
      </c>
      <c r="J31" s="13">
        <v>5558.45</v>
      </c>
      <c r="M31" s="12">
        <v>2003</v>
      </c>
      <c r="N31" s="13">
        <v>5558.45</v>
      </c>
      <c r="Q31" s="12">
        <v>2003</v>
      </c>
      <c r="R31" s="13">
        <v>5558.45</v>
      </c>
      <c r="U31" s="12">
        <v>2003</v>
      </c>
      <c r="V31" s="13">
        <v>5558.45</v>
      </c>
      <c r="Y31" s="12">
        <v>2003</v>
      </c>
      <c r="Z31" s="13">
        <v>5558.45</v>
      </c>
      <c r="AC31" s="12">
        <v>2003</v>
      </c>
      <c r="AD31" s="13">
        <v>5558.45</v>
      </c>
      <c r="AG31" s="12">
        <v>2003</v>
      </c>
      <c r="AH31" s="13">
        <v>5558.45</v>
      </c>
      <c r="AK31" s="12">
        <v>2003</v>
      </c>
      <c r="AL31" s="13">
        <v>5558.45</v>
      </c>
      <c r="AO31" s="12">
        <v>2003</v>
      </c>
      <c r="AP31" s="13">
        <v>5558.45</v>
      </c>
      <c r="AS31" s="12">
        <v>2003</v>
      </c>
      <c r="AT31" s="13">
        <v>5558.45</v>
      </c>
      <c r="AW31" s="12">
        <v>2003</v>
      </c>
      <c r="AX31" s="13">
        <v>5558.45</v>
      </c>
      <c r="BA31" s="12">
        <v>2003</v>
      </c>
      <c r="BB31" s="13">
        <v>5558.45</v>
      </c>
      <c r="BE31" s="12">
        <v>2003</v>
      </c>
      <c r="BF31" s="13">
        <v>5558.45</v>
      </c>
      <c r="BI31" s="12">
        <v>2003</v>
      </c>
      <c r="BJ31" s="13">
        <v>5558.45</v>
      </c>
      <c r="BM31" s="12">
        <v>2003</v>
      </c>
      <c r="BN31" s="13">
        <v>5558.45</v>
      </c>
      <c r="BQ31" s="12">
        <v>2003</v>
      </c>
      <c r="BR31" s="13">
        <v>5558.45</v>
      </c>
      <c r="BU31" s="12">
        <v>2003</v>
      </c>
      <c r="BV31" s="13">
        <v>5558.45</v>
      </c>
      <c r="BY31" s="12">
        <v>2003</v>
      </c>
      <c r="BZ31" s="13">
        <v>5558.45</v>
      </c>
      <c r="CC31" s="12">
        <v>2003</v>
      </c>
      <c r="CD31" s="13">
        <v>5558.45</v>
      </c>
      <c r="CG31" s="12">
        <v>2003</v>
      </c>
      <c r="CH31" s="13">
        <v>5558.45</v>
      </c>
      <c r="CK31" s="12">
        <v>2003</v>
      </c>
      <c r="CL31" s="13">
        <v>5558.45</v>
      </c>
      <c r="CO31" s="12">
        <v>2003</v>
      </c>
      <c r="CP31" s="13">
        <v>5558.45</v>
      </c>
      <c r="CS31" s="12">
        <v>2003</v>
      </c>
      <c r="CT31" s="13">
        <v>5558.45</v>
      </c>
      <c r="CW31" s="12">
        <v>2003</v>
      </c>
      <c r="CX31" s="13">
        <v>5558.45</v>
      </c>
      <c r="DA31" s="12">
        <v>2003</v>
      </c>
      <c r="DB31" s="13">
        <v>5558.45</v>
      </c>
      <c r="DE31" s="12">
        <v>2003</v>
      </c>
      <c r="DF31" s="13">
        <v>5558.45</v>
      </c>
      <c r="DI31" s="12">
        <v>2003</v>
      </c>
      <c r="DJ31" s="13">
        <v>5558.45</v>
      </c>
      <c r="DM31" s="12">
        <v>2003</v>
      </c>
      <c r="DN31" s="13">
        <v>5558.45</v>
      </c>
      <c r="DQ31" s="12">
        <v>2003</v>
      </c>
      <c r="DR31" s="13">
        <v>5558.45</v>
      </c>
      <c r="DU31" s="12">
        <v>2003</v>
      </c>
      <c r="DV31" s="13">
        <v>5558.45</v>
      </c>
      <c r="DY31" s="12">
        <v>2003</v>
      </c>
      <c r="DZ31" s="13">
        <v>1138.5609999999999</v>
      </c>
      <c r="EC31" s="12">
        <v>2003</v>
      </c>
      <c r="ED31" s="13">
        <v>1138.5609999999999</v>
      </c>
      <c r="EG31" s="12">
        <v>2003</v>
      </c>
      <c r="EH31" s="13">
        <v>1138.5609999999999</v>
      </c>
    </row>
    <row r="32" spans="2:138">
      <c r="B32">
        <v>0.26889624118623084</v>
      </c>
      <c r="C32" s="21">
        <v>0.86884581616952838</v>
      </c>
      <c r="D32">
        <v>198.73841400879476</v>
      </c>
      <c r="E32" s="12">
        <v>2003</v>
      </c>
      <c r="F32" s="13">
        <v>5558.45</v>
      </c>
      <c r="I32" s="12">
        <v>2004</v>
      </c>
      <c r="J32" s="13">
        <v>5155.8339999999998</v>
      </c>
      <c r="M32" s="12">
        <v>2004</v>
      </c>
      <c r="N32" s="13">
        <v>5155.8339999999998</v>
      </c>
      <c r="Q32" s="12">
        <v>2004</v>
      </c>
      <c r="R32" s="13">
        <v>5155.8339999999998</v>
      </c>
      <c r="U32" s="12">
        <v>2004</v>
      </c>
      <c r="V32" s="13">
        <v>5155.8339999999998</v>
      </c>
      <c r="Y32" s="12">
        <v>2004</v>
      </c>
      <c r="Z32" s="13">
        <v>5155.8339999999998</v>
      </c>
      <c r="AC32" s="12">
        <v>2004</v>
      </c>
      <c r="AD32" s="13">
        <v>5155.8339999999998</v>
      </c>
      <c r="AG32" s="12">
        <v>2004</v>
      </c>
      <c r="AH32" s="13">
        <v>5155.8339999999998</v>
      </c>
      <c r="AK32" s="12">
        <v>2004</v>
      </c>
      <c r="AL32" s="13">
        <v>5155.8339999999998</v>
      </c>
      <c r="AO32" s="12">
        <v>2004</v>
      </c>
      <c r="AP32" s="13">
        <v>5155.8339999999998</v>
      </c>
      <c r="AS32" s="12">
        <v>2004</v>
      </c>
      <c r="AT32" s="13">
        <v>5155.8339999999998</v>
      </c>
      <c r="AW32" s="12">
        <v>2004</v>
      </c>
      <c r="AX32" s="13">
        <v>5155.8339999999998</v>
      </c>
      <c r="BA32" s="12">
        <v>2004</v>
      </c>
      <c r="BB32" s="13">
        <v>5155.8339999999998</v>
      </c>
      <c r="BE32" s="12">
        <v>2004</v>
      </c>
      <c r="BF32" s="13">
        <v>5155.8339999999998</v>
      </c>
      <c r="BI32" s="12">
        <v>2004</v>
      </c>
      <c r="BJ32" s="13">
        <v>5155.8339999999998</v>
      </c>
      <c r="BM32" s="12">
        <v>2004</v>
      </c>
      <c r="BN32" s="13">
        <v>5155.8339999999998</v>
      </c>
      <c r="BQ32" s="12">
        <v>2004</v>
      </c>
      <c r="BR32" s="13">
        <v>5155.8339999999998</v>
      </c>
      <c r="BU32" s="12">
        <v>2004</v>
      </c>
      <c r="BV32" s="13">
        <v>5155.8339999999998</v>
      </c>
      <c r="BY32" s="12">
        <v>2004</v>
      </c>
      <c r="BZ32" s="13">
        <v>5155.8339999999998</v>
      </c>
      <c r="CC32" s="12">
        <v>2004</v>
      </c>
      <c r="CD32" s="13">
        <v>5155.8339999999998</v>
      </c>
      <c r="CG32" s="12">
        <v>2004</v>
      </c>
      <c r="CH32" s="13">
        <v>5155.8339999999998</v>
      </c>
      <c r="CK32" s="12">
        <v>2004</v>
      </c>
      <c r="CL32" s="13">
        <v>5155.8339999999998</v>
      </c>
      <c r="CO32" s="12">
        <v>2004</v>
      </c>
      <c r="CP32" s="13">
        <v>5155.8339999999998</v>
      </c>
      <c r="CS32" s="12">
        <v>2004</v>
      </c>
      <c r="CT32" s="13">
        <v>5155.8339999999998</v>
      </c>
      <c r="CW32" s="12">
        <v>2004</v>
      </c>
      <c r="CX32" s="13">
        <v>5155.8339999999998</v>
      </c>
      <c r="DA32" s="12">
        <v>2004</v>
      </c>
      <c r="DB32" s="13">
        <v>5155.8339999999998</v>
      </c>
      <c r="DE32" s="12">
        <v>2004</v>
      </c>
      <c r="DF32" s="13">
        <v>5155.8339999999998</v>
      </c>
      <c r="DI32" s="12">
        <v>2004</v>
      </c>
      <c r="DJ32" s="13">
        <v>5155.8339999999998</v>
      </c>
      <c r="DM32" s="12">
        <v>2004</v>
      </c>
      <c r="DN32" s="13">
        <v>5155.8339999999998</v>
      </c>
      <c r="DQ32" s="12">
        <v>2004</v>
      </c>
      <c r="DR32" s="13">
        <v>5155.8339999999998</v>
      </c>
      <c r="DU32" s="12">
        <v>2004</v>
      </c>
      <c r="DV32" s="13">
        <v>5155.8339999999998</v>
      </c>
      <c r="DY32" s="12">
        <v>2004</v>
      </c>
      <c r="DZ32" s="13">
        <v>5155.8339999999998</v>
      </c>
      <c r="EC32" s="12">
        <v>2003</v>
      </c>
      <c r="ED32" s="13">
        <v>5558.45</v>
      </c>
      <c r="EG32" s="12">
        <v>2003</v>
      </c>
      <c r="EH32" s="13">
        <v>5558.45</v>
      </c>
    </row>
    <row r="33" spans="1:138">
      <c r="B33">
        <v>0.26932029011890063</v>
      </c>
      <c r="C33" s="21">
        <v>0.86617166642554011</v>
      </c>
      <c r="D33">
        <v>194.16777672351802</v>
      </c>
      <c r="E33" s="12">
        <v>2004</v>
      </c>
      <c r="F33" s="13">
        <v>5155.8339999999998</v>
      </c>
      <c r="I33" s="12">
        <v>2004</v>
      </c>
      <c r="J33" s="13">
        <v>1269.8409999999999</v>
      </c>
      <c r="M33" s="12">
        <v>2004</v>
      </c>
      <c r="N33" s="13">
        <v>1269.8409999999999</v>
      </c>
      <c r="Q33" s="12">
        <v>2004</v>
      </c>
      <c r="R33" s="13">
        <v>1269.8409999999999</v>
      </c>
      <c r="U33" s="12">
        <v>2004</v>
      </c>
      <c r="V33" s="13">
        <v>1269.8409999999999</v>
      </c>
      <c r="Y33" s="12">
        <v>2004</v>
      </c>
      <c r="Z33" s="13">
        <v>1269.8409999999999</v>
      </c>
      <c r="AC33" s="12">
        <v>2004</v>
      </c>
      <c r="AD33" s="13">
        <v>1269.8409999999999</v>
      </c>
      <c r="AG33" s="12">
        <v>2004</v>
      </c>
      <c r="AH33" s="13">
        <v>1269.8409999999999</v>
      </c>
      <c r="AK33" s="12">
        <v>2004</v>
      </c>
      <c r="AL33" s="13">
        <v>1269.8409999999999</v>
      </c>
      <c r="AO33" s="12">
        <v>2004</v>
      </c>
      <c r="AP33" s="13">
        <v>1269.8409999999999</v>
      </c>
      <c r="AS33" s="12">
        <v>2004</v>
      </c>
      <c r="AT33" s="13">
        <v>1269.8409999999999</v>
      </c>
      <c r="AW33" s="12">
        <v>2004</v>
      </c>
      <c r="AX33" s="13">
        <v>1269.8409999999999</v>
      </c>
      <c r="BA33" s="12">
        <v>2004</v>
      </c>
      <c r="BB33" s="13">
        <v>1269.8409999999999</v>
      </c>
      <c r="BE33" s="12">
        <v>2004</v>
      </c>
      <c r="BF33" s="13">
        <v>1269.8409999999999</v>
      </c>
      <c r="BI33" s="12">
        <v>2004</v>
      </c>
      <c r="BJ33" s="13">
        <v>1269.8409999999999</v>
      </c>
      <c r="BM33" s="12">
        <v>2004</v>
      </c>
      <c r="BN33" s="13">
        <v>1269.8409999999999</v>
      </c>
      <c r="BQ33" s="12">
        <v>2004</v>
      </c>
      <c r="BR33" s="13">
        <v>1269.8409999999999</v>
      </c>
      <c r="BU33" s="12">
        <v>2004</v>
      </c>
      <c r="BV33" s="13">
        <v>1269.8409999999999</v>
      </c>
      <c r="BY33" s="12">
        <v>2004</v>
      </c>
      <c r="BZ33" s="13">
        <v>1269.8409999999999</v>
      </c>
      <c r="CC33" s="12">
        <v>2004</v>
      </c>
      <c r="CD33" s="13">
        <v>1269.8409999999999</v>
      </c>
      <c r="CG33" s="12">
        <v>2004</v>
      </c>
      <c r="CH33" s="13">
        <v>1269.8409999999999</v>
      </c>
      <c r="CK33" s="12">
        <v>2004</v>
      </c>
      <c r="CL33" s="13">
        <v>1269.8409999999999</v>
      </c>
      <c r="CO33" s="12">
        <v>2004</v>
      </c>
      <c r="CP33" s="13">
        <v>1269.8409999999999</v>
      </c>
      <c r="CS33" s="12">
        <v>2004</v>
      </c>
      <c r="CT33" s="13">
        <v>1269.8409999999999</v>
      </c>
      <c r="CW33" s="12">
        <v>2004</v>
      </c>
      <c r="CX33" s="13">
        <v>1269.8409999999999</v>
      </c>
      <c r="DA33" s="12">
        <v>2004</v>
      </c>
      <c r="DB33" s="13">
        <v>1269.8409999999999</v>
      </c>
      <c r="DE33" s="12">
        <v>2004</v>
      </c>
      <c r="DF33" s="13">
        <v>1269.8409999999999</v>
      </c>
      <c r="DI33" s="12">
        <v>2004</v>
      </c>
      <c r="DJ33" s="13">
        <v>1269.8409999999999</v>
      </c>
      <c r="DM33" s="12">
        <v>2004</v>
      </c>
      <c r="DN33" s="13">
        <v>1269.8409999999999</v>
      </c>
      <c r="DQ33" s="12">
        <v>2004</v>
      </c>
      <c r="DR33" s="13">
        <v>1269.8409999999999</v>
      </c>
      <c r="DU33" s="12">
        <v>2004</v>
      </c>
      <c r="DV33" s="13">
        <v>1269.8409999999999</v>
      </c>
      <c r="DY33" s="12">
        <v>2004</v>
      </c>
      <c r="DZ33" s="13">
        <v>1269.8409999999999</v>
      </c>
      <c r="EC33" s="12">
        <v>2004</v>
      </c>
      <c r="ED33" s="13">
        <v>1269.8409999999999</v>
      </c>
      <c r="EG33" s="12">
        <v>2004</v>
      </c>
      <c r="EH33" s="13">
        <v>5155.8339999999998</v>
      </c>
    </row>
    <row r="34" spans="1:138">
      <c r="B34">
        <v>0.27257304562585966</v>
      </c>
      <c r="C34" s="21">
        <v>0.86216592097256117</v>
      </c>
      <c r="D34">
        <v>187.65299417735332</v>
      </c>
      <c r="E34" s="12">
        <v>2004</v>
      </c>
      <c r="F34" s="13">
        <v>1269.8409999999999</v>
      </c>
    </row>
    <row r="35" spans="1:138">
      <c r="A35" t="s">
        <v>42</v>
      </c>
      <c r="B35" s="10">
        <f>AVERAGE(B2:B34)</f>
        <v>0.27526638790320401</v>
      </c>
      <c r="C35" s="10">
        <f>AVERAGE(C2:C34)</f>
        <v>0.8677499286984991</v>
      </c>
      <c r="D35" s="10">
        <f>AVERAGE(D2:D34)</f>
        <v>197.34843202136904</v>
      </c>
      <c r="E35" s="10">
        <f>AVERAGE(E2:E34)</f>
        <v>1985.4242424242425</v>
      </c>
      <c r="F35" s="10">
        <f>AVERAGE(F2:F34)</f>
        <v>553.32443230303022</v>
      </c>
    </row>
    <row r="36" spans="1:138">
      <c r="A36" t="s">
        <v>43</v>
      </c>
      <c r="B36" s="10">
        <f>STDEV(B2:B34)</f>
        <v>3.5778631762218875E-3</v>
      </c>
      <c r="C36" s="10">
        <f>STDEV(C2:C34)</f>
        <v>6.0524959164819153E-3</v>
      </c>
      <c r="D36" s="10">
        <f>STDEV(D2:D34)</f>
        <v>11.462858454947771</v>
      </c>
      <c r="E36" s="10">
        <f>STDEV(E2:E34)</f>
        <v>16.40127720451655</v>
      </c>
      <c r="F36" s="10">
        <f>STDEV(F2:F34)</f>
        <v>1368.3250573955374</v>
      </c>
    </row>
    <row r="37" spans="1:138">
      <c r="A37" t="s">
        <v>44</v>
      </c>
      <c r="B37" s="10">
        <f>MIN(B2:B34)</f>
        <v>0.26889624118623084</v>
      </c>
      <c r="C37" s="10">
        <f>MIN(C2:C34)</f>
        <v>0.85334943882766989</v>
      </c>
      <c r="D37" s="10">
        <f>MIN(D2:D34)</f>
        <v>174.56791818714413</v>
      </c>
      <c r="E37" s="10">
        <f>MIN(E2:E34)</f>
        <v>1952</v>
      </c>
      <c r="F37" s="10">
        <f>MIN(F2:F34)</f>
        <v>4.86E-4</v>
      </c>
    </row>
    <row r="38" spans="1:138">
      <c r="A38" t="s">
        <v>45</v>
      </c>
      <c r="B38" s="10">
        <f>MAX(B2:B34)</f>
        <v>0.28565453142432629</v>
      </c>
      <c r="C38" s="10">
        <f>MAX(C2:C34)</f>
        <v>0.89194305032536958</v>
      </c>
      <c r="D38" s="10">
        <f>MAX(D2:D34)</f>
        <v>247.63137947473822</v>
      </c>
      <c r="E38" s="10">
        <f>MAX(E2:E34)</f>
        <v>2004</v>
      </c>
      <c r="F38" s="10">
        <f>MAX(F2:F34)</f>
        <v>5558.45</v>
      </c>
    </row>
    <row r="39" spans="1:138">
      <c r="A39" t="s">
        <v>46</v>
      </c>
      <c r="B39" s="10">
        <f>ABS(B38-B37)</f>
        <v>1.6758290238095441E-2</v>
      </c>
      <c r="C39" s="10">
        <f>ABS(C38-C37)</f>
        <v>3.8593611497699687E-2</v>
      </c>
      <c r="D39" s="10">
        <f>ABS(D38-D37)</f>
        <v>73.063461287594095</v>
      </c>
      <c r="E39" s="10">
        <f>ABS(E38-E37)</f>
        <v>52</v>
      </c>
      <c r="F39" s="10">
        <f>ABS(F38-F37)</f>
        <v>5558.4495139999999</v>
      </c>
    </row>
    <row r="40" spans="1:138">
      <c r="A40" t="s">
        <v>47</v>
      </c>
      <c r="B40" s="10">
        <f>COUNT(B2:B34)</f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baseColWidth="10" defaultColWidth="8.83203125" defaultRowHeight="14" x14ac:dyDescent="0"/>
  <cols>
    <col min="1" max="1" width="8.83203125" style="12"/>
  </cols>
  <sheetData>
    <row r="1" spans="1:2" ht="20" customHeight="1">
      <c r="A1" s="12" t="s">
        <v>13</v>
      </c>
      <c r="B1" t="s">
        <v>16</v>
      </c>
    </row>
    <row r="2" spans="1:2" ht="18" customHeight="1">
      <c r="A2" s="12">
        <v>1952</v>
      </c>
      <c r="B2" s="13">
        <v>2.3800000000000002E-3</v>
      </c>
    </row>
    <row r="3" spans="1:2" ht="20" customHeight="1">
      <c r="A3" s="12">
        <v>1955</v>
      </c>
      <c r="B3" s="13">
        <v>6.0000000000000001E-3</v>
      </c>
    </row>
    <row r="4" spans="1:2">
      <c r="A4" s="12">
        <v>1956</v>
      </c>
      <c r="B4" s="13">
        <v>4.86E-4</v>
      </c>
    </row>
    <row r="5" spans="1:2">
      <c r="A5" s="12">
        <v>1958</v>
      </c>
      <c r="B5" s="13">
        <v>5.0000000000000001E-3</v>
      </c>
    </row>
    <row r="6" spans="1:2">
      <c r="A6" s="12">
        <v>1962</v>
      </c>
      <c r="B6" s="13">
        <v>8.0000000000000002E-3</v>
      </c>
    </row>
    <row r="7" spans="1:2">
      <c r="A7" s="12">
        <v>1965</v>
      </c>
      <c r="B7" s="13">
        <v>1.3100000000000001E-2</v>
      </c>
    </row>
    <row r="8" spans="1:2">
      <c r="A8" s="12">
        <v>1966</v>
      </c>
      <c r="B8" s="13">
        <v>1.2999999999999999E-2</v>
      </c>
    </row>
    <row r="9" spans="1:2">
      <c r="A9" s="12">
        <v>1971</v>
      </c>
      <c r="B9" s="13">
        <v>1.0999999999999999E-2</v>
      </c>
    </row>
    <row r="10" spans="1:2">
      <c r="A10" s="12">
        <v>1971</v>
      </c>
      <c r="B10" s="13">
        <v>7.51E-2</v>
      </c>
    </row>
    <row r="11" spans="1:2">
      <c r="A11" s="12">
        <v>1973</v>
      </c>
      <c r="B11" s="13">
        <v>3.2000000000000001E-2</v>
      </c>
    </row>
    <row r="12" spans="1:2">
      <c r="A12" s="12">
        <v>1984</v>
      </c>
      <c r="B12" s="13">
        <v>0.1002</v>
      </c>
    </row>
    <row r="13" spans="1:2">
      <c r="A13" s="12">
        <v>1985</v>
      </c>
      <c r="B13" s="13">
        <v>0.23599999999999999</v>
      </c>
    </row>
    <row r="14" spans="1:2">
      <c r="A14" s="12">
        <v>1986</v>
      </c>
      <c r="B14" s="13">
        <v>0.45900000000000002</v>
      </c>
    </row>
    <row r="15" spans="1:2">
      <c r="A15" s="12">
        <v>1988</v>
      </c>
      <c r="B15" s="13">
        <v>1.595</v>
      </c>
    </row>
    <row r="16" spans="1:2">
      <c r="A16" s="12">
        <v>1990</v>
      </c>
      <c r="B16" s="13">
        <v>1.7629999999999999</v>
      </c>
    </row>
    <row r="17" spans="1:2">
      <c r="A17" s="12">
        <v>1991</v>
      </c>
      <c r="B17" s="13">
        <v>0.156</v>
      </c>
    </row>
    <row r="18" spans="1:2">
      <c r="A18" s="12">
        <v>1991</v>
      </c>
      <c r="B18" s="13">
        <v>2.0190000000000001</v>
      </c>
    </row>
    <row r="19" spans="1:2">
      <c r="A19" s="12">
        <v>1992</v>
      </c>
      <c r="B19" s="13">
        <v>5.8639999999999999</v>
      </c>
    </row>
    <row r="20" spans="1:2">
      <c r="A20" s="12">
        <v>1993</v>
      </c>
      <c r="B20" s="13">
        <v>7.8239999999999998</v>
      </c>
    </row>
    <row r="21" spans="1:2">
      <c r="A21" s="12">
        <v>1994</v>
      </c>
      <c r="B21" s="13">
        <v>6.9969999999999999</v>
      </c>
    </row>
    <row r="22" spans="1:2">
      <c r="A22" s="12">
        <v>1995</v>
      </c>
      <c r="B22" s="13">
        <v>32.463000000000001</v>
      </c>
    </row>
    <row r="23" spans="1:2">
      <c r="A23" s="12">
        <v>1996</v>
      </c>
      <c r="B23" s="13">
        <v>17.216999999999999</v>
      </c>
    </row>
    <row r="24" spans="1:2">
      <c r="A24" s="12">
        <v>1997</v>
      </c>
      <c r="B24" s="13">
        <v>10.797000000000001</v>
      </c>
    </row>
    <row r="25" spans="1:2">
      <c r="A25" s="12">
        <v>1997</v>
      </c>
      <c r="B25" s="13">
        <v>65.900000000000006</v>
      </c>
    </row>
    <row r="26" spans="1:2">
      <c r="A26" s="12">
        <v>1998</v>
      </c>
      <c r="B26" s="13">
        <v>342.976</v>
      </c>
    </row>
    <row r="27" spans="1:2">
      <c r="A27" s="12">
        <v>1998</v>
      </c>
      <c r="B27" s="13">
        <v>206.29900000000001</v>
      </c>
    </row>
    <row r="28" spans="1:2">
      <c r="A28" s="12">
        <v>1999</v>
      </c>
      <c r="B28" s="13">
        <v>605.78499999999997</v>
      </c>
    </row>
    <row r="29" spans="1:2">
      <c r="A29" s="12">
        <v>2000</v>
      </c>
      <c r="B29" s="13">
        <v>973.91099999999994</v>
      </c>
    </row>
    <row r="30" spans="1:2">
      <c r="A30" s="12">
        <v>2002</v>
      </c>
      <c r="B30" s="13">
        <v>2854.4929999999999</v>
      </c>
    </row>
    <row r="31" spans="1:2">
      <c r="A31" s="12">
        <v>2003</v>
      </c>
      <c r="B31" s="13">
        <v>1138.5609999999999</v>
      </c>
    </row>
    <row r="32" spans="1:2">
      <c r="A32" s="12">
        <v>2003</v>
      </c>
      <c r="B32" s="13">
        <v>5558.45</v>
      </c>
    </row>
    <row r="33" spans="1:2">
      <c r="A33" s="12">
        <v>2004</v>
      </c>
      <c r="B33" s="13">
        <v>5155.8339999999998</v>
      </c>
    </row>
    <row r="34" spans="1:2">
      <c r="A34" s="12">
        <v>2004</v>
      </c>
      <c r="B34" s="13">
        <v>1269.8409999999999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workbookViewId="0">
      <selection activeCell="J11" sqref="J11"/>
    </sheetView>
  </sheetViews>
  <sheetFormatPr baseColWidth="10" defaultColWidth="8.83203125" defaultRowHeight="14" x14ac:dyDescent="0"/>
  <cols>
    <col min="2" max="3" width="8.83203125" style="3"/>
  </cols>
  <sheetData>
    <row r="1" spans="1:15" ht="20" customHeight="1">
      <c r="B1" s="7"/>
      <c r="C1" s="7"/>
    </row>
    <row r="2" spans="1:15" ht="20" customHeight="1">
      <c r="B2" s="7"/>
      <c r="C2" s="7"/>
    </row>
    <row r="3" spans="1:15" ht="30.75" customHeight="1">
      <c r="B3" s="7"/>
      <c r="C3" s="7"/>
    </row>
    <row r="4" spans="1:15" ht="20" customHeight="1">
      <c r="B4" s="7"/>
      <c r="C4" s="7"/>
    </row>
    <row r="5" spans="1:15" ht="20" customHeight="1">
      <c r="B5" s="8" t="s">
        <v>1</v>
      </c>
      <c r="C5" s="8" t="s">
        <v>4</v>
      </c>
      <c r="F5" s="10" t="s">
        <v>14</v>
      </c>
    </row>
    <row r="6" spans="1:15" ht="18" customHeight="1">
      <c r="A6" s="16" t="s">
        <v>0</v>
      </c>
      <c r="B6" s="4"/>
      <c r="C6" s="4"/>
      <c r="F6" s="10" t="s">
        <v>3</v>
      </c>
    </row>
    <row r="7" spans="1:15">
      <c r="A7" s="16"/>
      <c r="B7" s="4" t="s">
        <v>2</v>
      </c>
      <c r="C7" s="4" t="s">
        <v>2</v>
      </c>
      <c r="E7" s="14" t="s">
        <v>13</v>
      </c>
      <c r="F7" s="14" t="s">
        <v>15</v>
      </c>
      <c r="J7" s="10" t="s">
        <v>5</v>
      </c>
      <c r="K7" s="10" t="s">
        <v>6</v>
      </c>
      <c r="L7" s="10" t="s">
        <v>7</v>
      </c>
      <c r="M7" s="10" t="s">
        <v>8</v>
      </c>
      <c r="N7" s="10" t="s">
        <v>9</v>
      </c>
      <c r="O7" s="10" t="s">
        <v>10</v>
      </c>
    </row>
    <row r="8" spans="1:15">
      <c r="A8" s="1">
        <v>1952</v>
      </c>
      <c r="B8" s="6">
        <v>2.3800000000000002E-3</v>
      </c>
      <c r="C8" s="5"/>
      <c r="E8" s="2">
        <v>1952</v>
      </c>
      <c r="F8" s="15">
        <v>2.3800000000000002E-3</v>
      </c>
      <c r="J8">
        <v>1</v>
      </c>
      <c r="K8" s="11" t="s">
        <v>17</v>
      </c>
      <c r="L8" t="s">
        <v>11</v>
      </c>
      <c r="M8" t="s">
        <v>19</v>
      </c>
      <c r="N8" t="s">
        <v>12</v>
      </c>
      <c r="O8" t="s">
        <v>18</v>
      </c>
    </row>
    <row r="9" spans="1:15">
      <c r="A9" s="1">
        <v>1955</v>
      </c>
      <c r="B9" s="5">
        <v>6.0000000000000001E-3</v>
      </c>
      <c r="C9" s="5"/>
      <c r="E9" s="2">
        <v>1952</v>
      </c>
      <c r="F9" s="15"/>
    </row>
    <row r="10" spans="1:15">
      <c r="A10" s="1">
        <v>1956</v>
      </c>
      <c r="B10" s="5"/>
      <c r="C10" s="6">
        <v>4.86E-4</v>
      </c>
      <c r="E10" s="2">
        <v>1955</v>
      </c>
      <c r="F10" s="15">
        <v>6.0000000000000001E-3</v>
      </c>
    </row>
    <row r="11" spans="1:15">
      <c r="A11" s="1">
        <v>1958</v>
      </c>
      <c r="B11" s="5">
        <v>5.0000000000000001E-3</v>
      </c>
      <c r="C11" s="5"/>
      <c r="E11" s="2">
        <v>1955</v>
      </c>
      <c r="F11" s="15"/>
    </row>
    <row r="12" spans="1:15">
      <c r="A12" s="1">
        <v>1960</v>
      </c>
      <c r="B12" s="5"/>
      <c r="C12" s="5"/>
      <c r="E12" s="2">
        <v>1956</v>
      </c>
      <c r="F12" s="15"/>
    </row>
    <row r="13" spans="1:15">
      <c r="A13" s="1">
        <v>1961</v>
      </c>
      <c r="B13" s="5"/>
      <c r="C13" s="5"/>
      <c r="E13" s="2">
        <v>1956</v>
      </c>
      <c r="F13" s="15">
        <v>4.86E-4</v>
      </c>
    </row>
    <row r="14" spans="1:15">
      <c r="A14" s="1">
        <v>1962</v>
      </c>
      <c r="B14" s="5">
        <v>8.0000000000000002E-3</v>
      </c>
      <c r="C14" s="5"/>
      <c r="E14" s="2">
        <v>1958</v>
      </c>
      <c r="F14" s="15">
        <v>5.0000000000000001E-3</v>
      </c>
    </row>
    <row r="15" spans="1:15">
      <c r="A15" s="1">
        <v>1963</v>
      </c>
      <c r="B15" s="5"/>
      <c r="C15" s="5"/>
      <c r="E15" s="2">
        <v>1962</v>
      </c>
      <c r="F15" s="15">
        <v>8.0000000000000002E-3</v>
      </c>
    </row>
    <row r="16" spans="1:15">
      <c r="A16" s="1">
        <v>1964</v>
      </c>
      <c r="B16" s="5"/>
      <c r="C16" s="5"/>
      <c r="E16" s="2">
        <v>1965</v>
      </c>
      <c r="F16" s="15">
        <v>1.3100000000000001E-2</v>
      </c>
    </row>
    <row r="17" spans="1:6">
      <c r="A17" s="1">
        <v>1965</v>
      </c>
      <c r="B17" s="5"/>
      <c r="C17" s="5">
        <v>1.3100000000000001E-2</v>
      </c>
      <c r="E17" s="2">
        <v>1966</v>
      </c>
      <c r="F17" s="15">
        <v>1.2999999999999999E-2</v>
      </c>
    </row>
    <row r="18" spans="1:6">
      <c r="A18" s="1">
        <v>1966</v>
      </c>
      <c r="B18" s="5">
        <v>1.2999999999999999E-2</v>
      </c>
      <c r="C18" s="5"/>
      <c r="E18" s="2">
        <v>1971</v>
      </c>
      <c r="F18" s="15">
        <v>1.0999999999999999E-2</v>
      </c>
    </row>
    <row r="19" spans="1:6">
      <c r="A19" s="1">
        <v>1968</v>
      </c>
      <c r="B19" s="5"/>
      <c r="C19" s="5"/>
      <c r="E19" s="2">
        <v>1971</v>
      </c>
      <c r="F19" s="15">
        <v>7.51E-2</v>
      </c>
    </row>
    <row r="20" spans="1:6">
      <c r="A20" s="1">
        <v>1970</v>
      </c>
      <c r="B20" s="5"/>
      <c r="C20" s="5"/>
      <c r="E20" s="2">
        <v>1973</v>
      </c>
      <c r="F20" s="15">
        <v>3.2000000000000001E-2</v>
      </c>
    </row>
    <row r="21" spans="1:6">
      <c r="A21" s="1">
        <v>1971</v>
      </c>
      <c r="B21" s="5">
        <v>1.0999999999999999E-2</v>
      </c>
      <c r="C21" s="5">
        <v>7.51E-2</v>
      </c>
      <c r="E21" s="2">
        <v>1984</v>
      </c>
      <c r="F21" s="15">
        <v>0.1002</v>
      </c>
    </row>
    <row r="22" spans="1:6">
      <c r="A22" s="1">
        <v>1973</v>
      </c>
      <c r="B22" s="5">
        <v>3.2000000000000001E-2</v>
      </c>
      <c r="C22" s="5"/>
      <c r="E22" s="2">
        <v>1984</v>
      </c>
      <c r="F22" s="15"/>
    </row>
    <row r="23" spans="1:6">
      <c r="A23" s="1">
        <v>1974</v>
      </c>
      <c r="B23" s="5"/>
      <c r="C23" s="5"/>
      <c r="E23" s="2">
        <v>1985</v>
      </c>
      <c r="F23" s="15"/>
    </row>
    <row r="24" spans="1:6">
      <c r="A24" s="1">
        <v>1975</v>
      </c>
      <c r="B24" s="5"/>
      <c r="C24" s="5"/>
      <c r="E24" s="2">
        <v>1985</v>
      </c>
      <c r="F24" s="15">
        <v>0.23599999999999999</v>
      </c>
    </row>
    <row r="25" spans="1:6">
      <c r="A25" s="1">
        <v>1979</v>
      </c>
      <c r="B25" s="5"/>
      <c r="C25" s="5"/>
      <c r="E25" s="2">
        <v>1986</v>
      </c>
      <c r="F25" s="15"/>
    </row>
    <row r="26" spans="1:6">
      <c r="A26" s="1">
        <v>1980</v>
      </c>
      <c r="B26" s="5"/>
      <c r="C26" s="5"/>
      <c r="E26" s="2">
        <v>1986</v>
      </c>
      <c r="F26" s="15">
        <v>0.45900000000000002</v>
      </c>
    </row>
    <row r="27" spans="1:6">
      <c r="A27" s="1">
        <v>1981</v>
      </c>
      <c r="B27" s="5"/>
      <c r="C27" s="5"/>
      <c r="E27" s="2">
        <v>1987</v>
      </c>
      <c r="F27" s="15"/>
    </row>
    <row r="28" spans="1:6">
      <c r="A28" s="1">
        <v>1983</v>
      </c>
      <c r="B28" s="5"/>
      <c r="C28" s="5"/>
      <c r="E28" s="2">
        <v>1987</v>
      </c>
      <c r="F28" s="15"/>
    </row>
    <row r="29" spans="1:6">
      <c r="A29" s="1">
        <v>1984</v>
      </c>
      <c r="B29" s="5">
        <v>0.1002</v>
      </c>
      <c r="C29" s="5"/>
      <c r="E29" s="2">
        <v>1988</v>
      </c>
      <c r="F29" s="15"/>
    </row>
    <row r="30" spans="1:6">
      <c r="A30" s="1">
        <v>1985</v>
      </c>
      <c r="B30" s="5"/>
      <c r="C30" s="5">
        <v>0.23599999999999999</v>
      </c>
      <c r="E30" s="2">
        <v>1988</v>
      </c>
      <c r="F30" s="15">
        <v>1.595</v>
      </c>
    </row>
    <row r="31" spans="1:6">
      <c r="A31" s="1">
        <v>1986</v>
      </c>
      <c r="B31" s="5"/>
      <c r="C31" s="5">
        <v>0.45900000000000002</v>
      </c>
      <c r="E31" s="2">
        <v>1990</v>
      </c>
      <c r="F31" s="15"/>
    </row>
    <row r="32" spans="1:6">
      <c r="A32" s="1">
        <v>1987</v>
      </c>
      <c r="B32" s="5"/>
      <c r="C32" s="5"/>
      <c r="E32" s="2">
        <v>1990</v>
      </c>
      <c r="F32" s="15">
        <v>1.7629999999999999</v>
      </c>
    </row>
    <row r="33" spans="1:7">
      <c r="A33" s="1">
        <v>1988</v>
      </c>
      <c r="B33" s="5"/>
      <c r="C33" s="5">
        <v>1.595</v>
      </c>
      <c r="E33" s="2">
        <v>1991</v>
      </c>
      <c r="F33" s="15">
        <v>0.156</v>
      </c>
    </row>
    <row r="34" spans="1:7">
      <c r="A34" s="1">
        <v>1990</v>
      </c>
      <c r="B34" s="5"/>
      <c r="C34" s="5">
        <v>1.7629999999999999</v>
      </c>
      <c r="E34" s="2">
        <v>1991</v>
      </c>
      <c r="F34" s="15">
        <v>2.0190000000000001</v>
      </c>
    </row>
    <row r="35" spans="1:7">
      <c r="A35" s="1">
        <v>1991</v>
      </c>
      <c r="B35" s="5">
        <v>0.156</v>
      </c>
      <c r="C35" s="5">
        <v>2.0190000000000001</v>
      </c>
      <c r="E35" s="2">
        <v>1992</v>
      </c>
      <c r="F35" s="15"/>
      <c r="G35">
        <v>2.0190000000000001</v>
      </c>
    </row>
    <row r="36" spans="1:7">
      <c r="A36" s="1">
        <v>1992</v>
      </c>
      <c r="B36" s="5"/>
      <c r="C36" s="5">
        <v>5.8639999999999999</v>
      </c>
      <c r="E36" s="2">
        <v>1992</v>
      </c>
      <c r="F36" s="15">
        <v>5.8639999999999999</v>
      </c>
    </row>
    <row r="37" spans="1:7">
      <c r="A37" s="1">
        <v>1993</v>
      </c>
      <c r="B37" s="5"/>
      <c r="C37" s="5">
        <v>7.8239999999999998</v>
      </c>
      <c r="E37" s="2">
        <v>1993</v>
      </c>
      <c r="F37" s="15"/>
    </row>
    <row r="38" spans="1:7">
      <c r="A38" s="1">
        <v>1994</v>
      </c>
      <c r="B38" s="5">
        <v>6.9969999999999999</v>
      </c>
      <c r="C38" s="5"/>
      <c r="E38" s="2">
        <v>1993</v>
      </c>
      <c r="F38" s="15">
        <v>7.8239999999999998</v>
      </c>
    </row>
    <row r="39" spans="1:7">
      <c r="A39" s="1">
        <v>1995</v>
      </c>
      <c r="B39" s="5"/>
      <c r="C39" s="5">
        <v>32.463000000000001</v>
      </c>
      <c r="E39" s="2">
        <v>1994</v>
      </c>
      <c r="F39" s="15">
        <v>6.9969999999999999</v>
      </c>
    </row>
    <row r="40" spans="1:7">
      <c r="A40" s="1">
        <v>1996</v>
      </c>
      <c r="B40" s="5"/>
      <c r="C40" s="5">
        <v>17.216999999999999</v>
      </c>
      <c r="E40" s="2">
        <v>1994</v>
      </c>
      <c r="F40" s="15"/>
    </row>
    <row r="41" spans="1:7">
      <c r="A41" s="1">
        <v>1997</v>
      </c>
      <c r="B41" s="5">
        <v>10.797000000000001</v>
      </c>
      <c r="C41" s="5">
        <v>65.900000000000006</v>
      </c>
      <c r="E41" s="2">
        <v>1995</v>
      </c>
      <c r="F41" s="15"/>
    </row>
    <row r="42" spans="1:7">
      <c r="A42" s="1">
        <v>1998</v>
      </c>
      <c r="B42" s="5">
        <v>342.976</v>
      </c>
      <c r="C42" s="5">
        <v>206.29900000000001</v>
      </c>
      <c r="E42" s="2">
        <v>1995</v>
      </c>
      <c r="F42" s="15">
        <v>32.463000000000001</v>
      </c>
    </row>
    <row r="43" spans="1:7">
      <c r="A43" s="1">
        <v>1999</v>
      </c>
      <c r="B43" s="5"/>
      <c r="C43" s="5">
        <v>605.78499999999997</v>
      </c>
      <c r="E43" s="2">
        <v>1996</v>
      </c>
      <c r="F43" s="15"/>
    </row>
    <row r="44" spans="1:7">
      <c r="A44" s="1">
        <v>2000</v>
      </c>
      <c r="B44" s="5"/>
      <c r="C44" s="5">
        <v>973.91099999999994</v>
      </c>
      <c r="E44" s="2">
        <v>1996</v>
      </c>
      <c r="F44" s="15">
        <v>17.216999999999999</v>
      </c>
    </row>
    <row r="45" spans="1:7">
      <c r="A45" s="1">
        <v>2001</v>
      </c>
      <c r="B45" s="5"/>
      <c r="C45" s="5"/>
      <c r="E45" s="2">
        <v>1997</v>
      </c>
      <c r="F45" s="15">
        <v>10.797000000000001</v>
      </c>
    </row>
    <row r="46" spans="1:7">
      <c r="A46" s="1">
        <v>2002</v>
      </c>
      <c r="B46" s="5"/>
      <c r="C46" s="5">
        <v>2854.4929999999999</v>
      </c>
      <c r="E46" s="2">
        <v>1997</v>
      </c>
      <c r="F46" s="15">
        <v>65.900000000000006</v>
      </c>
    </row>
    <row r="47" spans="1:7">
      <c r="A47" s="1">
        <v>2003</v>
      </c>
      <c r="B47" s="5">
        <v>1138.5609999999999</v>
      </c>
      <c r="C47" s="5">
        <v>5558.45</v>
      </c>
      <c r="E47" s="2">
        <v>1998</v>
      </c>
      <c r="F47" s="15">
        <v>342.976</v>
      </c>
    </row>
    <row r="48" spans="1:7">
      <c r="A48" s="1">
        <v>2004</v>
      </c>
      <c r="B48" s="5">
        <v>5155.8339999999998</v>
      </c>
      <c r="C48" s="5">
        <v>1269.8409999999999</v>
      </c>
      <c r="E48" s="2">
        <v>1998</v>
      </c>
      <c r="F48" s="15">
        <v>206.29900000000001</v>
      </c>
    </row>
    <row r="49" spans="5:6">
      <c r="E49" s="9">
        <v>1999</v>
      </c>
      <c r="F49" s="15"/>
    </row>
    <row r="50" spans="5:6">
      <c r="E50" s="9">
        <v>1999</v>
      </c>
      <c r="F50" s="15">
        <v>605.78499999999997</v>
      </c>
    </row>
    <row r="51" spans="5:6">
      <c r="E51" s="9">
        <v>2000</v>
      </c>
      <c r="F51" s="15"/>
    </row>
    <row r="52" spans="5:6">
      <c r="E52" s="9">
        <v>2000</v>
      </c>
      <c r="F52" s="15">
        <v>973.91099999999994</v>
      </c>
    </row>
    <row r="53" spans="5:6">
      <c r="E53" s="9">
        <v>2002</v>
      </c>
      <c r="F53" s="15">
        <v>2854.4929999999999</v>
      </c>
    </row>
    <row r="54" spans="5:6">
      <c r="E54" s="9">
        <v>2003</v>
      </c>
      <c r="F54" s="15">
        <v>1138.5609999999999</v>
      </c>
    </row>
    <row r="55" spans="5:6">
      <c r="E55" s="9">
        <v>2003</v>
      </c>
      <c r="F55" s="15">
        <v>5558.45</v>
      </c>
    </row>
    <row r="56" spans="5:6">
      <c r="E56" s="9">
        <v>2004</v>
      </c>
      <c r="F56" s="15">
        <v>5155.8339999999998</v>
      </c>
    </row>
    <row r="57" spans="5:6">
      <c r="E57" s="9">
        <v>2004</v>
      </c>
      <c r="F57" s="15">
        <v>1269.8409999999999</v>
      </c>
    </row>
  </sheetData>
  <mergeCells count="1">
    <mergeCell ref="A6:A7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2011-11-25T17:55:39Z</dcterms:created>
  <dcterms:modified xsi:type="dcterms:W3CDTF">2013-11-05T13:04:22Z</dcterms:modified>
</cp:coreProperties>
</file>