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05" windowWidth="19200" windowHeight="9735" activeTab="5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5" r:id="rId6"/>
    <sheet name="sourcedata" sheetId="4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6" l="1"/>
  <c r="E19" i="6"/>
  <c r="E21" i="6"/>
  <c r="E13" i="10"/>
  <c r="B19" i="6"/>
  <c r="E12" i="10"/>
  <c r="B20" i="6"/>
  <c r="E11" i="10"/>
  <c r="B18" i="6"/>
  <c r="E10" i="10"/>
  <c r="B17" i="6"/>
  <c r="E9" i="10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E5" i="10"/>
  <c r="H17" i="6"/>
  <c r="H18" i="6"/>
  <c r="H19" i="6"/>
  <c r="H22" i="6"/>
  <c r="H21" i="6"/>
  <c r="H24" i="6"/>
  <c r="H20" i="6"/>
  <c r="H23" i="6"/>
  <c r="H25" i="6"/>
  <c r="H26" i="6"/>
  <c r="E6" i="10"/>
  <c r="E7" i="10"/>
  <c r="G1" i="6"/>
  <c r="E2" i="10"/>
  <c r="E8" i="10"/>
  <c r="G4" i="6"/>
  <c r="H1" i="6"/>
  <c r="E4" i="10"/>
  <c r="B22" i="6"/>
  <c r="E3" i="10"/>
  <c r="E21" i="8"/>
  <c r="E20" i="8"/>
  <c r="E22" i="8"/>
  <c r="D13" i="10"/>
  <c r="B20" i="8"/>
  <c r="D12" i="10"/>
  <c r="B21" i="8"/>
  <c r="D11" i="10"/>
  <c r="B19" i="8"/>
  <c r="D10" i="10"/>
  <c r="B18" i="8"/>
  <c r="D9" i="10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D5" i="10"/>
  <c r="H17" i="8"/>
  <c r="H18" i="8"/>
  <c r="H19" i="8"/>
  <c r="H22" i="8"/>
  <c r="H21" i="8"/>
  <c r="H24" i="8"/>
  <c r="H20" i="8"/>
  <c r="H23" i="8"/>
  <c r="H25" i="8"/>
  <c r="H26" i="8"/>
  <c r="D6" i="10"/>
  <c r="D7" i="10"/>
  <c r="G1" i="8"/>
  <c r="D2" i="10"/>
  <c r="D8" i="10"/>
  <c r="G4" i="8"/>
  <c r="H1" i="8"/>
  <c r="D4" i="10"/>
  <c r="B23" i="8"/>
  <c r="D3" i="10"/>
  <c r="E20" i="7"/>
  <c r="E19" i="7"/>
  <c r="E21" i="7"/>
  <c r="C13" i="10"/>
  <c r="B19" i="7"/>
  <c r="C12" i="10"/>
  <c r="B20" i="7"/>
  <c r="C11" i="10"/>
  <c r="B18" i="7"/>
  <c r="C10" i="10"/>
  <c r="B17" i="7"/>
  <c r="C9" i="10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C5" i="10"/>
  <c r="H17" i="7"/>
  <c r="H18" i="7"/>
  <c r="H19" i="7"/>
  <c r="H22" i="7"/>
  <c r="H21" i="7"/>
  <c r="H24" i="7"/>
  <c r="H20" i="7"/>
  <c r="H23" i="7"/>
  <c r="H25" i="7"/>
  <c r="H26" i="7"/>
  <c r="C6" i="10"/>
  <c r="C7" i="10"/>
  <c r="G1" i="7"/>
  <c r="C2" i="10"/>
  <c r="C8" i="10"/>
  <c r="G4" i="7"/>
  <c r="H1" i="7"/>
  <c r="C4" i="10"/>
  <c r="B22" i="7"/>
  <c r="C3" i="10"/>
  <c r="E21" i="9"/>
  <c r="E20" i="9"/>
  <c r="E22" i="9"/>
  <c r="B13" i="10"/>
  <c r="B20" i="9"/>
  <c r="B12" i="10"/>
  <c r="B21" i="9"/>
  <c r="B11" i="10"/>
  <c r="B19" i="9"/>
  <c r="B10" i="10"/>
  <c r="B18" i="9"/>
  <c r="B9" i="10"/>
  <c r="G2" i="9" a="1"/>
  <c r="G2" i="9"/>
  <c r="H5" i="9"/>
  <c r="H7" i="9"/>
  <c r="G3" i="9"/>
  <c r="H8" i="9"/>
  <c r="H9" i="9"/>
  <c r="H12" i="9"/>
  <c r="H11" i="9"/>
  <c r="H14" i="9"/>
  <c r="H10" i="9"/>
  <c r="H13" i="9"/>
  <c r="H15" i="9"/>
  <c r="H16" i="9"/>
  <c r="B5" i="10"/>
  <c r="H17" i="9"/>
  <c r="H18" i="9"/>
  <c r="H19" i="9"/>
  <c r="H22" i="9"/>
  <c r="H21" i="9"/>
  <c r="H24" i="9"/>
  <c r="H20" i="9"/>
  <c r="H23" i="9"/>
  <c r="H25" i="9"/>
  <c r="H26" i="9"/>
  <c r="B6" i="10"/>
  <c r="B7" i="10"/>
  <c r="G1" i="9"/>
  <c r="B2" i="10"/>
  <c r="B8" i="10"/>
  <c r="G4" i="9"/>
  <c r="H1" i="9"/>
  <c r="B4" i="10"/>
  <c r="B23" i="9"/>
  <c r="B3" i="10"/>
  <c r="F21" i="9"/>
  <c r="F20" i="9"/>
  <c r="F22" i="9"/>
  <c r="F19" i="9"/>
  <c r="F18" i="9"/>
  <c r="E19" i="9"/>
  <c r="E18" i="9"/>
  <c r="D21" i="9"/>
  <c r="D20" i="9"/>
  <c r="D22" i="9"/>
  <c r="D19" i="9"/>
  <c r="D18" i="9"/>
  <c r="C21" i="9"/>
  <c r="C20" i="9"/>
  <c r="C22" i="9"/>
  <c r="C19" i="9"/>
  <c r="C18" i="9"/>
  <c r="B22" i="9"/>
  <c r="BO2" i="9" a="1"/>
  <c r="BO2" i="9"/>
  <c r="BP5" i="9"/>
  <c r="BP17" i="9"/>
  <c r="BO3" i="9"/>
  <c r="BP18" i="9"/>
  <c r="BP19" i="9"/>
  <c r="BP22" i="9"/>
  <c r="BP21" i="9"/>
  <c r="BP24" i="9"/>
  <c r="BP20" i="9"/>
  <c r="BP23" i="9"/>
  <c r="BP25" i="9"/>
  <c r="BP26" i="9"/>
  <c r="BP7" i="9"/>
  <c r="BP8" i="9"/>
  <c r="BP9" i="9"/>
  <c r="BP12" i="9"/>
  <c r="BP11" i="9"/>
  <c r="BP14" i="9"/>
  <c r="BP10" i="9"/>
  <c r="BP13" i="9"/>
  <c r="BP15" i="9"/>
  <c r="BP16" i="9"/>
  <c r="BS2" i="9" a="1"/>
  <c r="BS4" i="9"/>
  <c r="BT1" i="9"/>
  <c r="BS2" i="9"/>
  <c r="BS1" i="9"/>
  <c r="BT2" i="9"/>
  <c r="BS3" i="9"/>
  <c r="BT3" i="9"/>
  <c r="BT4" i="9"/>
  <c r="BS5" i="9"/>
  <c r="BT5" i="9"/>
  <c r="BS6" i="9"/>
  <c r="BT6" i="9"/>
  <c r="BK2" i="9" a="1"/>
  <c r="BK2" i="9"/>
  <c r="BL5" i="9"/>
  <c r="BL17" i="9"/>
  <c r="BK3" i="9"/>
  <c r="BL18" i="9"/>
  <c r="BL19" i="9"/>
  <c r="BL22" i="9"/>
  <c r="BL21" i="9"/>
  <c r="BL24" i="9"/>
  <c r="BL20" i="9"/>
  <c r="BL23" i="9"/>
  <c r="BL25" i="9"/>
  <c r="BL26" i="9"/>
  <c r="BL7" i="9"/>
  <c r="BL8" i="9"/>
  <c r="BL9" i="9"/>
  <c r="BL12" i="9"/>
  <c r="BL11" i="9"/>
  <c r="BL14" i="9"/>
  <c r="BL10" i="9"/>
  <c r="BL13" i="9"/>
  <c r="BL15" i="9"/>
  <c r="BL16" i="9"/>
  <c r="BO4" i="9"/>
  <c r="BP1" i="9"/>
  <c r="BO1" i="9"/>
  <c r="BP2" i="9"/>
  <c r="BP3" i="9"/>
  <c r="BP4" i="9"/>
  <c r="BO5" i="9"/>
  <c r="BO6" i="9"/>
  <c r="BP6" i="9"/>
  <c r="BG2" i="9" a="1"/>
  <c r="BG2" i="9"/>
  <c r="BH5" i="9"/>
  <c r="BH17" i="9"/>
  <c r="BG3" i="9"/>
  <c r="BH18" i="9"/>
  <c r="BH19" i="9"/>
  <c r="BH22" i="9"/>
  <c r="BH21" i="9"/>
  <c r="BH24" i="9"/>
  <c r="BH20" i="9"/>
  <c r="BH23" i="9"/>
  <c r="BH25" i="9"/>
  <c r="BH26" i="9"/>
  <c r="BH7" i="9"/>
  <c r="BH8" i="9"/>
  <c r="BH9" i="9"/>
  <c r="BH12" i="9"/>
  <c r="BH11" i="9"/>
  <c r="BH14" i="9"/>
  <c r="BH10" i="9"/>
  <c r="BH13" i="9"/>
  <c r="BH15" i="9"/>
  <c r="BH16" i="9"/>
  <c r="BK4" i="9"/>
  <c r="BL1" i="9"/>
  <c r="BK1" i="9"/>
  <c r="BL2" i="9"/>
  <c r="BL3" i="9"/>
  <c r="BL4" i="9"/>
  <c r="BK5" i="9"/>
  <c r="BK6" i="9"/>
  <c r="BL6" i="9"/>
  <c r="BC2" i="9" a="1"/>
  <c r="BC2" i="9"/>
  <c r="BD5" i="9"/>
  <c r="BD17" i="9"/>
  <c r="BC3" i="9"/>
  <c r="BD18" i="9"/>
  <c r="BD19" i="9"/>
  <c r="BD22" i="9"/>
  <c r="BD21" i="9"/>
  <c r="BD24" i="9"/>
  <c r="BD20" i="9"/>
  <c r="BD23" i="9"/>
  <c r="BD25" i="9"/>
  <c r="BD26" i="9"/>
  <c r="BD7" i="9"/>
  <c r="BD8" i="9"/>
  <c r="BD9" i="9"/>
  <c r="BD12" i="9"/>
  <c r="BD11" i="9"/>
  <c r="BD14" i="9"/>
  <c r="BD10" i="9"/>
  <c r="BD13" i="9"/>
  <c r="BD15" i="9"/>
  <c r="BD16" i="9"/>
  <c r="BG4" i="9"/>
  <c r="BH1" i="9"/>
  <c r="BG1" i="9"/>
  <c r="BH2" i="9"/>
  <c r="BH3" i="9"/>
  <c r="BH4" i="9"/>
  <c r="BG5" i="9"/>
  <c r="BG6" i="9"/>
  <c r="BH6" i="9"/>
  <c r="AY2" i="9" a="1"/>
  <c r="AY2" i="9"/>
  <c r="AZ5" i="9"/>
  <c r="AZ17" i="9"/>
  <c r="AY3" i="9"/>
  <c r="AZ18" i="9"/>
  <c r="AZ19" i="9"/>
  <c r="AZ22" i="9"/>
  <c r="AZ21" i="9"/>
  <c r="AZ24" i="9"/>
  <c r="AZ20" i="9"/>
  <c r="AZ23" i="9"/>
  <c r="AZ25" i="9"/>
  <c r="AZ26" i="9"/>
  <c r="AZ7" i="9"/>
  <c r="AZ8" i="9"/>
  <c r="AZ9" i="9"/>
  <c r="AZ12" i="9"/>
  <c r="AZ11" i="9"/>
  <c r="AZ14" i="9"/>
  <c r="AZ10" i="9"/>
  <c r="AZ13" i="9"/>
  <c r="AZ15" i="9"/>
  <c r="AZ16" i="9"/>
  <c r="BC4" i="9"/>
  <c r="BD1" i="9"/>
  <c r="BC1" i="9"/>
  <c r="BD2" i="9"/>
  <c r="BD3" i="9"/>
  <c r="BD4" i="9"/>
  <c r="BC5" i="9"/>
  <c r="BC6" i="9"/>
  <c r="BD6" i="9"/>
  <c r="AU2" i="9" a="1"/>
  <c r="AU2" i="9"/>
  <c r="AV5" i="9"/>
  <c r="AV17" i="9"/>
  <c r="AU3" i="9"/>
  <c r="AV18" i="9"/>
  <c r="AV19" i="9"/>
  <c r="AV22" i="9"/>
  <c r="AV21" i="9"/>
  <c r="AV24" i="9"/>
  <c r="AV20" i="9"/>
  <c r="AV23" i="9"/>
  <c r="AV25" i="9"/>
  <c r="AV26" i="9"/>
  <c r="AV7" i="9"/>
  <c r="AV8" i="9"/>
  <c r="AV9" i="9"/>
  <c r="AV12" i="9"/>
  <c r="AV11" i="9"/>
  <c r="AV14" i="9"/>
  <c r="AV10" i="9"/>
  <c r="AV13" i="9"/>
  <c r="AV15" i="9"/>
  <c r="AV16" i="9"/>
  <c r="AY4" i="9"/>
  <c r="AZ1" i="9"/>
  <c r="AY1" i="9"/>
  <c r="AZ2" i="9"/>
  <c r="AZ3" i="9"/>
  <c r="AZ4" i="9"/>
  <c r="AY5" i="9"/>
  <c r="AY6" i="9"/>
  <c r="AZ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4" i="9"/>
  <c r="AV1" i="9"/>
  <c r="AU1" i="9"/>
  <c r="AV2" i="9"/>
  <c r="AV3" i="9"/>
  <c r="AV4" i="9"/>
  <c r="AU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K4" i="9"/>
  <c r="L1" i="9"/>
  <c r="K1" i="9"/>
  <c r="L2" i="9"/>
  <c r="L3" i="9"/>
  <c r="L4" i="9"/>
  <c r="K5" i="9"/>
  <c r="K6" i="9"/>
  <c r="L6" i="9"/>
  <c r="H2" i="9"/>
  <c r="H3" i="9"/>
  <c r="H4" i="9"/>
  <c r="G5" i="9"/>
  <c r="G6" i="9"/>
  <c r="H6" i="9"/>
  <c r="F21" i="8"/>
  <c r="F20" i="8"/>
  <c r="F22" i="8"/>
  <c r="F19" i="8"/>
  <c r="F18" i="8"/>
  <c r="E19" i="8"/>
  <c r="E18" i="8"/>
  <c r="D21" i="8"/>
  <c r="D20" i="8"/>
  <c r="D22" i="8"/>
  <c r="D19" i="8"/>
  <c r="D18" i="8"/>
  <c r="C21" i="8"/>
  <c r="C20" i="8"/>
  <c r="C22" i="8"/>
  <c r="C19" i="8"/>
  <c r="C18" i="8"/>
  <c r="B22" i="8"/>
  <c r="BO2" i="8" a="1"/>
  <c r="BO2" i="8"/>
  <c r="BP5" i="8"/>
  <c r="BP17" i="8"/>
  <c r="BO3" i="8"/>
  <c r="BP18" i="8"/>
  <c r="BP19" i="8"/>
  <c r="BP22" i="8"/>
  <c r="BP21" i="8"/>
  <c r="BP24" i="8"/>
  <c r="BP20" i="8"/>
  <c r="BP23" i="8"/>
  <c r="BP25" i="8"/>
  <c r="BP26" i="8"/>
  <c r="BP7" i="8"/>
  <c r="BP8" i="8"/>
  <c r="BP9" i="8"/>
  <c r="BP12" i="8"/>
  <c r="BP11" i="8"/>
  <c r="BP14" i="8"/>
  <c r="BP10" i="8"/>
  <c r="BP13" i="8"/>
  <c r="BP15" i="8"/>
  <c r="BP16" i="8"/>
  <c r="BS2" i="8" a="1"/>
  <c r="BS4" i="8"/>
  <c r="BT1" i="8"/>
  <c r="BS2" i="8"/>
  <c r="BS1" i="8"/>
  <c r="BT2" i="8"/>
  <c r="BS3" i="8"/>
  <c r="BT3" i="8"/>
  <c r="BT4" i="8"/>
  <c r="BS5" i="8"/>
  <c r="BT5" i="8"/>
  <c r="BS6" i="8"/>
  <c r="BT6" i="8"/>
  <c r="BK2" i="8" a="1"/>
  <c r="BK2" i="8"/>
  <c r="BL5" i="8"/>
  <c r="BL17" i="8"/>
  <c r="BK3" i="8"/>
  <c r="BL18" i="8"/>
  <c r="BL19" i="8"/>
  <c r="BL22" i="8"/>
  <c r="BL21" i="8"/>
  <c r="BL24" i="8"/>
  <c r="BL20" i="8"/>
  <c r="BL23" i="8"/>
  <c r="BL25" i="8"/>
  <c r="BL26" i="8"/>
  <c r="BL7" i="8"/>
  <c r="BL8" i="8"/>
  <c r="BL9" i="8"/>
  <c r="BL12" i="8"/>
  <c r="BL11" i="8"/>
  <c r="BL14" i="8"/>
  <c r="BL10" i="8"/>
  <c r="BL13" i="8"/>
  <c r="BL15" i="8"/>
  <c r="BL16" i="8"/>
  <c r="BO4" i="8"/>
  <c r="BP1" i="8"/>
  <c r="BO1" i="8"/>
  <c r="BP2" i="8"/>
  <c r="BP3" i="8"/>
  <c r="BP4" i="8"/>
  <c r="BO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4" i="8"/>
  <c r="BL1" i="8"/>
  <c r="BK1" i="8"/>
  <c r="BL2" i="8"/>
  <c r="BL3" i="8"/>
  <c r="BL4" i="8"/>
  <c r="BK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20" i="7"/>
  <c r="F19" i="7"/>
  <c r="F21" i="7"/>
  <c r="F18" i="7"/>
  <c r="F17" i="7"/>
  <c r="E18" i="7"/>
  <c r="E17" i="7"/>
  <c r="D20" i="7"/>
  <c r="D19" i="7"/>
  <c r="D21" i="7"/>
  <c r="D18" i="7"/>
  <c r="D17" i="7"/>
  <c r="C20" i="7"/>
  <c r="C19" i="7"/>
  <c r="C21" i="7"/>
  <c r="C18" i="7"/>
  <c r="C17" i="7"/>
  <c r="B21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2" i="7" a="1"/>
  <c r="BO4" i="7"/>
  <c r="BP1" i="7"/>
  <c r="BO2" i="7"/>
  <c r="BO1" i="7"/>
  <c r="BP2" i="7"/>
  <c r="BO3" i="7"/>
  <c r="BP3" i="7"/>
  <c r="BP4" i="7"/>
  <c r="BO5" i="7"/>
  <c r="BP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20" i="6"/>
  <c r="F19" i="6"/>
  <c r="F21" i="6"/>
  <c r="F18" i="6"/>
  <c r="F17" i="6"/>
  <c r="E18" i="6"/>
  <c r="E17" i="6"/>
  <c r="D20" i="6"/>
  <c r="D19" i="6"/>
  <c r="D21" i="6"/>
  <c r="D18" i="6"/>
  <c r="D17" i="6"/>
  <c r="C20" i="6"/>
  <c r="C19" i="6"/>
  <c r="C21" i="6"/>
  <c r="C18" i="6"/>
  <c r="C17" i="6"/>
  <c r="B21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2" i="6" a="1"/>
  <c r="BO4" i="6"/>
  <c r="BP1" i="6"/>
  <c r="BO2" i="6"/>
  <c r="BO1" i="6"/>
  <c r="BP2" i="6"/>
  <c r="BO3" i="6"/>
  <c r="BP3" i="6"/>
  <c r="BP4" i="6"/>
  <c r="BO5" i="6"/>
  <c r="BP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</calcChain>
</file>

<file path=xl/sharedStrings.xml><?xml version="1.0" encoding="utf-8"?>
<sst xmlns="http://schemas.openxmlformats.org/spreadsheetml/2006/main" count="1442" uniqueCount="59">
  <si>
    <t>Year</t>
  </si>
  <si>
    <t>Optical Disk</t>
  </si>
  <si>
    <t>Mbits/cc</t>
  </si>
  <si>
    <t>year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</si>
  <si>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</si>
  <si>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</si>
  <si>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</si>
  <si>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</si>
  <si>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</si>
  <si>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</si>
  <si>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</si>
  <si>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</si>
  <si>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2006</t>
  </si>
  <si>
    <t>11/4/013</t>
  </si>
  <si>
    <t>1. optical disk memory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</si>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</sst>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6">
    <xf numFmtId="0" fontId="0" fillId="0" borderId="0"/>
    <xf numFmtId="9" fontId="4" fillId="0" borderId="0" applyFont="0" applyFill="0" applyBorder="0" applyAlignment="0" applyProtection="0"/>
    <xf numFmtId="0" fontId="5" fillId="3" borderId="2" applyNumberFormat="0" applyAlignment="0" applyProtection="0"/>
    <xf numFmtId="0" fontId="6" fillId="4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14" fontId="0" fillId="0" borderId="0" xfId="0" applyNumberFormat="1"/>
    <xf numFmtId="0" fontId="5" fillId="3" borderId="2" xfId="2"/>
    <xf numFmtId="0" fontId="6" fillId="4" borderId="3" xfId="3"/>
    <xf numFmtId="164" fontId="5" fillId="3" borderId="2" xfId="2" applyNumberFormat="1"/>
    <xf numFmtId="2" fontId="6" fillId="4" borderId="3" xfId="3" applyNumberFormat="1"/>
    <xf numFmtId="10" fontId="0" fillId="0" borderId="0" xfId="0" applyNumberFormat="1"/>
    <xf numFmtId="164" fontId="0" fillId="0" borderId="0" xfId="1" applyNumberFormat="1" applyFont="1"/>
    <xf numFmtId="164" fontId="3" fillId="0" borderId="0" xfId="1" applyNumberFormat="1" applyFont="1"/>
    <xf numFmtId="0" fontId="1" fillId="0" borderId="0" xfId="0" applyFont="1" applyFill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vertical="top" wrapText="1"/>
    </xf>
    <xf numFmtId="11" fontId="9" fillId="0" borderId="0" xfId="0" applyNumberFormat="1" applyFont="1" applyFill="1" applyBorder="1" applyAlignment="1">
      <alignment horizontal="center" vertical="top" wrapText="1"/>
    </xf>
  </cellXfs>
  <cellStyles count="53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sourcedata!$A$8:$A$29</c:f>
              <c:numCache>
                <c:formatCode>General</c:formatCode>
                <c:ptCount val="22"/>
                <c:pt idx="0">
                  <c:v>1981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</c:numCache>
            </c:numRef>
          </c:xVal>
          <c:yVal>
            <c:numRef>
              <c:f>sourcedata!$B$8:$B$29</c:f>
              <c:numCache>
                <c:formatCode>General</c:formatCode>
                <c:ptCount val="22"/>
                <c:pt idx="0">
                  <c:v>32.216999999999999</c:v>
                </c:pt>
                <c:pt idx="5">
                  <c:v>329.9</c:v>
                </c:pt>
                <c:pt idx="7">
                  <c:v>659.8</c:v>
                </c:pt>
                <c:pt idx="8">
                  <c:v>659.8</c:v>
                </c:pt>
                <c:pt idx="9">
                  <c:v>659.8</c:v>
                </c:pt>
                <c:pt idx="10">
                  <c:v>1154.6500000000001</c:v>
                </c:pt>
                <c:pt idx="11">
                  <c:v>989.7</c:v>
                </c:pt>
                <c:pt idx="12">
                  <c:v>1385.58</c:v>
                </c:pt>
                <c:pt idx="13">
                  <c:v>1649.5</c:v>
                </c:pt>
                <c:pt idx="14">
                  <c:v>1649.5</c:v>
                </c:pt>
                <c:pt idx="15">
                  <c:v>3167.04</c:v>
                </c:pt>
                <c:pt idx="16">
                  <c:v>3299</c:v>
                </c:pt>
                <c:pt idx="17">
                  <c:v>6597.9989999999998</c:v>
                </c:pt>
                <c:pt idx="18">
                  <c:v>6597.9989999999998</c:v>
                </c:pt>
                <c:pt idx="19">
                  <c:v>13855.798000000001</c:v>
                </c:pt>
                <c:pt idx="21">
                  <c:v>48689.24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0048"/>
        <c:axId val="37092736"/>
      </c:scatterChart>
      <c:valAx>
        <c:axId val="3709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92736"/>
        <c:crosses val="autoZero"/>
        <c:crossBetween val="midCat"/>
      </c:valAx>
      <c:valAx>
        <c:axId val="37092736"/>
        <c:scaling>
          <c:logBase val="1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709004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242887</xdr:rowOff>
    </xdr:from>
    <xdr:to>
      <xdr:col>21</xdr:col>
      <xdr:colOff>438150</xdr:colOff>
      <xdr:row>18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s="19">
        <f>PRMallall!G1</f>
        <v>0.27152374428036713</v>
      </c>
      <c r="C2" s="19">
        <f>PRMallND!G1</f>
        <v>0.27100975986132503</v>
      </c>
      <c r="D2" s="19">
        <f>PRM70all!G1</f>
        <v>0.27152374428036713</v>
      </c>
      <c r="E2" s="19">
        <f>PRM70ND!G1</f>
        <v>0.27100975986132503</v>
      </c>
    </row>
    <row r="3" spans="1:5" x14ac:dyDescent="0.25">
      <c r="A3" t="s">
        <v>42</v>
      </c>
      <c r="B3">
        <f>PRMallall!B23</f>
        <v>16</v>
      </c>
      <c r="C3">
        <f>PRMallND!B22</f>
        <v>15</v>
      </c>
      <c r="D3">
        <f>PRM70all!B23</f>
        <v>16</v>
      </c>
      <c r="E3">
        <f>PRM70ND!B22</f>
        <v>15</v>
      </c>
    </row>
    <row r="4" spans="1:5" x14ac:dyDescent="0.25">
      <c r="A4" t="s">
        <v>16</v>
      </c>
      <c r="B4" s="18">
        <f>PRMallall!H1</f>
        <v>0.94652397512710695</v>
      </c>
      <c r="C4" s="18">
        <f>PRMallND!H1</f>
        <v>0.94785165410909844</v>
      </c>
      <c r="D4" s="18">
        <f>PRM70all!H1</f>
        <v>0.94652397512710695</v>
      </c>
      <c r="E4" s="18">
        <f>PRM70ND!H1</f>
        <v>0.94785165410909844</v>
      </c>
    </row>
    <row r="5" spans="1:5" x14ac:dyDescent="0.25">
      <c r="A5" t="s">
        <v>48</v>
      </c>
      <c r="B5" s="19">
        <f>PRMallall!H16</f>
        <v>2.8870152016648096E-2</v>
      </c>
      <c r="C5" s="19">
        <f>PRMallND!H16</f>
        <v>2.9746738564640163E-2</v>
      </c>
      <c r="D5" s="19">
        <f>PRM70all!H16</f>
        <v>2.8870152016648096E-2</v>
      </c>
      <c r="E5" s="19">
        <f>PRM70ND!H16</f>
        <v>2.9746738564640163E-2</v>
      </c>
    </row>
    <row r="6" spans="1:5" x14ac:dyDescent="0.25">
      <c r="A6" t="s">
        <v>49</v>
      </c>
      <c r="B6" s="19">
        <f>PRMallall!H26</f>
        <v>1.3635057432920233E-2</v>
      </c>
      <c r="C6" s="19">
        <f>PRMallND!H26</f>
        <v>1.3983757699260385E-2</v>
      </c>
      <c r="D6" s="19">
        <f>PRM70all!H26</f>
        <v>1.3635057432920233E-2</v>
      </c>
      <c r="E6" s="19">
        <f>PRM70ND!H26</f>
        <v>1.3983757699260385E-2</v>
      </c>
    </row>
    <row r="7" spans="1:5" x14ac:dyDescent="0.25">
      <c r="A7" t="s">
        <v>50</v>
      </c>
      <c r="B7" s="19">
        <f>SUM(B5:B6)/3</f>
        <v>1.416840314985611E-2</v>
      </c>
      <c r="C7" s="19">
        <f>SUM(C5:C6)/3</f>
        <v>1.4576832087966849E-2</v>
      </c>
      <c r="D7" s="19">
        <f>SUM(D5:D6)/3</f>
        <v>1.416840314985611E-2</v>
      </c>
      <c r="E7" s="19">
        <f>SUM(E5:E6)/3</f>
        <v>1.4576832087966849E-2</v>
      </c>
    </row>
    <row r="8" spans="1:5" x14ac:dyDescent="0.25">
      <c r="A8" t="s">
        <v>51</v>
      </c>
      <c r="B8" s="20">
        <f>B7/B2</f>
        <v>5.2181083416506839E-2</v>
      </c>
      <c r="C8" s="20">
        <f>C7/C2</f>
        <v>5.3787111192695698E-2</v>
      </c>
      <c r="D8" s="20">
        <f>D7/D2</f>
        <v>5.2181083416506839E-2</v>
      </c>
      <c r="E8" s="20">
        <f>E7/E2</f>
        <v>5.3787111192695698E-2</v>
      </c>
    </row>
    <row r="9" spans="1:5" x14ac:dyDescent="0.25">
      <c r="A9" t="s">
        <v>52</v>
      </c>
      <c r="B9" s="19">
        <f>PRMallall!B18</f>
        <v>0.27125396010955594</v>
      </c>
      <c r="C9" s="19">
        <f>PRMallND!B17</f>
        <v>0.27069263926063297</v>
      </c>
      <c r="D9" s="19">
        <f>PRM70all!B18</f>
        <v>0.27125396010955594</v>
      </c>
      <c r="E9" s="19">
        <f>PRM70ND!B17</f>
        <v>0.27069263926063297</v>
      </c>
    </row>
    <row r="10" spans="1:5" x14ac:dyDescent="0.25">
      <c r="A10" t="s">
        <v>53</v>
      </c>
      <c r="B10" s="19">
        <f>PRMallall!B19</f>
        <v>6.3068027647476856E-3</v>
      </c>
      <c r="C10" s="19">
        <f>PRMallND!B18</f>
        <v>6.5374470806194148E-3</v>
      </c>
      <c r="D10" s="19">
        <f>PRM70all!B19</f>
        <v>6.3068027647476856E-3</v>
      </c>
      <c r="E10" s="19">
        <f>PRM70ND!B18</f>
        <v>6.5374470806194148E-3</v>
      </c>
    </row>
    <row r="11" spans="1:5" x14ac:dyDescent="0.25">
      <c r="A11" t="s">
        <v>55</v>
      </c>
      <c r="B11" s="19">
        <f>PRMallall!B21</f>
        <v>0.28145379189988551</v>
      </c>
      <c r="C11" s="19">
        <f>PRMallND!B20</f>
        <v>0.28072543715171455</v>
      </c>
      <c r="D11" s="19">
        <f>PRM70all!B21</f>
        <v>0.28145379189988551</v>
      </c>
      <c r="E11" s="19">
        <f>PRM70ND!B20</f>
        <v>0.28072543715171455</v>
      </c>
    </row>
    <row r="12" spans="1:5" x14ac:dyDescent="0.25">
      <c r="A12" t="s">
        <v>54</v>
      </c>
      <c r="B12" s="19">
        <f>PRMallall!B20</f>
        <v>0.2518195981399175</v>
      </c>
      <c r="C12" s="19">
        <f>PRMallND!B19</f>
        <v>0.25162494703852889</v>
      </c>
      <c r="D12" s="19">
        <f>PRM70all!B20</f>
        <v>0.2518195981399175</v>
      </c>
      <c r="E12" s="19">
        <f>PRM70ND!B19</f>
        <v>0.25162494703852889</v>
      </c>
    </row>
    <row r="13" spans="1:5" x14ac:dyDescent="0.25">
      <c r="A13" t="s">
        <v>56</v>
      </c>
      <c r="B13">
        <f>PRMallall!E22</f>
        <v>23</v>
      </c>
      <c r="C13">
        <f>PRMallND!E21</f>
        <v>23</v>
      </c>
      <c r="D13">
        <f>PRM70all!E22</f>
        <v>23</v>
      </c>
      <c r="E13">
        <f>PRM70ND!E21</f>
        <v>23</v>
      </c>
    </row>
    <row r="14" spans="1:5" x14ac:dyDescent="0.25">
      <c r="A14" t="s">
        <v>57</v>
      </c>
    </row>
    <row r="15" spans="1:5" x14ac:dyDescent="0.2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workbookViewId="0">
      <selection activeCell="F1" sqref="F1"/>
    </sheetView>
  </sheetViews>
  <sheetFormatPr defaultColWidth="11.42578125" defaultRowHeight="15" x14ac:dyDescent="0.25"/>
  <sheetData>
    <row r="1" spans="2:68" ht="17.25" thickTop="1" thickBot="1" x14ac:dyDescent="0.3">
      <c r="B1" s="8" t="s">
        <v>15</v>
      </c>
      <c r="C1" s="8" t="s">
        <v>16</v>
      </c>
      <c r="D1" s="8" t="s">
        <v>17</v>
      </c>
      <c r="E1" s="17" t="s">
        <v>3</v>
      </c>
      <c r="F1" s="17" t="s">
        <v>2</v>
      </c>
      <c r="G1" s="10">
        <f>LN(G2)</f>
        <v>0.27100975986132503</v>
      </c>
      <c r="H1" s="11">
        <f>G4</f>
        <v>0.94785165410909844</v>
      </c>
      <c r="I1" s="7" t="s">
        <v>3</v>
      </c>
      <c r="J1" s="7" t="s">
        <v>2</v>
      </c>
      <c r="K1" s="12">
        <f>LN(K2)</f>
        <v>0.26273607818359784</v>
      </c>
      <c r="L1" s="13">
        <f>K4</f>
        <v>0.91368857431032369</v>
      </c>
      <c r="M1" s="7" t="s">
        <v>3</v>
      </c>
      <c r="N1" s="7" t="s">
        <v>2</v>
      </c>
      <c r="O1" s="12">
        <f>LN(O2)</f>
        <v>0.28072543715171455</v>
      </c>
      <c r="P1" s="13">
        <f>O4</f>
        <v>0.95259044665589654</v>
      </c>
      <c r="Q1" s="7" t="s">
        <v>3</v>
      </c>
      <c r="R1" s="7" t="s">
        <v>2</v>
      </c>
      <c r="S1" s="12">
        <f>LN(S2)</f>
        <v>0.27532197121936591</v>
      </c>
      <c r="T1" s="13">
        <f>S4</f>
        <v>0.95108930123339708</v>
      </c>
      <c r="U1" s="7" t="s">
        <v>3</v>
      </c>
      <c r="V1" s="7" t="s">
        <v>2</v>
      </c>
      <c r="W1" s="12">
        <f>LN(W2)</f>
        <v>0.27212233821998028</v>
      </c>
      <c r="X1" s="13">
        <f>W4</f>
        <v>0.94702956743618616</v>
      </c>
      <c r="Y1" s="7" t="s">
        <v>3</v>
      </c>
      <c r="Z1" s="7" t="s">
        <v>2</v>
      </c>
      <c r="AA1" s="12">
        <f>LN(AA2)</f>
        <v>0.27013995897650789</v>
      </c>
      <c r="AB1" s="13">
        <f>AA4</f>
        <v>0.94707290014327705</v>
      </c>
      <c r="AC1" s="7" t="s">
        <v>3</v>
      </c>
      <c r="AD1" s="7" t="s">
        <v>2</v>
      </c>
      <c r="AE1" s="12">
        <f>LN(AE2)</f>
        <v>0.27163462296213886</v>
      </c>
      <c r="AF1" s="13">
        <f>AE4</f>
        <v>0.94821014635464096</v>
      </c>
      <c r="AG1" s="7" t="s">
        <v>3</v>
      </c>
      <c r="AH1" s="7" t="s">
        <v>2</v>
      </c>
      <c r="AI1" s="12">
        <f>LN(AI2)</f>
        <v>0.27098171430492923</v>
      </c>
      <c r="AJ1" s="13">
        <f>AI4</f>
        <v>0.9489232473464615</v>
      </c>
      <c r="AK1" s="7" t="s">
        <v>3</v>
      </c>
      <c r="AL1" s="7" t="s">
        <v>2</v>
      </c>
      <c r="AM1" s="12">
        <f>LN(AM2)</f>
        <v>0.27158408485114377</v>
      </c>
      <c r="AN1" s="13">
        <f>AM4</f>
        <v>0.9502834545953841</v>
      </c>
      <c r="AO1" s="7" t="s">
        <v>3</v>
      </c>
      <c r="AP1" s="7" t="s">
        <v>2</v>
      </c>
      <c r="AQ1" s="12">
        <f>LN(AQ2)</f>
        <v>0.27326366539452979</v>
      </c>
      <c r="AR1" s="13">
        <f>AQ4</f>
        <v>0.95654004086607214</v>
      </c>
      <c r="AS1" s="7" t="s">
        <v>3</v>
      </c>
      <c r="AT1" s="7" t="s">
        <v>2</v>
      </c>
      <c r="AU1" s="12">
        <f>LN(AU2)</f>
        <v>0.27218379391605774</v>
      </c>
      <c r="AV1" s="13">
        <f>AU4</f>
        <v>0.94838802418173873</v>
      </c>
      <c r="AW1" s="7" t="s">
        <v>3</v>
      </c>
      <c r="AX1" s="7" t="s">
        <v>2</v>
      </c>
      <c r="AY1" s="12">
        <f>LN(AY2)</f>
        <v>0.27447782200431065</v>
      </c>
      <c r="AZ1" s="13">
        <f>AY4</f>
        <v>0.95220039871224516</v>
      </c>
      <c r="BA1" s="7" t="s">
        <v>3</v>
      </c>
      <c r="BB1" s="7" t="s">
        <v>2</v>
      </c>
      <c r="BC1" s="12">
        <f>LN(BC2)</f>
        <v>0.27105582158357078</v>
      </c>
      <c r="BD1" s="13">
        <f>BC4</f>
        <v>0.94534353448229325</v>
      </c>
      <c r="BE1" s="7" t="s">
        <v>3</v>
      </c>
      <c r="BF1" s="7" t="s">
        <v>2</v>
      </c>
      <c r="BG1" s="12">
        <f>LN(BG2)</f>
        <v>0.27453145616267288</v>
      </c>
      <c r="BH1" s="13">
        <f>BG4</f>
        <v>0.9475543507400489</v>
      </c>
      <c r="BI1" s="7" t="s">
        <v>3</v>
      </c>
      <c r="BJ1" s="7" t="s">
        <v>2</v>
      </c>
      <c r="BK1" s="12">
        <f>LN(BK2)</f>
        <v>0.26800587694044464</v>
      </c>
      <c r="BL1" s="13">
        <f>BK4</f>
        <v>0.94255451810906077</v>
      </c>
      <c r="BM1" s="7" t="s">
        <v>3</v>
      </c>
      <c r="BN1" s="7" t="s">
        <v>2</v>
      </c>
      <c r="BO1" s="12">
        <f>LN(BO2)</f>
        <v>0.25162494703852889</v>
      </c>
      <c r="BP1" s="13">
        <f>BO4</f>
        <v>0.96261872923976954</v>
      </c>
    </row>
    <row r="2" spans="2:68" ht="15.75" thickTop="1" x14ac:dyDescent="0.25">
      <c r="B2">
        <v>0.26273607818359784</v>
      </c>
      <c r="C2" s="14">
        <v>0.91368857431032369</v>
      </c>
      <c r="D2">
        <v>127.03141912108781</v>
      </c>
      <c r="E2" s="5">
        <v>1981</v>
      </c>
      <c r="F2" s="6">
        <v>32.216999999999999</v>
      </c>
      <c r="G2">
        <f t="array" ref="G2:H6">LOGEST(F2:F16,E2:E16,TRUE, TRUE)</f>
        <v>1.3112878683098868</v>
      </c>
      <c r="H2">
        <v>2.6622667635291128E-232</v>
      </c>
      <c r="I2" s="5">
        <v>1987</v>
      </c>
      <c r="J2" s="6">
        <v>329.9</v>
      </c>
      <c r="K2">
        <f t="array" ref="K2:L6">LOGEST(J2:J15,I2:I15,TRUE, TRUE)</f>
        <v>1.3004834477016125</v>
      </c>
      <c r="L2">
        <v>4.009251156320607E-225</v>
      </c>
      <c r="M2" s="5">
        <v>1981</v>
      </c>
      <c r="N2" s="6">
        <v>32.216999999999999</v>
      </c>
      <c r="O2">
        <f t="array" ref="O2:P6">LOGEST(N2:N15,M2:M15,TRUE, TRUE)</f>
        <v>1.3240900080985774</v>
      </c>
      <c r="P2">
        <v>9.7383087577121127E-241</v>
      </c>
      <c r="Q2" s="5">
        <v>1981</v>
      </c>
      <c r="R2" s="6">
        <v>32.216999999999999</v>
      </c>
      <c r="S2">
        <f t="array" ref="S2:T6">LOGEST(R2:R15,Q2:Q15,TRUE, TRUE)</f>
        <v>1.3169546281010487</v>
      </c>
      <c r="T2">
        <v>4.739905708743277E-236</v>
      </c>
      <c r="U2" s="5">
        <v>1981</v>
      </c>
      <c r="V2" s="6">
        <v>32.216999999999999</v>
      </c>
      <c r="W2">
        <f t="array" ref="W2:X6">LOGEST(V2:V15,U2:U15,TRUE, TRUE)</f>
        <v>1.3127475906913271</v>
      </c>
      <c r="X2">
        <v>2.8643412077584335E-233</v>
      </c>
      <c r="Y2" s="5">
        <v>1981</v>
      </c>
      <c r="Z2" s="6">
        <v>32.216999999999999</v>
      </c>
      <c r="AA2">
        <f t="array" ref="AA2:AB6">LOGEST(Z2:Z15,Y2:Y15,TRUE, TRUE)</f>
        <v>1.3101478048477615</v>
      </c>
      <c r="AB2">
        <v>1.5250367184951116E-231</v>
      </c>
      <c r="AC2" s="5">
        <v>1981</v>
      </c>
      <c r="AD2" s="6">
        <v>32.216999999999999</v>
      </c>
      <c r="AE2">
        <f t="array" ref="AE2:AF6">LOGEST(AD2:AD15,AC2:AC15,TRUE, TRUE)</f>
        <v>1.3121074997653959</v>
      </c>
      <c r="AF2">
        <v>7.5710888306021965E-233</v>
      </c>
      <c r="AG2" s="5">
        <v>1981</v>
      </c>
      <c r="AH2" s="6">
        <v>32.216999999999999</v>
      </c>
      <c r="AI2">
        <f t="array" ref="AI2:AJ6">LOGEST(AH2:AH15,AG2:AG15,TRUE, TRUE)</f>
        <v>1.311251093027719</v>
      </c>
      <c r="AJ2">
        <v>2.858031737749428E-232</v>
      </c>
      <c r="AK2" s="5">
        <v>1981</v>
      </c>
      <c r="AL2" s="6">
        <v>32.216999999999999</v>
      </c>
      <c r="AM2">
        <f t="array" ref="AM2:AN6">LOGEST(AL2:AL15,AK2:AK15,TRUE, TRUE)</f>
        <v>1.3120411900065343</v>
      </c>
      <c r="AN2">
        <v>8.652870027439115E-233</v>
      </c>
      <c r="AO2" s="5">
        <v>1981</v>
      </c>
      <c r="AP2" s="6">
        <v>32.216999999999999</v>
      </c>
      <c r="AQ2">
        <f t="array" ref="AQ2:AR6">LOGEST(AP2:AP15,AO2:AO15,TRUE, TRUE)</f>
        <v>1.3142467205259827</v>
      </c>
      <c r="AR2">
        <v>3.0932793398039899E-234</v>
      </c>
      <c r="AS2" s="5">
        <v>1981</v>
      </c>
      <c r="AT2" s="6">
        <v>32.216999999999999</v>
      </c>
      <c r="AU2">
        <f t="array" ref="AU2:AV6">LOGEST(AT2:AT15,AS2:AS15,TRUE, TRUE)</f>
        <v>1.3128282689873321</v>
      </c>
      <c r="AV2">
        <v>2.5954507980617739E-233</v>
      </c>
      <c r="AW2" s="5">
        <v>1981</v>
      </c>
      <c r="AX2" s="6">
        <v>32.216999999999999</v>
      </c>
      <c r="AY2">
        <f t="array" ref="AY2:AZ6">LOGEST(AX2:AX15,AW2:AW15,TRUE, TRUE)</f>
        <v>1.3158433909764349</v>
      </c>
      <c r="AZ2">
        <v>2.7165475463617418E-235</v>
      </c>
      <c r="BA2" s="5">
        <v>1981</v>
      </c>
      <c r="BB2" s="6">
        <v>32.216999999999999</v>
      </c>
      <c r="BC2">
        <f t="array" ref="BC2:BD6">LOGEST(BB2:BB15,BA2:BA15,TRUE, TRUE)</f>
        <v>1.3113482698785506</v>
      </c>
      <c r="BD2">
        <v>2.4293280398215198E-232</v>
      </c>
      <c r="BE2" s="5">
        <v>1981</v>
      </c>
      <c r="BF2" s="6">
        <v>32.216999999999999</v>
      </c>
      <c r="BG2">
        <f t="array" ref="BG2:BH6">LOGEST(BF2:BF15,BE2:BE15,TRUE, TRUE)</f>
        <v>1.3159139670218729</v>
      </c>
      <c r="BH2">
        <v>2.4159230131339697E-235</v>
      </c>
      <c r="BI2" s="5">
        <v>1981</v>
      </c>
      <c r="BJ2" s="6">
        <v>32.216999999999999</v>
      </c>
      <c r="BK2">
        <f t="array" ref="BK2:BL6">LOGEST(BJ2:BJ15,BI2:BI15,TRUE, TRUE)</f>
        <v>1.3073548232387953</v>
      </c>
      <c r="BL2">
        <v>1.0501348581950295E-229</v>
      </c>
      <c r="BM2" s="5">
        <v>1981</v>
      </c>
      <c r="BN2" s="6">
        <v>32.216999999999999</v>
      </c>
      <c r="BO2">
        <f t="array" ref="BO2:BP6">LOGEST(BN2:BN15,BM2:BM15,TRUE, TRUE)</f>
        <v>1.2861135861088664</v>
      </c>
      <c r="BP2">
        <v>1.5400891490703663E-215</v>
      </c>
    </row>
    <row r="3" spans="2:68" x14ac:dyDescent="0.25">
      <c r="B3">
        <v>0.28072543715171455</v>
      </c>
      <c r="C3" s="14">
        <v>0.95259044665589654</v>
      </c>
      <c r="D3">
        <v>241.11354259979487</v>
      </c>
      <c r="E3" s="5">
        <v>1987</v>
      </c>
      <c r="F3" s="6">
        <v>329.9</v>
      </c>
      <c r="G3">
        <v>1.7630447581344369E-2</v>
      </c>
      <c r="H3">
        <v>35.174075861518361</v>
      </c>
      <c r="I3" s="5">
        <v>1990</v>
      </c>
      <c r="J3" s="6">
        <v>659.8</v>
      </c>
      <c r="K3">
        <v>2.3311173571925241E-2</v>
      </c>
      <c r="L3">
        <v>46.530902223550108</v>
      </c>
      <c r="M3" s="5">
        <v>1990</v>
      </c>
      <c r="N3" s="6">
        <v>659.8</v>
      </c>
      <c r="O3">
        <v>1.8078856799523233E-2</v>
      </c>
      <c r="P3">
        <v>36.079091953131453</v>
      </c>
      <c r="Q3" s="5">
        <v>1987</v>
      </c>
      <c r="R3" s="6">
        <v>329.9</v>
      </c>
      <c r="S3">
        <v>1.8023599683133159E-2</v>
      </c>
      <c r="T3">
        <v>35.964969457373826</v>
      </c>
      <c r="U3" s="5">
        <v>1987</v>
      </c>
      <c r="V3" s="6">
        <v>329.9</v>
      </c>
      <c r="W3">
        <v>1.8578410793736636E-2</v>
      </c>
      <c r="X3">
        <v>37.070736668710964</v>
      </c>
      <c r="Y3" s="5">
        <v>1987</v>
      </c>
      <c r="Z3" s="6">
        <v>329.9</v>
      </c>
      <c r="AA3">
        <v>1.8435102235179898E-2</v>
      </c>
      <c r="AB3">
        <v>36.783469321132756</v>
      </c>
      <c r="AC3" s="5">
        <v>1987</v>
      </c>
      <c r="AD3" s="6">
        <v>329.9</v>
      </c>
      <c r="AE3">
        <v>1.8325867606421842E-2</v>
      </c>
      <c r="AF3">
        <v>36.564206820444703</v>
      </c>
      <c r="AG3" s="5">
        <v>1987</v>
      </c>
      <c r="AH3" s="6">
        <v>329.9</v>
      </c>
      <c r="AI3">
        <v>1.8148697363950295E-2</v>
      </c>
      <c r="AJ3">
        <v>36.208121366185722</v>
      </c>
      <c r="AK3" s="5">
        <v>1987</v>
      </c>
      <c r="AL3" s="6">
        <v>329.9</v>
      </c>
      <c r="AM3">
        <v>1.7932365457346493E-2</v>
      </c>
      <c r="AN3">
        <v>35.775240513475197</v>
      </c>
      <c r="AO3" s="5">
        <v>1987</v>
      </c>
      <c r="AP3" s="6">
        <v>329.9</v>
      </c>
      <c r="AQ3">
        <v>1.681451503950895E-2</v>
      </c>
      <c r="AR3">
        <v>33.543916288099197</v>
      </c>
      <c r="AS3" s="5">
        <v>1987</v>
      </c>
      <c r="AT3" s="6">
        <v>329.9</v>
      </c>
      <c r="AU3">
        <v>1.832963649140296E-2</v>
      </c>
      <c r="AV3">
        <v>36.565178798198737</v>
      </c>
      <c r="AW3" s="5">
        <v>1987</v>
      </c>
      <c r="AX3" s="6">
        <v>329.9</v>
      </c>
      <c r="AY3">
        <v>1.7752707331223645E-2</v>
      </c>
      <c r="AZ3">
        <v>35.413011729139157</v>
      </c>
      <c r="BA3" s="5">
        <v>1987</v>
      </c>
      <c r="BB3" s="6">
        <v>329.9</v>
      </c>
      <c r="BC3">
        <v>1.8814559679938548E-2</v>
      </c>
      <c r="BD3">
        <v>37.529842388545987</v>
      </c>
      <c r="BE3" s="5">
        <v>1987</v>
      </c>
      <c r="BF3" s="6">
        <v>329.9</v>
      </c>
      <c r="BG3">
        <v>1.8644646718914675E-2</v>
      </c>
      <c r="BH3">
        <v>37.189577388657234</v>
      </c>
      <c r="BI3" s="5">
        <v>1987</v>
      </c>
      <c r="BJ3" s="6">
        <v>329.9</v>
      </c>
      <c r="BK3">
        <v>1.9099781245338263E-2</v>
      </c>
      <c r="BL3">
        <v>38.096043294096724</v>
      </c>
      <c r="BM3" s="5">
        <v>1987</v>
      </c>
      <c r="BN3" s="6">
        <v>329.9</v>
      </c>
      <c r="BO3">
        <v>1.4314063855685408E-2</v>
      </c>
      <c r="BP3">
        <v>28.54849312537543</v>
      </c>
    </row>
    <row r="4" spans="2:68" ht="15.75" thickBot="1" x14ac:dyDescent="0.3">
      <c r="B4">
        <v>0.27532197121936591</v>
      </c>
      <c r="C4" s="14">
        <v>0.95108930123339708</v>
      </c>
      <c r="D4">
        <v>233.3450942760565</v>
      </c>
      <c r="E4" s="5">
        <v>1990</v>
      </c>
      <c r="F4" s="6">
        <v>659.8</v>
      </c>
      <c r="G4">
        <v>0.94785165410909844</v>
      </c>
      <c r="H4">
        <v>0.40776802553366021</v>
      </c>
      <c r="I4" s="5">
        <v>1991</v>
      </c>
      <c r="J4" s="6">
        <v>659.8</v>
      </c>
      <c r="K4">
        <v>0.91368857431032369</v>
      </c>
      <c r="L4">
        <v>0.4189067648510163</v>
      </c>
      <c r="M4" s="5">
        <v>1991</v>
      </c>
      <c r="N4" s="6">
        <v>659.8</v>
      </c>
      <c r="O4">
        <v>0.95259044665589654</v>
      </c>
      <c r="P4">
        <v>0.38993972945243621</v>
      </c>
      <c r="Q4" s="5">
        <v>1991</v>
      </c>
      <c r="R4" s="6">
        <v>659.8</v>
      </c>
      <c r="S4">
        <v>0.95108930123339708</v>
      </c>
      <c r="T4">
        <v>0.40600276511204758</v>
      </c>
      <c r="U4" s="5">
        <v>1990</v>
      </c>
      <c r="V4" s="6">
        <v>659.8</v>
      </c>
      <c r="W4">
        <v>0.94702956743618616</v>
      </c>
      <c r="X4">
        <v>0.42251663991935867</v>
      </c>
      <c r="Y4" s="5">
        <v>1990</v>
      </c>
      <c r="Z4" s="6">
        <v>659.8</v>
      </c>
      <c r="AA4">
        <v>0.94707290014327705</v>
      </c>
      <c r="AB4">
        <v>0.42234378371598102</v>
      </c>
      <c r="AC4" s="5">
        <v>1990</v>
      </c>
      <c r="AD4" s="6">
        <v>659.8</v>
      </c>
      <c r="AE4">
        <v>0.94821014635464096</v>
      </c>
      <c r="AF4">
        <v>0.42203527862830154</v>
      </c>
      <c r="AG4" s="5">
        <v>1990</v>
      </c>
      <c r="AH4" s="6">
        <v>659.8</v>
      </c>
      <c r="AI4">
        <v>0.9489232473464615</v>
      </c>
      <c r="AJ4">
        <v>0.41975256254521398</v>
      </c>
      <c r="AK4" s="5">
        <v>1990</v>
      </c>
      <c r="AL4" s="6">
        <v>659.8</v>
      </c>
      <c r="AM4">
        <v>0.9502834545953841</v>
      </c>
      <c r="AN4">
        <v>0.41438899152653086</v>
      </c>
      <c r="AO4" s="5">
        <v>1990</v>
      </c>
      <c r="AP4" s="6">
        <v>659.8</v>
      </c>
      <c r="AQ4">
        <v>0.95654004086607214</v>
      </c>
      <c r="AR4">
        <v>0.38743816093955247</v>
      </c>
      <c r="AS4" s="5">
        <v>1990</v>
      </c>
      <c r="AT4" s="6">
        <v>659.8</v>
      </c>
      <c r="AU4">
        <v>0.94838802418173873</v>
      </c>
      <c r="AV4">
        <v>0.42027034020253029</v>
      </c>
      <c r="AW4" s="5">
        <v>1990</v>
      </c>
      <c r="AX4" s="6">
        <v>659.8</v>
      </c>
      <c r="AY4">
        <v>0.95220039871224516</v>
      </c>
      <c r="AZ4">
        <v>0.40418401818944416</v>
      </c>
      <c r="BA4" s="5">
        <v>1990</v>
      </c>
      <c r="BB4" s="6">
        <v>659.8</v>
      </c>
      <c r="BC4">
        <v>0.94534353448229325</v>
      </c>
      <c r="BD4">
        <v>0.42441624287178098</v>
      </c>
      <c r="BE4" s="5">
        <v>1990</v>
      </c>
      <c r="BF4" s="6">
        <v>659.8</v>
      </c>
      <c r="BG4">
        <v>0.9475543507400489</v>
      </c>
      <c r="BH4">
        <v>0.41574396892045901</v>
      </c>
      <c r="BI4" s="5">
        <v>1990</v>
      </c>
      <c r="BJ4" s="6">
        <v>659.8</v>
      </c>
      <c r="BK4">
        <v>0.94255451810906077</v>
      </c>
      <c r="BL4">
        <v>0.41994706503308576</v>
      </c>
      <c r="BM4" s="5">
        <v>1990</v>
      </c>
      <c r="BN4" s="6">
        <v>659.8</v>
      </c>
      <c r="BO4">
        <v>0.96261872923976954</v>
      </c>
      <c r="BP4">
        <v>0.30345429547776703</v>
      </c>
    </row>
    <row r="5" spans="2:68" ht="17.25" thickTop="1" thickBot="1" x14ac:dyDescent="0.3">
      <c r="B5">
        <v>0.27212233821998028</v>
      </c>
      <c r="C5" s="14">
        <v>0.94702956743618616</v>
      </c>
      <c r="D5">
        <v>214.54147642731661</v>
      </c>
      <c r="E5" s="5">
        <v>1991</v>
      </c>
      <c r="F5" s="6">
        <v>659.8</v>
      </c>
      <c r="G5">
        <v>236.28882743849664</v>
      </c>
      <c r="H5">
        <v>13</v>
      </c>
      <c r="I5" s="5">
        <v>1992</v>
      </c>
      <c r="J5" s="6">
        <v>659.8</v>
      </c>
      <c r="K5" s="11">
        <v>127.03141912108781</v>
      </c>
      <c r="L5">
        <v>12</v>
      </c>
      <c r="M5" s="5">
        <v>1992</v>
      </c>
      <c r="N5" s="6">
        <v>659.8</v>
      </c>
      <c r="O5" s="11">
        <v>241.11354259979487</v>
      </c>
      <c r="P5">
        <v>12</v>
      </c>
      <c r="Q5" s="5">
        <v>1992</v>
      </c>
      <c r="R5" s="6">
        <v>659.8</v>
      </c>
      <c r="S5" s="11">
        <v>233.3450942760565</v>
      </c>
      <c r="T5">
        <v>12</v>
      </c>
      <c r="U5" s="5">
        <v>1992</v>
      </c>
      <c r="V5" s="6">
        <v>659.8</v>
      </c>
      <c r="W5" s="11">
        <v>214.54147642731661</v>
      </c>
      <c r="X5">
        <v>12</v>
      </c>
      <c r="Y5" s="5">
        <v>1991</v>
      </c>
      <c r="Z5" s="6">
        <v>659.8</v>
      </c>
      <c r="AA5" s="11">
        <v>214.72695145747187</v>
      </c>
      <c r="AB5">
        <v>12</v>
      </c>
      <c r="AC5" s="5">
        <v>1991</v>
      </c>
      <c r="AD5" s="6">
        <v>659.8</v>
      </c>
      <c r="AE5" s="11">
        <v>219.70561713057342</v>
      </c>
      <c r="AF5">
        <v>12</v>
      </c>
      <c r="AG5" s="5">
        <v>1991</v>
      </c>
      <c r="AH5" s="6">
        <v>659.8</v>
      </c>
      <c r="AI5" s="11">
        <v>222.94054293932567</v>
      </c>
      <c r="AJ5">
        <v>12</v>
      </c>
      <c r="AK5" s="5">
        <v>1991</v>
      </c>
      <c r="AL5" s="6">
        <v>659.8</v>
      </c>
      <c r="AM5" s="11">
        <v>229.3683392990917</v>
      </c>
      <c r="AN5">
        <v>12</v>
      </c>
      <c r="AO5" s="5">
        <v>1991</v>
      </c>
      <c r="AP5" s="6">
        <v>659.8</v>
      </c>
      <c r="AQ5" s="11">
        <v>264.11622834297532</v>
      </c>
      <c r="AR5">
        <v>12</v>
      </c>
      <c r="AS5" s="5">
        <v>1991</v>
      </c>
      <c r="AT5" s="6">
        <v>659.8</v>
      </c>
      <c r="AU5" s="11">
        <v>220.50417775624413</v>
      </c>
      <c r="AV5">
        <v>12</v>
      </c>
      <c r="AW5" s="5">
        <v>1991</v>
      </c>
      <c r="AX5" s="6">
        <v>659.8</v>
      </c>
      <c r="AY5" s="11">
        <v>239.0481191623272</v>
      </c>
      <c r="AZ5">
        <v>12</v>
      </c>
      <c r="BA5" s="5">
        <v>1991</v>
      </c>
      <c r="BB5" s="6">
        <v>659.8</v>
      </c>
      <c r="BC5" s="11">
        <v>207.55316514406542</v>
      </c>
      <c r="BD5">
        <v>12</v>
      </c>
      <c r="BE5" s="5">
        <v>1991</v>
      </c>
      <c r="BF5" s="6">
        <v>659.8</v>
      </c>
      <c r="BG5" s="11">
        <v>216.80830286838503</v>
      </c>
      <c r="BH5">
        <v>12</v>
      </c>
      <c r="BI5" s="5">
        <v>1991</v>
      </c>
      <c r="BJ5" s="6">
        <v>659.8</v>
      </c>
      <c r="BK5" s="11">
        <v>196.89371287340114</v>
      </c>
      <c r="BL5">
        <v>12</v>
      </c>
      <c r="BM5" s="5">
        <v>1991</v>
      </c>
      <c r="BN5" s="6">
        <v>659.8</v>
      </c>
      <c r="BO5" s="11">
        <v>309.01637413478903</v>
      </c>
      <c r="BP5">
        <v>12</v>
      </c>
    </row>
    <row r="6" spans="2:68" ht="15.75" thickTop="1" x14ac:dyDescent="0.25">
      <c r="B6">
        <v>0.27013995897650789</v>
      </c>
      <c r="C6" s="14">
        <v>0.94707290014327705</v>
      </c>
      <c r="D6">
        <v>214.72695145747187</v>
      </c>
      <c r="E6" s="5">
        <v>1992</v>
      </c>
      <c r="F6" s="6">
        <v>659.8</v>
      </c>
      <c r="G6">
        <v>39.288868698620419</v>
      </c>
      <c r="H6">
        <v>2.1615719144190573</v>
      </c>
      <c r="I6" s="5">
        <v>1993</v>
      </c>
      <c r="J6" s="6">
        <v>1154.6500000000001</v>
      </c>
      <c r="K6">
        <v>22.291838977800317</v>
      </c>
      <c r="L6">
        <v>2.1057945316553361</v>
      </c>
      <c r="M6" s="5">
        <v>1993</v>
      </c>
      <c r="N6" s="6">
        <v>1154.6500000000001</v>
      </c>
      <c r="O6">
        <v>36.662035709997852</v>
      </c>
      <c r="P6">
        <v>1.8246359112652701</v>
      </c>
      <c r="Q6" s="5">
        <v>1993</v>
      </c>
      <c r="R6" s="6">
        <v>1154.6500000000001</v>
      </c>
      <c r="S6">
        <v>38.464195884841288</v>
      </c>
      <c r="T6">
        <v>1.9780589433435418</v>
      </c>
      <c r="U6" s="5">
        <v>1993</v>
      </c>
      <c r="V6" s="6">
        <v>1154.6500000000001</v>
      </c>
      <c r="W6">
        <v>38.300011096079892</v>
      </c>
      <c r="X6">
        <v>2.1422437321049399</v>
      </c>
      <c r="Y6" s="5">
        <v>1993</v>
      </c>
      <c r="Z6" s="6">
        <v>1154.6500000000001</v>
      </c>
      <c r="AA6">
        <v>38.301763568462455</v>
      </c>
      <c r="AB6">
        <v>2.140491259722376</v>
      </c>
      <c r="AC6" s="5">
        <v>1992</v>
      </c>
      <c r="AD6" s="6">
        <v>659.8</v>
      </c>
      <c r="AE6">
        <v>39.132597164927923</v>
      </c>
      <c r="AF6">
        <v>2.1373653168824172</v>
      </c>
      <c r="AG6" s="5">
        <v>1992</v>
      </c>
      <c r="AH6" s="6">
        <v>659.8</v>
      </c>
      <c r="AI6">
        <v>39.280387798065981</v>
      </c>
      <c r="AJ6">
        <v>2.1143065651592852</v>
      </c>
      <c r="AK6" s="5">
        <v>1992</v>
      </c>
      <c r="AL6" s="6">
        <v>659.8</v>
      </c>
      <c r="AM6">
        <v>39.386726687127343</v>
      </c>
      <c r="AN6">
        <v>2.0606188355805033</v>
      </c>
      <c r="AO6" s="5">
        <v>1992</v>
      </c>
      <c r="AP6" s="6">
        <v>659.8</v>
      </c>
      <c r="AQ6">
        <v>39.646045580081179</v>
      </c>
      <c r="AR6">
        <v>1.8012999426266707</v>
      </c>
      <c r="AS6" s="5">
        <v>1992</v>
      </c>
      <c r="AT6" s="6">
        <v>659.8</v>
      </c>
      <c r="AU6">
        <v>38.947026432511876</v>
      </c>
      <c r="AV6">
        <v>2.1195259062474063</v>
      </c>
      <c r="AW6" s="5">
        <v>1992</v>
      </c>
      <c r="AX6" s="6">
        <v>659.8</v>
      </c>
      <c r="AY6">
        <v>39.052029187290977</v>
      </c>
      <c r="AZ6">
        <v>1.9603766467171795</v>
      </c>
      <c r="BA6" s="5">
        <v>1992</v>
      </c>
      <c r="BB6" s="6">
        <v>659.8</v>
      </c>
      <c r="BC6">
        <v>37.386374638842192</v>
      </c>
      <c r="BD6">
        <v>2.1615497665607832</v>
      </c>
      <c r="BE6" s="5">
        <v>1992</v>
      </c>
      <c r="BF6" s="6">
        <v>659.8</v>
      </c>
      <c r="BG6">
        <v>37.473807833078148</v>
      </c>
      <c r="BH6">
        <v>2.0741165723248272</v>
      </c>
      <c r="BI6" s="5">
        <v>1992</v>
      </c>
      <c r="BJ6" s="6">
        <v>659.8</v>
      </c>
      <c r="BK6">
        <v>34.723296550357624</v>
      </c>
      <c r="BL6">
        <v>2.1162664491588332</v>
      </c>
      <c r="BM6" s="5">
        <v>1992</v>
      </c>
      <c r="BN6" s="6">
        <v>659.8</v>
      </c>
      <c r="BO6">
        <v>28.455621222337168</v>
      </c>
      <c r="BP6">
        <v>1.1050141133268951</v>
      </c>
    </row>
    <row r="7" spans="2:68" x14ac:dyDescent="0.25">
      <c r="B7">
        <v>0.27163462296213886</v>
      </c>
      <c r="C7" s="14">
        <v>0.94821014635464096</v>
      </c>
      <c r="D7">
        <v>219.70561713057342</v>
      </c>
      <c r="E7" s="5">
        <v>1993</v>
      </c>
      <c r="F7" s="6">
        <v>1154.6500000000001</v>
      </c>
      <c r="G7" t="s">
        <v>18</v>
      </c>
      <c r="H7">
        <f>TINV(0.0455,H5)</f>
        <v>2.2118006973050455</v>
      </c>
      <c r="I7" s="5">
        <v>1995</v>
      </c>
      <c r="J7" s="6">
        <v>1385.58</v>
      </c>
      <c r="K7" t="s">
        <v>18</v>
      </c>
      <c r="L7">
        <f>TINV(0.0455,L5)</f>
        <v>2.2313513170834232</v>
      </c>
      <c r="M7" s="5">
        <v>1995</v>
      </c>
      <c r="N7" s="6">
        <v>1385.58</v>
      </c>
      <c r="O7" t="s">
        <v>18</v>
      </c>
      <c r="P7">
        <f>TINV(0.0455,P5)</f>
        <v>2.2313513170834232</v>
      </c>
      <c r="Q7" s="5">
        <v>1995</v>
      </c>
      <c r="R7" s="6">
        <v>1385.58</v>
      </c>
      <c r="S7" t="s">
        <v>18</v>
      </c>
      <c r="T7">
        <f>TINV(0.0455,T5)</f>
        <v>2.2313513170834232</v>
      </c>
      <c r="U7" s="5">
        <v>1995</v>
      </c>
      <c r="V7" s="6">
        <v>1385.58</v>
      </c>
      <c r="W7" t="s">
        <v>18</v>
      </c>
      <c r="X7">
        <f>TINV(0.0455,X5)</f>
        <v>2.2313513170834232</v>
      </c>
      <c r="Y7" s="5">
        <v>1995</v>
      </c>
      <c r="Z7" s="6">
        <v>1385.58</v>
      </c>
      <c r="AA7" t="s">
        <v>18</v>
      </c>
      <c r="AB7">
        <f>TINV(0.0455,AB5)</f>
        <v>2.2313513170834232</v>
      </c>
      <c r="AC7" s="5">
        <v>1995</v>
      </c>
      <c r="AD7" s="6">
        <v>1385.58</v>
      </c>
      <c r="AE7" t="s">
        <v>18</v>
      </c>
      <c r="AF7">
        <f>TINV(0.0455,AF5)</f>
        <v>2.2313513170834232</v>
      </c>
      <c r="AG7" s="5">
        <v>1993</v>
      </c>
      <c r="AH7" s="6">
        <v>1154.6500000000001</v>
      </c>
      <c r="AI7" t="s">
        <v>18</v>
      </c>
      <c r="AJ7">
        <f>TINV(0.0455,AJ5)</f>
        <v>2.2313513170834232</v>
      </c>
      <c r="AK7" s="5">
        <v>1993</v>
      </c>
      <c r="AL7" s="6">
        <v>1154.6500000000001</v>
      </c>
      <c r="AM7" t="s">
        <v>18</v>
      </c>
      <c r="AN7">
        <f>TINV(0.0455,AN5)</f>
        <v>2.2313513170834232</v>
      </c>
      <c r="AO7" s="5">
        <v>1993</v>
      </c>
      <c r="AP7" s="6">
        <v>1154.6500000000001</v>
      </c>
      <c r="AQ7" t="s">
        <v>18</v>
      </c>
      <c r="AR7">
        <f>TINV(0.0455,AR5)</f>
        <v>2.2313513170834232</v>
      </c>
      <c r="AS7" s="5">
        <v>1993</v>
      </c>
      <c r="AT7" s="6">
        <v>1154.6500000000001</v>
      </c>
      <c r="AU7" t="s">
        <v>18</v>
      </c>
      <c r="AV7">
        <f>TINV(0.0455,AV5)</f>
        <v>2.2313513170834232</v>
      </c>
      <c r="AW7" s="5">
        <v>1993</v>
      </c>
      <c r="AX7" s="6">
        <v>1154.6500000000001</v>
      </c>
      <c r="AY7" t="s">
        <v>18</v>
      </c>
      <c r="AZ7">
        <f>TINV(0.0455,AZ5)</f>
        <v>2.2313513170834232</v>
      </c>
      <c r="BA7" s="5">
        <v>1993</v>
      </c>
      <c r="BB7" s="6">
        <v>1154.6500000000001</v>
      </c>
      <c r="BC7" t="s">
        <v>18</v>
      </c>
      <c r="BD7">
        <f>TINV(0.0455,BD5)</f>
        <v>2.2313513170834232</v>
      </c>
      <c r="BE7" s="5">
        <v>1993</v>
      </c>
      <c r="BF7" s="6">
        <v>1154.6500000000001</v>
      </c>
      <c r="BG7" t="s">
        <v>18</v>
      </c>
      <c r="BH7">
        <f>TINV(0.0455,BH5)</f>
        <v>2.2313513170834232</v>
      </c>
      <c r="BI7" s="5">
        <v>1993</v>
      </c>
      <c r="BJ7" s="6">
        <v>1154.6500000000001</v>
      </c>
      <c r="BK7" t="s">
        <v>18</v>
      </c>
      <c r="BL7">
        <f>TINV(0.0455,BL5)</f>
        <v>2.2313513170834232</v>
      </c>
      <c r="BM7" s="5">
        <v>1993</v>
      </c>
      <c r="BN7" s="6">
        <v>1154.6500000000001</v>
      </c>
    </row>
    <row r="8" spans="2:68" x14ac:dyDescent="0.25">
      <c r="B8">
        <v>0.27098171430492923</v>
      </c>
      <c r="C8" s="14">
        <v>0.9489232473464615</v>
      </c>
      <c r="D8">
        <v>222.94054293932567</v>
      </c>
      <c r="E8" s="5">
        <v>1995</v>
      </c>
      <c r="F8" s="6">
        <v>1385.58</v>
      </c>
      <c r="G8" t="s">
        <v>19</v>
      </c>
      <c r="H8">
        <f>H7*G3</f>
        <v>3.8995036254217526E-2</v>
      </c>
      <c r="I8" s="5">
        <v>1996</v>
      </c>
      <c r="J8" s="6">
        <v>1649.5</v>
      </c>
      <c r="K8" t="s">
        <v>19</v>
      </c>
      <c r="L8">
        <f>L7*K3</f>
        <v>5.2015417852475675E-2</v>
      </c>
      <c r="M8" s="5">
        <v>1996</v>
      </c>
      <c r="N8" s="6">
        <v>1649.5</v>
      </c>
      <c r="O8" t="s">
        <v>19</v>
      </c>
      <c r="P8">
        <f>P7*O3</f>
        <v>4.0340280930978765E-2</v>
      </c>
      <c r="Q8" s="5">
        <v>1996</v>
      </c>
      <c r="R8" s="6">
        <v>1649.5</v>
      </c>
      <c r="S8" t="s">
        <v>19</v>
      </c>
      <c r="T8">
        <f>T7*S3</f>
        <v>4.0216982891543546E-2</v>
      </c>
      <c r="U8" s="5">
        <v>1996</v>
      </c>
      <c r="V8" s="6">
        <v>1649.5</v>
      </c>
      <c r="W8" t="s">
        <v>19</v>
      </c>
      <c r="X8">
        <f>X7*W3</f>
        <v>4.1454961393921123E-2</v>
      </c>
      <c r="Y8" s="5">
        <v>1996</v>
      </c>
      <c r="Z8" s="6">
        <v>1649.5</v>
      </c>
      <c r="AA8" t="s">
        <v>19</v>
      </c>
      <c r="AB8">
        <f>AB7*AA3</f>
        <v>4.1135189653036225E-2</v>
      </c>
      <c r="AC8" s="5">
        <v>1996</v>
      </c>
      <c r="AD8" s="6">
        <v>1649.5</v>
      </c>
      <c r="AE8" t="s">
        <v>19</v>
      </c>
      <c r="AF8">
        <f>AF7*AE3</f>
        <v>4.0891448820285815E-2</v>
      </c>
      <c r="AG8" s="5">
        <v>1996</v>
      </c>
      <c r="AH8" s="6">
        <v>1649.5</v>
      </c>
      <c r="AI8" t="s">
        <v>19</v>
      </c>
      <c r="AJ8">
        <f>AJ7*AI3</f>
        <v>4.0496119766398941E-2</v>
      </c>
      <c r="AK8" s="5">
        <v>1995</v>
      </c>
      <c r="AL8" s="6">
        <v>1385.58</v>
      </c>
      <c r="AM8" t="s">
        <v>19</v>
      </c>
      <c r="AN8">
        <f>AN7*AM3</f>
        <v>4.0013407281671381E-2</v>
      </c>
      <c r="AO8" s="5">
        <v>1995</v>
      </c>
      <c r="AP8" s="6">
        <v>1385.58</v>
      </c>
      <c r="AQ8" t="s">
        <v>19</v>
      </c>
      <c r="AR8">
        <f>AR7*AQ3</f>
        <v>3.7519090279527323E-2</v>
      </c>
      <c r="AS8" s="5">
        <v>1995</v>
      </c>
      <c r="AT8" s="6">
        <v>1385.58</v>
      </c>
      <c r="AU8" t="s">
        <v>19</v>
      </c>
      <c r="AV8">
        <f>AV7*AU3</f>
        <v>4.0899858526752368E-2</v>
      </c>
      <c r="AW8" s="5">
        <v>1995</v>
      </c>
      <c r="AX8" s="6">
        <v>1385.58</v>
      </c>
      <c r="AY8" t="s">
        <v>19</v>
      </c>
      <c r="AZ8">
        <f>AZ7*AY3</f>
        <v>3.9612526885322422E-2</v>
      </c>
      <c r="BA8" s="5">
        <v>1995</v>
      </c>
      <c r="BB8" s="6">
        <v>1385.58</v>
      </c>
      <c r="BC8" t="s">
        <v>19</v>
      </c>
      <c r="BD8">
        <f>BD7*BC3</f>
        <v>4.1981892522175546E-2</v>
      </c>
      <c r="BE8" s="5">
        <v>1995</v>
      </c>
      <c r="BF8" s="6">
        <v>1385.58</v>
      </c>
      <c r="BG8" t="s">
        <v>19</v>
      </c>
      <c r="BH8">
        <f>BH7*BG3</f>
        <v>4.1602757012805386E-2</v>
      </c>
      <c r="BI8" s="5">
        <v>1995</v>
      </c>
      <c r="BJ8" s="6">
        <v>1385.58</v>
      </c>
      <c r="BK8" t="s">
        <v>19</v>
      </c>
      <c r="BL8">
        <f>BL7*BK3</f>
        <v>4.2618322037790798E-2</v>
      </c>
      <c r="BM8" s="5">
        <v>1995</v>
      </c>
      <c r="BN8" s="6">
        <v>1385.58</v>
      </c>
    </row>
    <row r="9" spans="2:68" x14ac:dyDescent="0.25">
      <c r="B9">
        <v>0.27158408485114377</v>
      </c>
      <c r="C9" s="14">
        <v>0.9502834545953841</v>
      </c>
      <c r="D9">
        <v>229.3683392990917</v>
      </c>
      <c r="E9" s="5">
        <v>1996</v>
      </c>
      <c r="F9" s="6">
        <v>1649.5</v>
      </c>
      <c r="G9" t="s">
        <v>20</v>
      </c>
      <c r="H9">
        <f>G2+H8</f>
        <v>1.3502829045641043</v>
      </c>
      <c r="I9" s="5">
        <v>1997</v>
      </c>
      <c r="J9" s="6">
        <v>1649.5</v>
      </c>
      <c r="K9" t="s">
        <v>20</v>
      </c>
      <c r="L9">
        <f>K2+L8</f>
        <v>1.3524988655540882</v>
      </c>
      <c r="M9" s="5">
        <v>1997</v>
      </c>
      <c r="N9" s="6">
        <v>1649.5</v>
      </c>
      <c r="O9" t="s">
        <v>20</v>
      </c>
      <c r="P9">
        <f>O2+P8</f>
        <v>1.3644302890295561</v>
      </c>
      <c r="Q9" s="5">
        <v>1997</v>
      </c>
      <c r="R9" s="6">
        <v>1649.5</v>
      </c>
      <c r="S9" t="s">
        <v>20</v>
      </c>
      <c r="T9">
        <f>S2+T8</f>
        <v>1.3571716109925922</v>
      </c>
      <c r="U9" s="5">
        <v>1997</v>
      </c>
      <c r="V9" s="6">
        <v>1649.5</v>
      </c>
      <c r="W9" t="s">
        <v>20</v>
      </c>
      <c r="X9">
        <f>W2+X8</f>
        <v>1.3542025520852481</v>
      </c>
      <c r="Y9" s="5">
        <v>1997</v>
      </c>
      <c r="Z9" s="6">
        <v>1649.5</v>
      </c>
      <c r="AA9" t="s">
        <v>20</v>
      </c>
      <c r="AB9">
        <f>AA2+AB8</f>
        <v>1.3512829945007978</v>
      </c>
      <c r="AC9" s="5">
        <v>1997</v>
      </c>
      <c r="AD9" s="6">
        <v>1649.5</v>
      </c>
      <c r="AE9" t="s">
        <v>20</v>
      </c>
      <c r="AF9">
        <f>AE2+AF8</f>
        <v>1.3529989485856817</v>
      </c>
      <c r="AG9" s="5">
        <v>1997</v>
      </c>
      <c r="AH9" s="6">
        <v>1649.5</v>
      </c>
      <c r="AI9" t="s">
        <v>20</v>
      </c>
      <c r="AJ9">
        <f>AI2+AJ8</f>
        <v>1.3517472127941179</v>
      </c>
      <c r="AK9" s="5">
        <v>1997</v>
      </c>
      <c r="AL9" s="6">
        <v>1649.5</v>
      </c>
      <c r="AM9" t="s">
        <v>20</v>
      </c>
      <c r="AN9">
        <f>AM2+AN8</f>
        <v>1.3520545972882057</v>
      </c>
      <c r="AO9" s="5">
        <v>1996</v>
      </c>
      <c r="AP9" s="6">
        <v>1649.5</v>
      </c>
      <c r="AQ9" t="s">
        <v>20</v>
      </c>
      <c r="AR9">
        <f>AQ2+AR8</f>
        <v>1.3517658108055099</v>
      </c>
      <c r="AS9" s="5">
        <v>1996</v>
      </c>
      <c r="AT9" s="6">
        <v>1649.5</v>
      </c>
      <c r="AU9" t="s">
        <v>20</v>
      </c>
      <c r="AV9">
        <f>AU2+AV8</f>
        <v>1.3537281275140844</v>
      </c>
      <c r="AW9" s="5">
        <v>1996</v>
      </c>
      <c r="AX9" s="6">
        <v>1649.5</v>
      </c>
      <c r="AY9" t="s">
        <v>20</v>
      </c>
      <c r="AZ9">
        <f>AY2+AZ8</f>
        <v>1.3554559178617573</v>
      </c>
      <c r="BA9" s="5">
        <v>1996</v>
      </c>
      <c r="BB9" s="6">
        <v>1649.5</v>
      </c>
      <c r="BC9" t="s">
        <v>20</v>
      </c>
      <c r="BD9">
        <f>BC2+BD8</f>
        <v>1.3533301624007261</v>
      </c>
      <c r="BE9" s="5">
        <v>1996</v>
      </c>
      <c r="BF9" s="6">
        <v>1649.5</v>
      </c>
      <c r="BG9" t="s">
        <v>20</v>
      </c>
      <c r="BH9">
        <f>BG2+BH8</f>
        <v>1.3575167240346784</v>
      </c>
      <c r="BI9" s="5">
        <v>1996</v>
      </c>
      <c r="BJ9" s="6">
        <v>1649.5</v>
      </c>
      <c r="BK9" t="s">
        <v>20</v>
      </c>
      <c r="BL9">
        <f>BK2+BL8</f>
        <v>1.349973145276586</v>
      </c>
      <c r="BM9" s="5">
        <v>1996</v>
      </c>
      <c r="BN9" s="6">
        <v>1649.5</v>
      </c>
    </row>
    <row r="10" spans="2:68" x14ac:dyDescent="0.25">
      <c r="B10">
        <v>0.27326366539452979</v>
      </c>
      <c r="C10" s="14">
        <v>0.95654004086607214</v>
      </c>
      <c r="D10">
        <v>264.11622834297532</v>
      </c>
      <c r="E10" s="5">
        <v>1997</v>
      </c>
      <c r="F10" s="6">
        <v>1649.5</v>
      </c>
      <c r="G10" t="s">
        <v>21</v>
      </c>
      <c r="H10">
        <f>G2-H8</f>
        <v>1.2722928320556692</v>
      </c>
      <c r="I10" s="5">
        <v>1998</v>
      </c>
      <c r="J10" s="6">
        <v>3167.04</v>
      </c>
      <c r="K10" t="s">
        <v>21</v>
      </c>
      <c r="L10">
        <f>K2-L8</f>
        <v>1.2484680298491369</v>
      </c>
      <c r="M10" s="5">
        <v>1998</v>
      </c>
      <c r="N10" s="6">
        <v>3167.04</v>
      </c>
      <c r="O10" t="s">
        <v>21</v>
      </c>
      <c r="P10">
        <f>O2-P8</f>
        <v>1.2837497271675986</v>
      </c>
      <c r="Q10" s="5">
        <v>1998</v>
      </c>
      <c r="R10" s="6">
        <v>3167.04</v>
      </c>
      <c r="S10" t="s">
        <v>21</v>
      </c>
      <c r="T10">
        <f>S2-T8</f>
        <v>1.2767376452095052</v>
      </c>
      <c r="U10" s="5">
        <v>1998</v>
      </c>
      <c r="V10" s="6">
        <v>3167.04</v>
      </c>
      <c r="W10" t="s">
        <v>21</v>
      </c>
      <c r="X10">
        <f>W2-X8</f>
        <v>1.2712926292974061</v>
      </c>
      <c r="Y10" s="5">
        <v>1998</v>
      </c>
      <c r="Z10" s="6">
        <v>3167.04</v>
      </c>
      <c r="AA10" t="s">
        <v>21</v>
      </c>
      <c r="AB10">
        <f>AA2-AB8</f>
        <v>1.2690126151947252</v>
      </c>
      <c r="AC10" s="5">
        <v>1998</v>
      </c>
      <c r="AD10" s="6">
        <v>3167.04</v>
      </c>
      <c r="AE10" t="s">
        <v>21</v>
      </c>
      <c r="AF10">
        <f>AE2-AF8</f>
        <v>1.27121605094511</v>
      </c>
      <c r="AG10" s="5">
        <v>1998</v>
      </c>
      <c r="AH10" s="6">
        <v>3167.04</v>
      </c>
      <c r="AI10" t="s">
        <v>21</v>
      </c>
      <c r="AJ10">
        <f>AI2-AJ8</f>
        <v>1.2707549732613201</v>
      </c>
      <c r="AK10" s="5">
        <v>1998</v>
      </c>
      <c r="AL10" s="6">
        <v>3167.04</v>
      </c>
      <c r="AM10" t="s">
        <v>21</v>
      </c>
      <c r="AN10">
        <f>AM2-AN8</f>
        <v>1.2720277827248629</v>
      </c>
      <c r="AO10" s="5">
        <v>1998</v>
      </c>
      <c r="AP10" s="6">
        <v>3167.04</v>
      </c>
      <c r="AQ10" t="s">
        <v>21</v>
      </c>
      <c r="AR10">
        <f>AQ2-AR8</f>
        <v>1.2767276302464554</v>
      </c>
      <c r="AS10" s="5">
        <v>1997</v>
      </c>
      <c r="AT10" s="6">
        <v>1649.5</v>
      </c>
      <c r="AU10" t="s">
        <v>21</v>
      </c>
      <c r="AV10">
        <f>AU2-AV8</f>
        <v>1.2719284104605797</v>
      </c>
      <c r="AW10" s="5">
        <v>1997</v>
      </c>
      <c r="AX10" s="6">
        <v>1649.5</v>
      </c>
      <c r="AY10" t="s">
        <v>21</v>
      </c>
      <c r="AZ10">
        <f>AY2-AZ8</f>
        <v>1.2762308640911124</v>
      </c>
      <c r="BA10" s="5">
        <v>1997</v>
      </c>
      <c r="BB10" s="6">
        <v>1649.5</v>
      </c>
      <c r="BC10" t="s">
        <v>21</v>
      </c>
      <c r="BD10">
        <f>BC2-BD8</f>
        <v>1.269366377356375</v>
      </c>
      <c r="BE10" s="5">
        <v>1997</v>
      </c>
      <c r="BF10" s="6">
        <v>1649.5</v>
      </c>
      <c r="BG10" t="s">
        <v>21</v>
      </c>
      <c r="BH10">
        <f>BG2-BH8</f>
        <v>1.2743112100090674</v>
      </c>
      <c r="BI10" s="5">
        <v>1997</v>
      </c>
      <c r="BJ10" s="6">
        <v>1649.5</v>
      </c>
      <c r="BK10" t="s">
        <v>21</v>
      </c>
      <c r="BL10">
        <f>BK2-BL8</f>
        <v>1.2647365012010046</v>
      </c>
      <c r="BM10" s="5">
        <v>1997</v>
      </c>
      <c r="BN10" s="6">
        <v>1649.5</v>
      </c>
    </row>
    <row r="11" spans="2:68" x14ac:dyDescent="0.25">
      <c r="B11">
        <v>0.27218379391605774</v>
      </c>
      <c r="C11" s="14">
        <v>0.94838802418173873</v>
      </c>
      <c r="D11">
        <v>220.50417775624413</v>
      </c>
      <c r="E11" s="5">
        <v>1998</v>
      </c>
      <c r="F11" s="6">
        <v>3167.04</v>
      </c>
      <c r="G11" t="s">
        <v>22</v>
      </c>
      <c r="H11" s="15">
        <f>LN(G2)</f>
        <v>0.27100975986132503</v>
      </c>
      <c r="I11" s="5">
        <v>1999</v>
      </c>
      <c r="J11" s="6">
        <v>3299</v>
      </c>
      <c r="K11" t="s">
        <v>22</v>
      </c>
      <c r="L11" s="15">
        <f>LN(K2)</f>
        <v>0.26273607818359784</v>
      </c>
      <c r="M11" s="5">
        <v>1999</v>
      </c>
      <c r="N11" s="6">
        <v>3299</v>
      </c>
      <c r="O11" t="s">
        <v>22</v>
      </c>
      <c r="P11" s="15">
        <f>LN(O2)</f>
        <v>0.28072543715171455</v>
      </c>
      <c r="Q11" s="5">
        <v>1999</v>
      </c>
      <c r="R11" s="6">
        <v>3299</v>
      </c>
      <c r="S11" t="s">
        <v>22</v>
      </c>
      <c r="T11" s="15">
        <f>LN(S2)</f>
        <v>0.27532197121936591</v>
      </c>
      <c r="U11" s="5">
        <v>1999</v>
      </c>
      <c r="V11" s="6">
        <v>3299</v>
      </c>
      <c r="W11" t="s">
        <v>22</v>
      </c>
      <c r="X11" s="15">
        <f>LN(W2)</f>
        <v>0.27212233821998028</v>
      </c>
      <c r="Y11" s="5">
        <v>1999</v>
      </c>
      <c r="Z11" s="6">
        <v>3299</v>
      </c>
      <c r="AA11" t="s">
        <v>22</v>
      </c>
      <c r="AB11" s="15">
        <f>LN(AA2)</f>
        <v>0.27013995897650789</v>
      </c>
      <c r="AC11" s="5">
        <v>1999</v>
      </c>
      <c r="AD11" s="6">
        <v>3299</v>
      </c>
      <c r="AE11" t="s">
        <v>22</v>
      </c>
      <c r="AF11" s="15">
        <f>LN(AE2)</f>
        <v>0.27163462296213886</v>
      </c>
      <c r="AG11" s="5">
        <v>1999</v>
      </c>
      <c r="AH11" s="6">
        <v>3299</v>
      </c>
      <c r="AI11" t="s">
        <v>22</v>
      </c>
      <c r="AJ11" s="15">
        <f>LN(AI2)</f>
        <v>0.27098171430492923</v>
      </c>
      <c r="AK11" s="5">
        <v>1999</v>
      </c>
      <c r="AL11" s="6">
        <v>3299</v>
      </c>
      <c r="AM11" t="s">
        <v>22</v>
      </c>
      <c r="AN11" s="15">
        <f>LN(AM2)</f>
        <v>0.27158408485114377</v>
      </c>
      <c r="AO11" s="5">
        <v>1999</v>
      </c>
      <c r="AP11" s="6">
        <v>3299</v>
      </c>
      <c r="AQ11" t="s">
        <v>22</v>
      </c>
      <c r="AR11" s="15">
        <f>LN(AQ2)</f>
        <v>0.27326366539452979</v>
      </c>
      <c r="AS11" s="5">
        <v>1999</v>
      </c>
      <c r="AT11" s="6">
        <v>3299</v>
      </c>
      <c r="AU11" t="s">
        <v>22</v>
      </c>
      <c r="AV11" s="15">
        <f>LN(AU2)</f>
        <v>0.27218379391605774</v>
      </c>
      <c r="AW11" s="5">
        <v>1998</v>
      </c>
      <c r="AX11" s="6">
        <v>3167.04</v>
      </c>
      <c r="AY11" t="s">
        <v>22</v>
      </c>
      <c r="AZ11" s="15">
        <f>LN(AY2)</f>
        <v>0.27447782200431065</v>
      </c>
      <c r="BA11" s="5">
        <v>1998</v>
      </c>
      <c r="BB11" s="6">
        <v>3167.04</v>
      </c>
      <c r="BC11" t="s">
        <v>22</v>
      </c>
      <c r="BD11" s="15">
        <f>LN(BC2)</f>
        <v>0.27105582158357078</v>
      </c>
      <c r="BE11" s="5">
        <v>1998</v>
      </c>
      <c r="BF11" s="6">
        <v>3167.04</v>
      </c>
      <c r="BG11" t="s">
        <v>22</v>
      </c>
      <c r="BH11" s="15">
        <f>LN(BG2)</f>
        <v>0.27453145616267288</v>
      </c>
      <c r="BI11" s="5">
        <v>1998</v>
      </c>
      <c r="BJ11" s="6">
        <v>3167.04</v>
      </c>
      <c r="BK11" t="s">
        <v>22</v>
      </c>
      <c r="BL11" s="15">
        <f>LN(BK2)</f>
        <v>0.26800587694044464</v>
      </c>
      <c r="BM11" s="5">
        <v>1998</v>
      </c>
      <c r="BN11" s="6">
        <v>3167.04</v>
      </c>
    </row>
    <row r="12" spans="2:68" x14ac:dyDescent="0.25">
      <c r="B12">
        <v>0.27447782200431065</v>
      </c>
      <c r="C12" s="14">
        <v>0.95220039871224516</v>
      </c>
      <c r="D12">
        <v>239.0481191623272</v>
      </c>
      <c r="E12" s="5">
        <v>1999</v>
      </c>
      <c r="F12" s="6">
        <v>3299</v>
      </c>
      <c r="G12" t="s">
        <v>23</v>
      </c>
      <c r="H12" s="15">
        <f>LN(H9)</f>
        <v>0.30031412943230479</v>
      </c>
      <c r="I12" s="5">
        <v>2000</v>
      </c>
      <c r="J12" s="6">
        <v>6597.9989999999998</v>
      </c>
      <c r="K12" t="s">
        <v>23</v>
      </c>
      <c r="L12" s="15">
        <f>LN(L9)</f>
        <v>0.30195389296113345</v>
      </c>
      <c r="M12" s="5">
        <v>2000</v>
      </c>
      <c r="N12" s="6">
        <v>6597.9989999999998</v>
      </c>
      <c r="O12" t="s">
        <v>23</v>
      </c>
      <c r="P12" s="15">
        <f>LN(P9)</f>
        <v>0.31073697083922264</v>
      </c>
      <c r="Q12" s="5">
        <v>2000</v>
      </c>
      <c r="R12" s="6">
        <v>6597.9989999999998</v>
      </c>
      <c r="S12" t="s">
        <v>23</v>
      </c>
      <c r="T12" s="15">
        <f>LN(T9)</f>
        <v>0.30540283637391274</v>
      </c>
      <c r="U12" s="5">
        <v>2000</v>
      </c>
      <c r="V12" s="6">
        <v>6597.9989999999998</v>
      </c>
      <c r="W12" t="s">
        <v>23</v>
      </c>
      <c r="X12" s="15">
        <f>LN(X9)</f>
        <v>0.30321275863804131</v>
      </c>
      <c r="Y12" s="5">
        <v>2000</v>
      </c>
      <c r="Z12" s="6">
        <v>6597.9989999999998</v>
      </c>
      <c r="AA12" t="s">
        <v>23</v>
      </c>
      <c r="AB12" s="15">
        <f>LN(AB9)</f>
        <v>0.30105450743509482</v>
      </c>
      <c r="AC12" s="5">
        <v>2000</v>
      </c>
      <c r="AD12" s="6">
        <v>6597.9989999999998</v>
      </c>
      <c r="AE12" t="s">
        <v>23</v>
      </c>
      <c r="AF12" s="15">
        <f>LN(AF9)</f>
        <v>0.3023235720898137</v>
      </c>
      <c r="AG12" s="5">
        <v>2000</v>
      </c>
      <c r="AH12" s="6">
        <v>6597.9989999999998</v>
      </c>
      <c r="AI12" t="s">
        <v>23</v>
      </c>
      <c r="AJ12" s="15">
        <f>LN(AJ9)</f>
        <v>0.30139798735376627</v>
      </c>
      <c r="AK12" s="5">
        <v>2000</v>
      </c>
      <c r="AL12" s="6">
        <v>6597.9989999999998</v>
      </c>
      <c r="AM12" t="s">
        <v>23</v>
      </c>
      <c r="AN12" s="15">
        <f>LN(AN9)</f>
        <v>0.30162535941503626</v>
      </c>
      <c r="AO12" s="5">
        <v>2000</v>
      </c>
      <c r="AP12" s="6">
        <v>6597.9989999999998</v>
      </c>
      <c r="AQ12" t="s">
        <v>23</v>
      </c>
      <c r="AR12" s="15">
        <f>LN(AR9)</f>
        <v>0.30141174575716956</v>
      </c>
      <c r="AS12" s="5">
        <v>2000</v>
      </c>
      <c r="AT12" s="6">
        <v>6597.9989999999998</v>
      </c>
      <c r="AU12" t="s">
        <v>23</v>
      </c>
      <c r="AV12" s="15">
        <f>LN(AV9)</f>
        <v>0.30286236224156643</v>
      </c>
      <c r="AW12" s="5">
        <v>2000</v>
      </c>
      <c r="AX12" s="6">
        <v>6597.9989999999998</v>
      </c>
      <c r="AY12" t="s">
        <v>23</v>
      </c>
      <c r="AZ12" s="15">
        <f>LN(AZ9)</f>
        <v>0.30413786848476126</v>
      </c>
      <c r="BA12" s="5">
        <v>1999</v>
      </c>
      <c r="BB12" s="6">
        <v>3299</v>
      </c>
      <c r="BC12" t="s">
        <v>23</v>
      </c>
      <c r="BD12" s="15">
        <f>LN(BD9)</f>
        <v>0.30256834188913601</v>
      </c>
      <c r="BE12" s="5">
        <v>1999</v>
      </c>
      <c r="BF12" s="6">
        <v>3299</v>
      </c>
      <c r="BG12" t="s">
        <v>23</v>
      </c>
      <c r="BH12" s="15">
        <f>LN(BH9)</f>
        <v>0.30565709248095263</v>
      </c>
      <c r="BI12" s="5">
        <v>1999</v>
      </c>
      <c r="BJ12" s="6">
        <v>3299</v>
      </c>
      <c r="BK12" t="s">
        <v>23</v>
      </c>
      <c r="BL12" s="15">
        <f>LN(BL9)</f>
        <v>0.30008469986476782</v>
      </c>
      <c r="BM12" s="5">
        <v>1999</v>
      </c>
      <c r="BN12" s="6">
        <v>3299</v>
      </c>
    </row>
    <row r="13" spans="2:68" x14ac:dyDescent="0.25">
      <c r="B13">
        <v>0.27105582158357078</v>
      </c>
      <c r="C13" s="14">
        <v>0.94534353448229325</v>
      </c>
      <c r="D13">
        <v>207.55316514406542</v>
      </c>
      <c r="E13" s="5">
        <v>2000</v>
      </c>
      <c r="F13" s="6">
        <v>6597.9989999999998</v>
      </c>
      <c r="G13" t="s">
        <v>24</v>
      </c>
      <c r="H13" s="15">
        <f>LN(H10)</f>
        <v>0.24082065230302446</v>
      </c>
      <c r="I13" s="5">
        <v>2001</v>
      </c>
      <c r="J13" s="6">
        <v>6597.9989999999998</v>
      </c>
      <c r="K13" t="s">
        <v>24</v>
      </c>
      <c r="L13" s="15">
        <f>LN(L10)</f>
        <v>0.2219172235609207</v>
      </c>
      <c r="M13" s="5">
        <v>2001</v>
      </c>
      <c r="N13" s="6">
        <v>6597.9989999999998</v>
      </c>
      <c r="O13" t="s">
        <v>24</v>
      </c>
      <c r="P13" s="15">
        <f>LN(P10)</f>
        <v>0.24978526973293444</v>
      </c>
      <c r="Q13" s="5">
        <v>2001</v>
      </c>
      <c r="R13" s="6">
        <v>6597.9989999999998</v>
      </c>
      <c r="S13" t="s">
        <v>24</v>
      </c>
      <c r="T13" s="15">
        <f>LN(T10)</f>
        <v>0.2443081097488492</v>
      </c>
      <c r="U13" s="5">
        <v>2001</v>
      </c>
      <c r="V13" s="6">
        <v>6597.9989999999998</v>
      </c>
      <c r="W13" t="s">
        <v>24</v>
      </c>
      <c r="X13" s="15">
        <f>LN(X10)</f>
        <v>0.24003420118902599</v>
      </c>
      <c r="Y13" s="5">
        <v>2001</v>
      </c>
      <c r="Z13" s="6">
        <v>6597.9989999999998</v>
      </c>
      <c r="AA13" t="s">
        <v>24</v>
      </c>
      <c r="AB13" s="15">
        <f>LN(AB10)</f>
        <v>0.23823912973463157</v>
      </c>
      <c r="AC13" s="5">
        <v>2001</v>
      </c>
      <c r="AD13" s="6">
        <v>6597.9989999999998</v>
      </c>
      <c r="AE13" t="s">
        <v>24</v>
      </c>
      <c r="AF13" s="15">
        <f>LN(AF10)</f>
        <v>0.23997396276945696</v>
      </c>
      <c r="AG13" s="5">
        <v>2001</v>
      </c>
      <c r="AH13" s="6">
        <v>6597.9989999999998</v>
      </c>
      <c r="AI13" t="s">
        <v>24</v>
      </c>
      <c r="AJ13" s="15">
        <f>LN(AJ10)</f>
        <v>0.23961119097980568</v>
      </c>
      <c r="AK13" s="5">
        <v>2001</v>
      </c>
      <c r="AL13" s="6">
        <v>6597.9989999999998</v>
      </c>
      <c r="AM13" t="s">
        <v>24</v>
      </c>
      <c r="AN13" s="15">
        <f>LN(AN10)</f>
        <v>0.2406123064442319</v>
      </c>
      <c r="AO13" s="5">
        <v>2001</v>
      </c>
      <c r="AP13" s="6">
        <v>6597.9989999999998</v>
      </c>
      <c r="AQ13" t="s">
        <v>24</v>
      </c>
      <c r="AR13" s="15">
        <f>LN(AR10)</f>
        <v>0.24430026553561782</v>
      </c>
      <c r="AS13" s="5">
        <v>2001</v>
      </c>
      <c r="AT13" s="6">
        <v>6597.9989999999998</v>
      </c>
      <c r="AU13" t="s">
        <v>24</v>
      </c>
      <c r="AV13" s="15">
        <f>LN(AV10)</f>
        <v>0.24053418224964082</v>
      </c>
      <c r="AW13" s="5">
        <v>2001</v>
      </c>
      <c r="AX13" s="6">
        <v>6597.9989999999998</v>
      </c>
      <c r="AY13" t="s">
        <v>24</v>
      </c>
      <c r="AZ13" s="15">
        <f>LN(AZ10)</f>
        <v>0.24391109652819795</v>
      </c>
      <c r="BA13" s="5">
        <v>2001</v>
      </c>
      <c r="BB13" s="6">
        <v>6597.9989999999998</v>
      </c>
      <c r="BC13" t="s">
        <v>24</v>
      </c>
      <c r="BD13" s="15">
        <f>LN(BD10)</f>
        <v>0.23851786050334522</v>
      </c>
      <c r="BE13" s="5">
        <v>2000</v>
      </c>
      <c r="BF13" s="6">
        <v>6597.9989999999998</v>
      </c>
      <c r="BG13" t="s">
        <v>24</v>
      </c>
      <c r="BH13" s="15">
        <f>LN(BH10)</f>
        <v>0.24240580519109958</v>
      </c>
      <c r="BI13" s="5">
        <v>2000</v>
      </c>
      <c r="BJ13" s="6">
        <v>6597.9989999999998</v>
      </c>
      <c r="BK13" t="s">
        <v>24</v>
      </c>
      <c r="BL13" s="15">
        <f>LN(BL10)</f>
        <v>0.2348638010362947</v>
      </c>
      <c r="BM13" s="5">
        <v>2000</v>
      </c>
      <c r="BN13" s="6">
        <v>6597.9989999999998</v>
      </c>
    </row>
    <row r="14" spans="2:68" x14ac:dyDescent="0.25">
      <c r="B14">
        <v>0.27453145616267288</v>
      </c>
      <c r="C14" s="14">
        <v>0.9475543507400489</v>
      </c>
      <c r="D14">
        <v>216.80830286838503</v>
      </c>
      <c r="E14" s="5">
        <v>2001</v>
      </c>
      <c r="F14" s="6">
        <v>6597.9989999999998</v>
      </c>
      <c r="G14" t="s">
        <v>25</v>
      </c>
      <c r="H14" s="15">
        <f>H12-H11</f>
        <v>2.930436957097976E-2</v>
      </c>
      <c r="I14" s="5">
        <v>2002</v>
      </c>
      <c r="J14" s="6">
        <v>13855.798000000001</v>
      </c>
      <c r="K14" t="s">
        <v>25</v>
      </c>
      <c r="L14" s="15">
        <f>L12-L11</f>
        <v>3.9217814777535609E-2</v>
      </c>
      <c r="M14" s="5">
        <v>2002</v>
      </c>
      <c r="N14" s="6">
        <v>13855.798000000001</v>
      </c>
      <c r="O14" t="s">
        <v>25</v>
      </c>
      <c r="P14" s="15">
        <f>P12-P11</f>
        <v>3.0011533687508085E-2</v>
      </c>
      <c r="Q14" s="5">
        <v>2002</v>
      </c>
      <c r="R14" s="6">
        <v>13855.798000000001</v>
      </c>
      <c r="S14" t="s">
        <v>25</v>
      </c>
      <c r="T14" s="15">
        <f>T12-T11</f>
        <v>3.0080865154546832E-2</v>
      </c>
      <c r="U14" s="5">
        <v>2002</v>
      </c>
      <c r="V14" s="6">
        <v>13855.798000000001</v>
      </c>
      <c r="W14" t="s">
        <v>25</v>
      </c>
      <c r="X14" s="15">
        <f>X12-X11</f>
        <v>3.1090420418061038E-2</v>
      </c>
      <c r="Y14" s="5">
        <v>2002</v>
      </c>
      <c r="Z14" s="6">
        <v>13855.798000000001</v>
      </c>
      <c r="AA14" t="s">
        <v>25</v>
      </c>
      <c r="AB14" s="15">
        <f>AB12-AB11</f>
        <v>3.0914548458586932E-2</v>
      </c>
      <c r="AC14" s="5">
        <v>2002</v>
      </c>
      <c r="AD14" s="6">
        <v>13855.798000000001</v>
      </c>
      <c r="AE14" t="s">
        <v>25</v>
      </c>
      <c r="AF14" s="15">
        <f>AF12-AF11</f>
        <v>3.0688949127674836E-2</v>
      </c>
      <c r="AG14" s="5">
        <v>2002</v>
      </c>
      <c r="AH14" s="6">
        <v>13855.798000000001</v>
      </c>
      <c r="AI14" t="s">
        <v>25</v>
      </c>
      <c r="AJ14" s="15">
        <f>AJ12-AJ11</f>
        <v>3.0416273048837039E-2</v>
      </c>
      <c r="AK14" s="5">
        <v>2002</v>
      </c>
      <c r="AL14" s="6">
        <v>13855.798000000001</v>
      </c>
      <c r="AM14" t="s">
        <v>25</v>
      </c>
      <c r="AN14" s="15">
        <f>AN12-AN11</f>
        <v>3.0041274563892495E-2</v>
      </c>
      <c r="AO14" s="5">
        <v>2002</v>
      </c>
      <c r="AP14" s="6">
        <v>13855.798000000001</v>
      </c>
      <c r="AQ14" t="s">
        <v>25</v>
      </c>
      <c r="AR14" s="15">
        <f>AR12-AR11</f>
        <v>2.8148080362639771E-2</v>
      </c>
      <c r="AS14" s="5">
        <v>2002</v>
      </c>
      <c r="AT14" s="6">
        <v>13855.798000000001</v>
      </c>
      <c r="AU14" t="s">
        <v>25</v>
      </c>
      <c r="AV14" s="15">
        <f>AV12-AV11</f>
        <v>3.0678568325508693E-2</v>
      </c>
      <c r="AW14" s="5">
        <v>2002</v>
      </c>
      <c r="AX14" s="6">
        <v>13855.798000000001</v>
      </c>
      <c r="AY14" t="s">
        <v>25</v>
      </c>
      <c r="AZ14" s="15">
        <f>AZ12-AZ11</f>
        <v>2.9660046480450619E-2</v>
      </c>
      <c r="BA14" s="5">
        <v>2002</v>
      </c>
      <c r="BB14" s="6">
        <v>13855.798000000001</v>
      </c>
      <c r="BC14" t="s">
        <v>25</v>
      </c>
      <c r="BD14" s="15">
        <f>BD12-BD11</f>
        <v>3.1512520305565228E-2</v>
      </c>
      <c r="BE14" s="5">
        <v>2002</v>
      </c>
      <c r="BF14" s="6">
        <v>13855.798000000001</v>
      </c>
      <c r="BG14" t="s">
        <v>25</v>
      </c>
      <c r="BH14" s="15">
        <f>BH12-BH11</f>
        <v>3.1125636318279748E-2</v>
      </c>
      <c r="BI14" s="5">
        <v>2001</v>
      </c>
      <c r="BJ14" s="6">
        <v>6597.9989999999998</v>
      </c>
      <c r="BK14" t="s">
        <v>25</v>
      </c>
      <c r="BL14" s="15">
        <f>BL12-BL11</f>
        <v>3.207882292432318E-2</v>
      </c>
      <c r="BM14" s="5">
        <v>2001</v>
      </c>
      <c r="BN14" s="6">
        <v>6597.9989999999998</v>
      </c>
    </row>
    <row r="15" spans="2:68" x14ac:dyDescent="0.25">
      <c r="B15">
        <v>0.26800587694044464</v>
      </c>
      <c r="C15" s="14">
        <v>0.94255451810906077</v>
      </c>
      <c r="D15">
        <v>196.89371287340114</v>
      </c>
      <c r="E15" s="5">
        <v>2002</v>
      </c>
      <c r="F15" s="6">
        <v>13855.798000000001</v>
      </c>
      <c r="G15" t="s">
        <v>26</v>
      </c>
      <c r="H15" s="15">
        <f>H11-H13</f>
        <v>3.0189107558300565E-2</v>
      </c>
      <c r="I15" s="5">
        <v>2004</v>
      </c>
      <c r="J15" s="6">
        <v>48689.24</v>
      </c>
      <c r="K15" t="s">
        <v>26</v>
      </c>
      <c r="L15" s="15">
        <f>L11-L13</f>
        <v>4.0818854622677148E-2</v>
      </c>
      <c r="M15" s="5">
        <v>2004</v>
      </c>
      <c r="N15" s="6">
        <v>48689.24</v>
      </c>
      <c r="O15" t="s">
        <v>26</v>
      </c>
      <c r="P15" s="15">
        <f>P11-P13</f>
        <v>3.0940167418780112E-2</v>
      </c>
      <c r="Q15" s="5">
        <v>2004</v>
      </c>
      <c r="R15" s="6">
        <v>48689.24</v>
      </c>
      <c r="S15" t="s">
        <v>26</v>
      </c>
      <c r="T15" s="15">
        <f>T11-T13</f>
        <v>3.1013861470516713E-2</v>
      </c>
      <c r="U15" s="5">
        <v>2004</v>
      </c>
      <c r="V15" s="6">
        <v>48689.24</v>
      </c>
      <c r="W15" t="s">
        <v>26</v>
      </c>
      <c r="X15" s="15">
        <f>X11-X13</f>
        <v>3.2088137030954283E-2</v>
      </c>
      <c r="Y15" s="5">
        <v>2004</v>
      </c>
      <c r="Z15" s="6">
        <v>48689.24</v>
      </c>
      <c r="AA15" t="s">
        <v>26</v>
      </c>
      <c r="AB15" s="15">
        <f>AB11-AB13</f>
        <v>3.1900829241876316E-2</v>
      </c>
      <c r="AC15" s="5">
        <v>2004</v>
      </c>
      <c r="AD15" s="6">
        <v>48689.24</v>
      </c>
      <c r="AE15" t="s">
        <v>26</v>
      </c>
      <c r="AF15" s="15">
        <f>AF11-AF13</f>
        <v>3.1660660192681905E-2</v>
      </c>
      <c r="AG15" s="5">
        <v>2004</v>
      </c>
      <c r="AH15" s="6">
        <v>48689.24</v>
      </c>
      <c r="AI15" t="s">
        <v>26</v>
      </c>
      <c r="AJ15" s="15">
        <f>AJ11-AJ13</f>
        <v>3.137052332512355E-2</v>
      </c>
      <c r="AK15" s="5">
        <v>2004</v>
      </c>
      <c r="AL15" s="6">
        <v>48689.24</v>
      </c>
      <c r="AM15" t="s">
        <v>26</v>
      </c>
      <c r="AN15" s="15">
        <f>AN11-AN13</f>
        <v>3.0971778406911871E-2</v>
      </c>
      <c r="AO15" s="5">
        <v>2004</v>
      </c>
      <c r="AP15" s="6">
        <v>48689.24</v>
      </c>
      <c r="AQ15" t="s">
        <v>26</v>
      </c>
      <c r="AR15" s="15">
        <f>AR11-AR13</f>
        <v>2.896339985891197E-2</v>
      </c>
      <c r="AS15" s="5">
        <v>2004</v>
      </c>
      <c r="AT15" s="6">
        <v>48689.24</v>
      </c>
      <c r="AU15" t="s">
        <v>26</v>
      </c>
      <c r="AV15" s="15">
        <f>AV11-AV13</f>
        <v>3.1649611666416916E-2</v>
      </c>
      <c r="AW15" s="5">
        <v>2004</v>
      </c>
      <c r="AX15" s="6">
        <v>48689.24</v>
      </c>
      <c r="AY15" t="s">
        <v>26</v>
      </c>
      <c r="AZ15" s="15">
        <f>AZ11-AZ13</f>
        <v>3.0566725476112694E-2</v>
      </c>
      <c r="BA15" s="5">
        <v>2004</v>
      </c>
      <c r="BB15" s="6">
        <v>48689.24</v>
      </c>
      <c r="BC15" t="s">
        <v>26</v>
      </c>
      <c r="BD15" s="15">
        <f>BD11-BD13</f>
        <v>3.2537961080225553E-2</v>
      </c>
      <c r="BE15" s="5">
        <v>2004</v>
      </c>
      <c r="BF15" s="6">
        <v>48689.24</v>
      </c>
      <c r="BG15" t="s">
        <v>26</v>
      </c>
      <c r="BH15" s="15">
        <f>BH11-BH13</f>
        <v>3.21256509715733E-2</v>
      </c>
      <c r="BI15" s="5">
        <v>2004</v>
      </c>
      <c r="BJ15" s="6">
        <v>48689.24</v>
      </c>
      <c r="BK15" t="s">
        <v>26</v>
      </c>
      <c r="BL15" s="15">
        <f>BL11-BL13</f>
        <v>3.3142075904149942E-2</v>
      </c>
      <c r="BM15" s="5">
        <v>2002</v>
      </c>
      <c r="BN15" s="6">
        <v>13855.798000000001</v>
      </c>
    </row>
    <row r="16" spans="2:68" x14ac:dyDescent="0.25">
      <c r="B16">
        <v>0.25162494703852889</v>
      </c>
      <c r="C16" s="14">
        <v>0.96261872923976954</v>
      </c>
      <c r="D16">
        <v>309.01637413478903</v>
      </c>
      <c r="E16" s="5">
        <v>2004</v>
      </c>
      <c r="F16" s="6">
        <v>48689.24</v>
      </c>
      <c r="G16" t="s">
        <v>27</v>
      </c>
      <c r="H16" s="16">
        <f>AVERAGE(H14:H15)</f>
        <v>2.9746738564640163E-2</v>
      </c>
      <c r="K16" t="s">
        <v>27</v>
      </c>
      <c r="L16" s="16">
        <f>AVERAGE(L14:L15)</f>
        <v>4.0018334700106378E-2</v>
      </c>
      <c r="O16" t="s">
        <v>27</v>
      </c>
      <c r="P16" s="16">
        <f>AVERAGE(P14:P15)</f>
        <v>3.0475850553144099E-2</v>
      </c>
      <c r="S16" t="s">
        <v>27</v>
      </c>
      <c r="T16" s="16">
        <f>AVERAGE(T14:T15)</f>
        <v>3.0547363312531772E-2</v>
      </c>
      <c r="W16" t="s">
        <v>27</v>
      </c>
      <c r="X16" s="16">
        <f>AVERAGE(X14:X15)</f>
        <v>3.1589278724507661E-2</v>
      </c>
      <c r="AA16" t="s">
        <v>27</v>
      </c>
      <c r="AB16" s="16">
        <f>AVERAGE(AB14:AB15)</f>
        <v>3.1407688850231624E-2</v>
      </c>
      <c r="AE16" t="s">
        <v>27</v>
      </c>
      <c r="AF16" s="16">
        <f>AVERAGE(AF14:AF15)</f>
        <v>3.1174804660178371E-2</v>
      </c>
      <c r="AI16" t="s">
        <v>27</v>
      </c>
      <c r="AJ16" s="16">
        <f>AVERAGE(AJ14:AJ15)</f>
        <v>3.0893398186980295E-2</v>
      </c>
      <c r="AM16" t="s">
        <v>27</v>
      </c>
      <c r="AN16" s="16">
        <f>AVERAGE(AN14:AN15)</f>
        <v>3.0506526485402183E-2</v>
      </c>
      <c r="AQ16" t="s">
        <v>27</v>
      </c>
      <c r="AR16" s="16">
        <f>AVERAGE(AR14:AR15)</f>
        <v>2.8555740110775871E-2</v>
      </c>
      <c r="AU16" t="s">
        <v>27</v>
      </c>
      <c r="AV16" s="16">
        <f>AVERAGE(AV14:AV15)</f>
        <v>3.1164089995962804E-2</v>
      </c>
      <c r="AY16" t="s">
        <v>27</v>
      </c>
      <c r="AZ16" s="16">
        <f>AVERAGE(AZ14:AZ15)</f>
        <v>3.0113385978281657E-2</v>
      </c>
      <c r="BC16" t="s">
        <v>27</v>
      </c>
      <c r="BD16" s="16">
        <f>AVERAGE(BD14:BD15)</f>
        <v>3.202524069289539E-2</v>
      </c>
      <c r="BG16" t="s">
        <v>27</v>
      </c>
      <c r="BH16" s="16">
        <f>AVERAGE(BH14:BH15)</f>
        <v>3.1625643644926524E-2</v>
      </c>
      <c r="BK16" t="s">
        <v>27</v>
      </c>
      <c r="BL16" s="16">
        <f>AVERAGE(BL14:BL15)</f>
        <v>3.2610449414236561E-2</v>
      </c>
    </row>
    <row r="17" spans="1:64" x14ac:dyDescent="0.25">
      <c r="A17" t="s">
        <v>37</v>
      </c>
      <c r="B17" s="8">
        <f>AVERAGE(B2:B16)</f>
        <v>0.27069263926063297</v>
      </c>
      <c r="C17" s="8">
        <f>AVERAGE(C2:C16)</f>
        <v>0.94760581562711965</v>
      </c>
      <c r="D17" s="8">
        <f>AVERAGE(D2:D16)</f>
        <v>223.78087090219373</v>
      </c>
      <c r="E17" s="8">
        <f>AVERAGE(E2:E16)</f>
        <v>1995.0666666666666</v>
      </c>
      <c r="F17" s="8">
        <f>AVERAGE(F2:F16)</f>
        <v>6025.8548666666666</v>
      </c>
      <c r="G17" t="s">
        <v>28</v>
      </c>
      <c r="H17">
        <f>TINV(0.3173,H5)</f>
        <v>1.0399926951165877</v>
      </c>
      <c r="K17" t="s">
        <v>28</v>
      </c>
      <c r="L17">
        <f>TINV(0.3173,L5)</f>
        <v>1.0434625125011039</v>
      </c>
      <c r="O17" t="s">
        <v>28</v>
      </c>
      <c r="P17">
        <f>TINV(0.3173,P5)</f>
        <v>1.0434625125011039</v>
      </c>
      <c r="S17" t="s">
        <v>28</v>
      </c>
      <c r="T17">
        <f>TINV(0.3173,T5)</f>
        <v>1.0434625125011039</v>
      </c>
      <c r="W17" t="s">
        <v>28</v>
      </c>
      <c r="X17">
        <f>TINV(0.3173,X5)</f>
        <v>1.0434625125011039</v>
      </c>
      <c r="AA17" t="s">
        <v>28</v>
      </c>
      <c r="AB17">
        <f>TINV(0.3173,AB5)</f>
        <v>1.0434625125011039</v>
      </c>
      <c r="AE17" t="s">
        <v>28</v>
      </c>
      <c r="AF17">
        <f>TINV(0.3173,AF5)</f>
        <v>1.0434625125011039</v>
      </c>
      <c r="AI17" t="s">
        <v>28</v>
      </c>
      <c r="AJ17">
        <f>TINV(0.3173,AJ5)</f>
        <v>1.0434625125011039</v>
      </c>
      <c r="AM17" t="s">
        <v>28</v>
      </c>
      <c r="AN17">
        <f>TINV(0.3173,AN5)</f>
        <v>1.0434625125011039</v>
      </c>
      <c r="AQ17" t="s">
        <v>28</v>
      </c>
      <c r="AR17">
        <f>TINV(0.3173,AR5)</f>
        <v>1.0434625125011039</v>
      </c>
      <c r="AU17" t="s">
        <v>28</v>
      </c>
      <c r="AV17">
        <f>TINV(0.3173,AV5)</f>
        <v>1.0434625125011039</v>
      </c>
      <c r="AY17" t="s">
        <v>28</v>
      </c>
      <c r="AZ17">
        <f>TINV(0.3173,AZ5)</f>
        <v>1.0434625125011039</v>
      </c>
      <c r="BC17" t="s">
        <v>28</v>
      </c>
      <c r="BD17">
        <f>TINV(0.3173,BD5)</f>
        <v>1.0434625125011039</v>
      </c>
      <c r="BG17" t="s">
        <v>28</v>
      </c>
      <c r="BH17">
        <f>TINV(0.3173,BH5)</f>
        <v>1.0434625125011039</v>
      </c>
      <c r="BK17" t="s">
        <v>28</v>
      </c>
      <c r="BL17">
        <f>TINV(0.3173,BL5)</f>
        <v>1.0434625125011039</v>
      </c>
    </row>
    <row r="18" spans="1:64" x14ac:dyDescent="0.25">
      <c r="A18" t="s">
        <v>38</v>
      </c>
      <c r="B18" s="8">
        <f>STDEV(B2:B16)</f>
        <v>6.5374470806194148E-3</v>
      </c>
      <c r="C18" s="8">
        <f>STDEV(C2:C16)</f>
        <v>1.0538410361425502E-2</v>
      </c>
      <c r="D18" s="8">
        <f>STDEV(D2:D16)</f>
        <v>37.927522871672586</v>
      </c>
      <c r="E18" s="8">
        <f>STDEV(E2:E16)</f>
        <v>6.1813852662266431</v>
      </c>
      <c r="F18" s="8">
        <f>STDEV(F2:F16)</f>
        <v>12352.133074829162</v>
      </c>
      <c r="G18" t="s">
        <v>29</v>
      </c>
      <c r="H18">
        <f>H17*G3</f>
        <v>1.8335536696234056E-2</v>
      </c>
      <c r="K18" t="s">
        <v>29</v>
      </c>
      <c r="L18">
        <f>L17*K3</f>
        <v>2.4324335744710445E-2</v>
      </c>
      <c r="O18" t="s">
        <v>29</v>
      </c>
      <c r="P18">
        <f>P17*O3</f>
        <v>1.886460933917818E-2</v>
      </c>
      <c r="S18" t="s">
        <v>29</v>
      </c>
      <c r="T18">
        <f>T17*S3</f>
        <v>1.8806950609676226E-2</v>
      </c>
      <c r="W18" t="s">
        <v>29</v>
      </c>
      <c r="X18">
        <f>X17*W3</f>
        <v>1.9385875205110058E-2</v>
      </c>
      <c r="AA18" t="s">
        <v>29</v>
      </c>
      <c r="AB18">
        <f>AB17*AA3</f>
        <v>1.9236338096535532E-2</v>
      </c>
      <c r="AE18" t="s">
        <v>29</v>
      </c>
      <c r="AF18">
        <f>AF17*AE3</f>
        <v>1.9122355856359526E-2</v>
      </c>
      <c r="AI18" t="s">
        <v>29</v>
      </c>
      <c r="AJ18">
        <f>AJ17*AI3</f>
        <v>1.8937485350009737E-2</v>
      </c>
      <c r="AM18" t="s">
        <v>29</v>
      </c>
      <c r="AN18">
        <f>AN17*AM3</f>
        <v>1.8711751115210777E-2</v>
      </c>
      <c r="AQ18" t="s">
        <v>29</v>
      </c>
      <c r="AR18">
        <f>AR17*AQ3</f>
        <v>1.7545316109613608E-2</v>
      </c>
      <c r="AU18" t="s">
        <v>29</v>
      </c>
      <c r="AV18">
        <f>AV17*AU3</f>
        <v>1.912628854655125E-2</v>
      </c>
      <c r="AY18" t="s">
        <v>29</v>
      </c>
      <c r="AZ18">
        <f>AZ17*AY3</f>
        <v>1.852428459553539E-2</v>
      </c>
      <c r="BC18" t="s">
        <v>29</v>
      </c>
      <c r="BD18">
        <f>BD17*BC3</f>
        <v>1.9632287715230644E-2</v>
      </c>
      <c r="BG18" t="s">
        <v>29</v>
      </c>
      <c r="BH18">
        <f>BH17*BG3</f>
        <v>1.9454989910014171E-2</v>
      </c>
      <c r="BK18" t="s">
        <v>29</v>
      </c>
      <c r="BL18">
        <f>BL17*BK3</f>
        <v>1.9929905726482126E-2</v>
      </c>
    </row>
    <row r="19" spans="1:64" x14ac:dyDescent="0.25">
      <c r="A19" t="s">
        <v>39</v>
      </c>
      <c r="B19" s="8">
        <f>MIN(B2:B16)</f>
        <v>0.25162494703852889</v>
      </c>
      <c r="C19" s="8">
        <f>MIN(C2:C16)</f>
        <v>0.91368857431032369</v>
      </c>
      <c r="D19" s="8">
        <f>MIN(D2:D16)</f>
        <v>127.03141912108781</v>
      </c>
      <c r="E19" s="8">
        <f>MIN(E2:E16)</f>
        <v>1981</v>
      </c>
      <c r="F19" s="8">
        <f>MIN(F2:F16)</f>
        <v>32.216999999999999</v>
      </c>
      <c r="G19" t="s">
        <v>30</v>
      </c>
      <c r="H19">
        <f>G2+H18</f>
        <v>1.3296234050061209</v>
      </c>
      <c r="K19" t="s">
        <v>30</v>
      </c>
      <c r="L19">
        <f>K2+L18</f>
        <v>1.324807783446323</v>
      </c>
      <c r="O19" t="s">
        <v>30</v>
      </c>
      <c r="P19">
        <f>O2+P18</f>
        <v>1.3429546174377556</v>
      </c>
      <c r="S19" t="s">
        <v>30</v>
      </c>
      <c r="T19">
        <f>S2+T18</f>
        <v>1.3357615787107249</v>
      </c>
      <c r="W19" t="s">
        <v>30</v>
      </c>
      <c r="X19">
        <f>W2+X18</f>
        <v>1.3321334658964372</v>
      </c>
      <c r="AA19" t="s">
        <v>30</v>
      </c>
      <c r="AB19">
        <f>AA2+AB18</f>
        <v>1.329384142944297</v>
      </c>
      <c r="AE19" t="s">
        <v>30</v>
      </c>
      <c r="AF19">
        <f>AE2+AF18</f>
        <v>1.3312298556217554</v>
      </c>
      <c r="AI19" t="s">
        <v>30</v>
      </c>
      <c r="AJ19">
        <f>AI2+AJ18</f>
        <v>1.3301885783777287</v>
      </c>
      <c r="AM19" t="s">
        <v>30</v>
      </c>
      <c r="AN19">
        <f>AM2+AN18</f>
        <v>1.3307529411217451</v>
      </c>
      <c r="AQ19" t="s">
        <v>30</v>
      </c>
      <c r="AR19">
        <f>AQ2+AR18</f>
        <v>1.3317920366355962</v>
      </c>
      <c r="AU19" t="s">
        <v>30</v>
      </c>
      <c r="AV19">
        <f>AU2+AV18</f>
        <v>1.3319545575338834</v>
      </c>
      <c r="AY19" t="s">
        <v>30</v>
      </c>
      <c r="AZ19">
        <f>AY2+AZ18</f>
        <v>1.3343676755719702</v>
      </c>
      <c r="BC19" t="s">
        <v>30</v>
      </c>
      <c r="BD19">
        <f>BC2+BD18</f>
        <v>1.3309805575937812</v>
      </c>
      <c r="BG19" t="s">
        <v>30</v>
      </c>
      <c r="BH19">
        <f>BG2+BH18</f>
        <v>1.3353689569318872</v>
      </c>
      <c r="BK19" t="s">
        <v>30</v>
      </c>
      <c r="BL19">
        <f>BK2+BL18</f>
        <v>1.3272847289652774</v>
      </c>
    </row>
    <row r="20" spans="1:64" x14ac:dyDescent="0.25">
      <c r="A20" t="s">
        <v>40</v>
      </c>
      <c r="B20" s="8">
        <f>MAX(B2:B16)</f>
        <v>0.28072543715171455</v>
      </c>
      <c r="C20" s="8">
        <f>MAX(C2:C16)</f>
        <v>0.96261872923976954</v>
      </c>
      <c r="D20" s="8">
        <f>MAX(D2:D16)</f>
        <v>309.01637413478903</v>
      </c>
      <c r="E20" s="8">
        <f>MAX(E2:E16)</f>
        <v>2004</v>
      </c>
      <c r="F20" s="8">
        <f>MAX(F2:F16)</f>
        <v>48689.24</v>
      </c>
      <c r="G20" t="s">
        <v>31</v>
      </c>
      <c r="H20">
        <f>G2-H18</f>
        <v>1.2929523316136526</v>
      </c>
      <c r="K20" t="s">
        <v>31</v>
      </c>
      <c r="L20">
        <f>K2-L18</f>
        <v>1.276159111956902</v>
      </c>
      <c r="O20" t="s">
        <v>31</v>
      </c>
      <c r="P20">
        <f>O2-P18</f>
        <v>1.3052253987593991</v>
      </c>
      <c r="S20" t="s">
        <v>31</v>
      </c>
      <c r="T20">
        <f>S2-T18</f>
        <v>1.2981476774913725</v>
      </c>
      <c r="W20" t="s">
        <v>31</v>
      </c>
      <c r="X20">
        <f>W2-X18</f>
        <v>1.2933617154862169</v>
      </c>
      <c r="AA20" t="s">
        <v>31</v>
      </c>
      <c r="AB20">
        <f>AA2-AB18</f>
        <v>1.290911466751226</v>
      </c>
      <c r="AE20" t="s">
        <v>31</v>
      </c>
      <c r="AF20">
        <f>AE2-AF18</f>
        <v>1.2929851439090363</v>
      </c>
      <c r="AI20" t="s">
        <v>31</v>
      </c>
      <c r="AJ20">
        <f>AI2-AJ18</f>
        <v>1.2923136076777093</v>
      </c>
      <c r="AM20" t="s">
        <v>31</v>
      </c>
      <c r="AN20">
        <f>AM2-AN18</f>
        <v>1.2933294388913235</v>
      </c>
      <c r="AQ20" t="s">
        <v>31</v>
      </c>
      <c r="AR20">
        <f>AQ2-AR18</f>
        <v>1.2967014044163692</v>
      </c>
      <c r="AU20" t="s">
        <v>31</v>
      </c>
      <c r="AV20">
        <f>AU2-AV18</f>
        <v>1.2937019804407808</v>
      </c>
      <c r="AY20" t="s">
        <v>31</v>
      </c>
      <c r="AZ20">
        <f>AY2-AZ18</f>
        <v>1.2973191063808995</v>
      </c>
      <c r="BC20" t="s">
        <v>31</v>
      </c>
      <c r="BD20">
        <f>BC2-BD18</f>
        <v>1.29171598216332</v>
      </c>
      <c r="BG20" t="s">
        <v>31</v>
      </c>
      <c r="BH20">
        <f>BG2-BH18</f>
        <v>1.2964589771118586</v>
      </c>
      <c r="BK20" t="s">
        <v>31</v>
      </c>
      <c r="BL20">
        <f>BK2-BL18</f>
        <v>1.2874249175123131</v>
      </c>
    </row>
    <row r="21" spans="1:64" x14ac:dyDescent="0.25">
      <c r="A21" t="s">
        <v>41</v>
      </c>
      <c r="B21" s="8">
        <f>ABS(B20-B19)</f>
        <v>2.9100490113185662E-2</v>
      </c>
      <c r="C21" s="8">
        <f>ABS(C20-C19)</f>
        <v>4.8930154929445857E-2</v>
      </c>
      <c r="D21" s="8">
        <f>ABS(D20-D19)</f>
        <v>181.98495501370121</v>
      </c>
      <c r="E21" s="8">
        <f>ABS(E20-E19)</f>
        <v>23</v>
      </c>
      <c r="F21" s="8">
        <f>ABS(F20-F19)</f>
        <v>48657.023000000001</v>
      </c>
      <c r="G21" t="s">
        <v>22</v>
      </c>
      <c r="H21" s="15">
        <f>LN(G2)</f>
        <v>0.27100975986132503</v>
      </c>
      <c r="K21" t="s">
        <v>22</v>
      </c>
      <c r="L21" s="15">
        <f>LN(K2)</f>
        <v>0.26273607818359784</v>
      </c>
      <c r="O21" t="s">
        <v>22</v>
      </c>
      <c r="P21" s="15">
        <f>LN(O2)</f>
        <v>0.28072543715171455</v>
      </c>
      <c r="S21" t="s">
        <v>22</v>
      </c>
      <c r="T21" s="15">
        <f>LN(S2)</f>
        <v>0.27532197121936591</v>
      </c>
      <c r="W21" t="s">
        <v>22</v>
      </c>
      <c r="X21" s="15">
        <f>LN(W2)</f>
        <v>0.27212233821998028</v>
      </c>
      <c r="AA21" t="s">
        <v>22</v>
      </c>
      <c r="AB21" s="15">
        <f>LN(AA2)</f>
        <v>0.27013995897650789</v>
      </c>
      <c r="AE21" t="s">
        <v>22</v>
      </c>
      <c r="AF21" s="15">
        <f>LN(AE2)</f>
        <v>0.27163462296213886</v>
      </c>
      <c r="AI21" t="s">
        <v>22</v>
      </c>
      <c r="AJ21" s="15">
        <f>LN(AI2)</f>
        <v>0.27098171430492923</v>
      </c>
      <c r="AM21" t="s">
        <v>22</v>
      </c>
      <c r="AN21" s="15">
        <f>LN(AM2)</f>
        <v>0.27158408485114377</v>
      </c>
      <c r="AQ21" t="s">
        <v>22</v>
      </c>
      <c r="AR21" s="15">
        <f>LN(AQ2)</f>
        <v>0.27326366539452979</v>
      </c>
      <c r="AU21" t="s">
        <v>22</v>
      </c>
      <c r="AV21" s="15">
        <f>LN(AU2)</f>
        <v>0.27218379391605774</v>
      </c>
      <c r="AY21" t="s">
        <v>22</v>
      </c>
      <c r="AZ21" s="15">
        <f>LN(AY2)</f>
        <v>0.27447782200431065</v>
      </c>
      <c r="BC21" t="s">
        <v>22</v>
      </c>
      <c r="BD21" s="15">
        <f>LN(BC2)</f>
        <v>0.27105582158357078</v>
      </c>
      <c r="BG21" t="s">
        <v>22</v>
      </c>
      <c r="BH21" s="15">
        <f>LN(BG2)</f>
        <v>0.27453145616267288</v>
      </c>
      <c r="BK21" t="s">
        <v>22</v>
      </c>
      <c r="BL21" s="15">
        <f>LN(BK2)</f>
        <v>0.26800587694044464</v>
      </c>
    </row>
    <row r="22" spans="1:64" x14ac:dyDescent="0.25">
      <c r="A22" t="s">
        <v>42</v>
      </c>
      <c r="B22" s="8">
        <f>COUNT(B2:B16)</f>
        <v>15</v>
      </c>
      <c r="G22" t="s">
        <v>32</v>
      </c>
      <c r="H22" s="15">
        <f>LN(H19)</f>
        <v>0.28489574800722628</v>
      </c>
      <c r="K22" t="s">
        <v>32</v>
      </c>
      <c r="L22" s="15">
        <f>LN(L19)</f>
        <v>0.28126737981753158</v>
      </c>
      <c r="O22" t="s">
        <v>32</v>
      </c>
      <c r="P22" s="15">
        <f>LN(P19)</f>
        <v>0.29487212503995092</v>
      </c>
      <c r="S22" t="s">
        <v>32</v>
      </c>
      <c r="T22" s="15">
        <f>LN(T19)</f>
        <v>0.28950160013988452</v>
      </c>
      <c r="W22" t="s">
        <v>32</v>
      </c>
      <c r="X22" s="15">
        <f>LN(X19)</f>
        <v>0.28678176672050043</v>
      </c>
      <c r="AA22" t="s">
        <v>32</v>
      </c>
      <c r="AB22" s="15">
        <f>LN(AB19)</f>
        <v>0.28471578457488927</v>
      </c>
      <c r="AE22" t="s">
        <v>32</v>
      </c>
      <c r="AF22" s="15">
        <f>LN(AF19)</f>
        <v>0.28610321843378955</v>
      </c>
      <c r="AI22" t="s">
        <v>32</v>
      </c>
      <c r="AJ22" s="15">
        <f>LN(AJ19)</f>
        <v>0.28532072043658935</v>
      </c>
      <c r="AM22" t="s">
        <v>32</v>
      </c>
      <c r="AN22" s="15">
        <f>LN(AN19)</f>
        <v>0.28574490319171036</v>
      </c>
      <c r="AQ22" t="s">
        <v>32</v>
      </c>
      <c r="AR22" s="15">
        <f>LN(AR19)</f>
        <v>0.28652543127689584</v>
      </c>
      <c r="AU22" t="s">
        <v>32</v>
      </c>
      <c r="AV22" s="15">
        <f>LN(AV19)</f>
        <v>0.28664745557068155</v>
      </c>
      <c r="AY22" t="s">
        <v>32</v>
      </c>
      <c r="AZ22" s="15">
        <f>LN(AZ19)</f>
        <v>0.288457528387072</v>
      </c>
      <c r="BC22" t="s">
        <v>32</v>
      </c>
      <c r="BD22" s="15">
        <f>LN(BD19)</f>
        <v>0.28591593193872861</v>
      </c>
      <c r="BG22" t="s">
        <v>32</v>
      </c>
      <c r="BH22" s="15">
        <f>LN(BH19)</f>
        <v>0.28920762590206556</v>
      </c>
      <c r="BK22" t="s">
        <v>32</v>
      </c>
      <c r="BL22" s="15">
        <f>LN(BL19)</f>
        <v>0.28313529824613759</v>
      </c>
    </row>
    <row r="23" spans="1:64" x14ac:dyDescent="0.25">
      <c r="G23" t="s">
        <v>33</v>
      </c>
      <c r="H23" s="15">
        <f>LN(H20)</f>
        <v>0.25692823260870551</v>
      </c>
      <c r="K23" t="s">
        <v>33</v>
      </c>
      <c r="L23" s="15">
        <f>LN(L20)</f>
        <v>0.2438548730397008</v>
      </c>
      <c r="O23" t="s">
        <v>33</v>
      </c>
      <c r="P23" s="15">
        <f>LN(P20)</f>
        <v>0.26637574521624752</v>
      </c>
      <c r="S23" t="s">
        <v>33</v>
      </c>
      <c r="T23" s="15">
        <f>LN(T20)</f>
        <v>0.2609383849160633</v>
      </c>
      <c r="W23" t="s">
        <v>33</v>
      </c>
      <c r="X23" s="15">
        <f>LN(X20)</f>
        <v>0.25724480968985497</v>
      </c>
      <c r="AA23" t="s">
        <v>33</v>
      </c>
      <c r="AB23" s="15">
        <f>LN(AB20)</f>
        <v>0.2553485322482415</v>
      </c>
      <c r="AE23" t="s">
        <v>33</v>
      </c>
      <c r="AF23" s="15">
        <f>LN(AF20)</f>
        <v>0.25695361009419848</v>
      </c>
      <c r="AI23" t="s">
        <v>33</v>
      </c>
      <c r="AJ23" s="15">
        <f>LN(AJ20)</f>
        <v>0.25643410630685637</v>
      </c>
      <c r="AM23" t="s">
        <v>33</v>
      </c>
      <c r="AN23" s="15">
        <f>LN(AN20)</f>
        <v>0.25721985379603635</v>
      </c>
      <c r="AQ23" t="s">
        <v>33</v>
      </c>
      <c r="AR23" s="15">
        <f>LN(AR20)</f>
        <v>0.25982365864172952</v>
      </c>
      <c r="AU23" t="s">
        <v>33</v>
      </c>
      <c r="AV23" s="15">
        <f>LN(AV20)</f>
        <v>0.25750786077519289</v>
      </c>
      <c r="AY23" t="s">
        <v>33</v>
      </c>
      <c r="AZ23" s="15">
        <f>LN(AZ20)</f>
        <v>0.26029990929097041</v>
      </c>
      <c r="BC23" t="s">
        <v>33</v>
      </c>
      <c r="BD23" s="15">
        <f>LN(BD20)</f>
        <v>0.25597155314771741</v>
      </c>
      <c r="BG23" t="s">
        <v>33</v>
      </c>
      <c r="BH23" s="15">
        <f>LN(BH20)</f>
        <v>0.25963668424018949</v>
      </c>
      <c r="BK23" t="s">
        <v>33</v>
      </c>
      <c r="BL23" s="15">
        <f>LN(BL20)</f>
        <v>0.25264403535999047</v>
      </c>
    </row>
    <row r="24" spans="1:64" x14ac:dyDescent="0.25">
      <c r="G24" t="s">
        <v>34</v>
      </c>
      <c r="H24" s="15">
        <f>H22-H21</f>
        <v>1.3885988145901251E-2</v>
      </c>
      <c r="K24" t="s">
        <v>34</v>
      </c>
      <c r="L24" s="15">
        <f>L22-L21</f>
        <v>1.8531301633933739E-2</v>
      </c>
      <c r="O24" t="s">
        <v>34</v>
      </c>
      <c r="P24" s="15">
        <f>P22-P21</f>
        <v>1.4146687888236364E-2</v>
      </c>
      <c r="S24" t="s">
        <v>34</v>
      </c>
      <c r="T24" s="15">
        <f>T22-T21</f>
        <v>1.4179628920518605E-2</v>
      </c>
      <c r="W24" t="s">
        <v>34</v>
      </c>
      <c r="X24" s="15">
        <f>X22-X21</f>
        <v>1.4659428500520155E-2</v>
      </c>
      <c r="AA24" t="s">
        <v>34</v>
      </c>
      <c r="AB24" s="15">
        <f>AB22-AB21</f>
        <v>1.4575825598381387E-2</v>
      </c>
      <c r="AE24" t="s">
        <v>34</v>
      </c>
      <c r="AF24" s="15">
        <f>AF22-AF21</f>
        <v>1.4468595471650691E-2</v>
      </c>
      <c r="AI24" t="s">
        <v>34</v>
      </c>
      <c r="AJ24" s="15">
        <f>AJ22-AJ21</f>
        <v>1.4339006131660115E-2</v>
      </c>
      <c r="AM24" t="s">
        <v>34</v>
      </c>
      <c r="AN24" s="15">
        <f>AN22-AN21</f>
        <v>1.4160818340566594E-2</v>
      </c>
      <c r="AQ24" t="s">
        <v>34</v>
      </c>
      <c r="AR24" s="15">
        <f>AR22-AR21</f>
        <v>1.326176588236605E-2</v>
      </c>
      <c r="AU24" t="s">
        <v>34</v>
      </c>
      <c r="AV24" s="15">
        <f>AV22-AV21</f>
        <v>1.4463661654623816E-2</v>
      </c>
      <c r="AY24" t="s">
        <v>34</v>
      </c>
      <c r="AZ24" s="15">
        <f>AZ22-AZ21</f>
        <v>1.3979706382761359E-2</v>
      </c>
      <c r="BC24" t="s">
        <v>34</v>
      </c>
      <c r="BD24" s="15">
        <f>BD22-BD21</f>
        <v>1.486011035515783E-2</v>
      </c>
      <c r="BG24" t="s">
        <v>34</v>
      </c>
      <c r="BH24" s="15">
        <f>BH22-BH21</f>
        <v>1.4676169739392675E-2</v>
      </c>
      <c r="BK24" t="s">
        <v>34</v>
      </c>
      <c r="BL24" s="15">
        <f>BL22-BL21</f>
        <v>1.5129421305692947E-2</v>
      </c>
    </row>
    <row r="25" spans="1:64" x14ac:dyDescent="0.25">
      <c r="G25" t="s">
        <v>35</v>
      </c>
      <c r="H25" s="15">
        <f>H21-H23</f>
        <v>1.4081527252619519E-2</v>
      </c>
      <c r="K25" t="s">
        <v>35</v>
      </c>
      <c r="L25" s="15">
        <f>L21-L23</f>
        <v>1.8881205143897045E-2</v>
      </c>
      <c r="O25" t="s">
        <v>35</v>
      </c>
      <c r="P25" s="15">
        <f>P21-P23</f>
        <v>1.4349691935467035E-2</v>
      </c>
      <c r="S25" t="s">
        <v>35</v>
      </c>
      <c r="T25" s="15">
        <f>T21-T23</f>
        <v>1.4383586303302609E-2</v>
      </c>
      <c r="W25" t="s">
        <v>35</v>
      </c>
      <c r="X25" s="15">
        <f>X21-X23</f>
        <v>1.4877528530125306E-2</v>
      </c>
      <c r="AA25" t="s">
        <v>35</v>
      </c>
      <c r="AB25" s="15">
        <f>AB21-AB23</f>
        <v>1.4791426728266388E-2</v>
      </c>
      <c r="AE25" t="s">
        <v>35</v>
      </c>
      <c r="AF25" s="15">
        <f>AF21-AF23</f>
        <v>1.468101286794038E-2</v>
      </c>
      <c r="AI25" t="s">
        <v>35</v>
      </c>
      <c r="AJ25" s="15">
        <f>AJ21-AJ23</f>
        <v>1.4547607998072865E-2</v>
      </c>
      <c r="AM25" t="s">
        <v>35</v>
      </c>
      <c r="AN25" s="15">
        <f>AN21-AN23</f>
        <v>1.4364231055107424E-2</v>
      </c>
      <c r="AQ25" t="s">
        <v>35</v>
      </c>
      <c r="AR25" s="15">
        <f>AR21-AR23</f>
        <v>1.3440006752800271E-2</v>
      </c>
      <c r="AU25" t="s">
        <v>35</v>
      </c>
      <c r="AV25" s="15">
        <f>AV21-AV23</f>
        <v>1.467593314086485E-2</v>
      </c>
      <c r="AY25" t="s">
        <v>35</v>
      </c>
      <c r="AZ25" s="15">
        <f>AZ21-AZ23</f>
        <v>1.4177912713340235E-2</v>
      </c>
      <c r="BC25" t="s">
        <v>35</v>
      </c>
      <c r="BD25" s="15">
        <f>BD21-BD23</f>
        <v>1.5084268435853365E-2</v>
      </c>
      <c r="BG25" t="s">
        <v>35</v>
      </c>
      <c r="BH25" s="15">
        <f>BH21-BH23</f>
        <v>1.4894771922483396E-2</v>
      </c>
      <c r="BK25" t="s">
        <v>35</v>
      </c>
      <c r="BL25" s="15">
        <f>BL21-BL23</f>
        <v>1.5361841580454172E-2</v>
      </c>
    </row>
    <row r="26" spans="1:64" x14ac:dyDescent="0.25">
      <c r="G26" t="s">
        <v>36</v>
      </c>
      <c r="H26" s="16">
        <f>AVERAGE(H24:H25)</f>
        <v>1.3983757699260385E-2</v>
      </c>
      <c r="K26" t="s">
        <v>36</v>
      </c>
      <c r="L26" s="16">
        <f>AVERAGE(L24:L25)</f>
        <v>1.8706253388915392E-2</v>
      </c>
      <c r="O26" t="s">
        <v>36</v>
      </c>
      <c r="P26" s="16">
        <f>AVERAGE(P24:P25)</f>
        <v>1.42481899118517E-2</v>
      </c>
      <c r="S26" t="s">
        <v>36</v>
      </c>
      <c r="T26" s="16">
        <f>AVERAGE(T24:T25)</f>
        <v>1.4281607611910607E-2</v>
      </c>
      <c r="W26" t="s">
        <v>36</v>
      </c>
      <c r="X26" s="16">
        <f>AVERAGE(X24:X25)</f>
        <v>1.476847851532273E-2</v>
      </c>
      <c r="AA26" t="s">
        <v>36</v>
      </c>
      <c r="AB26" s="16">
        <f>AVERAGE(AB24:AB25)</f>
        <v>1.4683626163323887E-2</v>
      </c>
      <c r="AE26" t="s">
        <v>36</v>
      </c>
      <c r="AF26" s="16">
        <f>AVERAGE(AF24:AF25)</f>
        <v>1.4574804169795536E-2</v>
      </c>
      <c r="AI26" t="s">
        <v>36</v>
      </c>
      <c r="AJ26" s="16">
        <f>AVERAGE(AJ24:AJ25)</f>
        <v>1.444330706486649E-2</v>
      </c>
      <c r="AM26" t="s">
        <v>36</v>
      </c>
      <c r="AN26" s="16">
        <f>AVERAGE(AN24:AN25)</f>
        <v>1.4262524697837009E-2</v>
      </c>
      <c r="AQ26" t="s">
        <v>36</v>
      </c>
      <c r="AR26" s="16">
        <f>AVERAGE(AR24:AR25)</f>
        <v>1.335088631758316E-2</v>
      </c>
      <c r="AU26" t="s">
        <v>36</v>
      </c>
      <c r="AV26" s="16">
        <f>AVERAGE(AV24:AV25)</f>
        <v>1.4569797397744333E-2</v>
      </c>
      <c r="AY26" t="s">
        <v>36</v>
      </c>
      <c r="AZ26" s="16">
        <f>AVERAGE(AZ24:AZ25)</f>
        <v>1.4078809548050797E-2</v>
      </c>
      <c r="BC26" t="s">
        <v>36</v>
      </c>
      <c r="BD26" s="16">
        <f>AVERAGE(BD24:BD25)</f>
        <v>1.4972189395505597E-2</v>
      </c>
      <c r="BG26" t="s">
        <v>36</v>
      </c>
      <c r="BH26" s="16">
        <f>AVERAGE(BH24:BH25)</f>
        <v>1.4785470830938036E-2</v>
      </c>
      <c r="BK26" t="s">
        <v>36</v>
      </c>
      <c r="BL26" s="16">
        <f>AVERAGE(BL24:BL25)</f>
        <v>1.524563144307356E-2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workbookViewId="0">
      <selection activeCell="F1" sqref="F1"/>
    </sheetView>
  </sheetViews>
  <sheetFormatPr defaultColWidth="11.42578125" defaultRowHeight="15" x14ac:dyDescent="0.25"/>
  <sheetData>
    <row r="1" spans="2:68" ht="17.25" thickTop="1" thickBot="1" x14ac:dyDescent="0.3">
      <c r="B1" s="8" t="s">
        <v>15</v>
      </c>
      <c r="C1" s="8" t="s">
        <v>16</v>
      </c>
      <c r="D1" s="8" t="s">
        <v>17</v>
      </c>
      <c r="E1" s="17" t="s">
        <v>3</v>
      </c>
      <c r="F1" s="17" t="s">
        <v>2</v>
      </c>
      <c r="G1" s="10">
        <f>LN(G2)</f>
        <v>0.27100975986132503</v>
      </c>
      <c r="H1" s="11">
        <f>G4</f>
        <v>0.94785165410909844</v>
      </c>
      <c r="I1" s="7" t="s">
        <v>3</v>
      </c>
      <c r="J1" s="7" t="s">
        <v>2</v>
      </c>
      <c r="K1" s="12">
        <f>LN(K2)</f>
        <v>0.26273607818359784</v>
      </c>
      <c r="L1" s="13">
        <f>K4</f>
        <v>0.91368857431032369</v>
      </c>
      <c r="M1" s="7" t="s">
        <v>3</v>
      </c>
      <c r="N1" s="7" t="s">
        <v>2</v>
      </c>
      <c r="O1" s="12">
        <f>LN(O2)</f>
        <v>0.28072543715171455</v>
      </c>
      <c r="P1" s="13">
        <f>O4</f>
        <v>0.95259044665589654</v>
      </c>
      <c r="Q1" s="7" t="s">
        <v>3</v>
      </c>
      <c r="R1" s="7" t="s">
        <v>2</v>
      </c>
      <c r="S1" s="12">
        <f>LN(S2)</f>
        <v>0.27532197121936591</v>
      </c>
      <c r="T1" s="13">
        <f>S4</f>
        <v>0.95108930123339708</v>
      </c>
      <c r="U1" s="7" t="s">
        <v>3</v>
      </c>
      <c r="V1" s="7" t="s">
        <v>2</v>
      </c>
      <c r="W1" s="12">
        <f>LN(W2)</f>
        <v>0.27212233821998028</v>
      </c>
      <c r="X1" s="13">
        <f>W4</f>
        <v>0.94702956743618616</v>
      </c>
      <c r="Y1" s="7" t="s">
        <v>3</v>
      </c>
      <c r="Z1" s="7" t="s">
        <v>2</v>
      </c>
      <c r="AA1" s="12">
        <f>LN(AA2)</f>
        <v>0.27013995897650789</v>
      </c>
      <c r="AB1" s="13">
        <f>AA4</f>
        <v>0.94707290014327705</v>
      </c>
      <c r="AC1" s="7" t="s">
        <v>3</v>
      </c>
      <c r="AD1" s="7" t="s">
        <v>2</v>
      </c>
      <c r="AE1" s="12">
        <f>LN(AE2)</f>
        <v>0.27163462296213886</v>
      </c>
      <c r="AF1" s="13">
        <f>AE4</f>
        <v>0.94821014635464096</v>
      </c>
      <c r="AG1" s="7" t="s">
        <v>3</v>
      </c>
      <c r="AH1" s="7" t="s">
        <v>2</v>
      </c>
      <c r="AI1" s="12">
        <f>LN(AI2)</f>
        <v>0.27098171430492923</v>
      </c>
      <c r="AJ1" s="13">
        <f>AI4</f>
        <v>0.9489232473464615</v>
      </c>
      <c r="AK1" s="7" t="s">
        <v>3</v>
      </c>
      <c r="AL1" s="7" t="s">
        <v>2</v>
      </c>
      <c r="AM1" s="12">
        <f>LN(AM2)</f>
        <v>0.27158408485114377</v>
      </c>
      <c r="AN1" s="13">
        <f>AM4</f>
        <v>0.9502834545953841</v>
      </c>
      <c r="AO1" s="7" t="s">
        <v>3</v>
      </c>
      <c r="AP1" s="7" t="s">
        <v>2</v>
      </c>
      <c r="AQ1" s="12">
        <f>LN(AQ2)</f>
        <v>0.27326366539452979</v>
      </c>
      <c r="AR1" s="13">
        <f>AQ4</f>
        <v>0.95654004086607214</v>
      </c>
      <c r="AS1" s="7" t="s">
        <v>3</v>
      </c>
      <c r="AT1" s="7" t="s">
        <v>2</v>
      </c>
      <c r="AU1" s="12">
        <f>LN(AU2)</f>
        <v>0.27218379391605774</v>
      </c>
      <c r="AV1" s="13">
        <f>AU4</f>
        <v>0.94838802418173873</v>
      </c>
      <c r="AW1" s="7" t="s">
        <v>3</v>
      </c>
      <c r="AX1" s="7" t="s">
        <v>2</v>
      </c>
      <c r="AY1" s="12">
        <f>LN(AY2)</f>
        <v>0.27447782200431065</v>
      </c>
      <c r="AZ1" s="13">
        <f>AY4</f>
        <v>0.95220039871224516</v>
      </c>
      <c r="BA1" s="7" t="s">
        <v>3</v>
      </c>
      <c r="BB1" s="7" t="s">
        <v>2</v>
      </c>
      <c r="BC1" s="12">
        <f>LN(BC2)</f>
        <v>0.27105582158357078</v>
      </c>
      <c r="BD1" s="13">
        <f>BC4</f>
        <v>0.94534353448229325</v>
      </c>
      <c r="BE1" s="7" t="s">
        <v>3</v>
      </c>
      <c r="BF1" s="7" t="s">
        <v>2</v>
      </c>
      <c r="BG1" s="12">
        <f>LN(BG2)</f>
        <v>0.27453145616267288</v>
      </c>
      <c r="BH1" s="13">
        <f>BG4</f>
        <v>0.9475543507400489</v>
      </c>
      <c r="BI1" s="7" t="s">
        <v>3</v>
      </c>
      <c r="BJ1" s="7" t="s">
        <v>2</v>
      </c>
      <c r="BK1" s="12">
        <f>LN(BK2)</f>
        <v>0.26800587694044464</v>
      </c>
      <c r="BL1" s="13">
        <f>BK4</f>
        <v>0.94255451810906077</v>
      </c>
      <c r="BM1" s="7" t="s">
        <v>3</v>
      </c>
      <c r="BN1" s="7" t="s">
        <v>2</v>
      </c>
      <c r="BO1" s="12">
        <f>LN(BO2)</f>
        <v>0.25162494703852889</v>
      </c>
      <c r="BP1" s="13">
        <f>BO4</f>
        <v>0.96261872923976954</v>
      </c>
    </row>
    <row r="2" spans="2:68" ht="15.75" thickTop="1" x14ac:dyDescent="0.25">
      <c r="B2">
        <v>0.26273607818359784</v>
      </c>
      <c r="C2" s="14">
        <v>0.91368857431032369</v>
      </c>
      <c r="D2">
        <v>127.03141912108781</v>
      </c>
      <c r="E2" s="5">
        <v>1981</v>
      </c>
      <c r="F2" s="6">
        <v>32.216999999999999</v>
      </c>
      <c r="G2">
        <f t="array" ref="G2:H6">LOGEST(F2:F16,E2:E16,TRUE, TRUE)</f>
        <v>1.3112878683098868</v>
      </c>
      <c r="H2">
        <v>2.6622667635291128E-232</v>
      </c>
      <c r="I2" s="5">
        <v>1987</v>
      </c>
      <c r="J2" s="6">
        <v>329.9</v>
      </c>
      <c r="K2">
        <f t="array" ref="K2:L6">LOGEST(J2:J15,I2:I15,TRUE, TRUE)</f>
        <v>1.3004834477016125</v>
      </c>
      <c r="L2">
        <v>4.009251156320607E-225</v>
      </c>
      <c r="M2" s="5">
        <v>1981</v>
      </c>
      <c r="N2" s="6">
        <v>32.216999999999999</v>
      </c>
      <c r="O2">
        <f t="array" ref="O2:P6">LOGEST(N2:N15,M2:M15,TRUE, TRUE)</f>
        <v>1.3240900080985774</v>
      </c>
      <c r="P2">
        <v>9.7383087577121127E-241</v>
      </c>
      <c r="Q2" s="5">
        <v>1981</v>
      </c>
      <c r="R2" s="6">
        <v>32.216999999999999</v>
      </c>
      <c r="S2">
        <f t="array" ref="S2:T6">LOGEST(R2:R15,Q2:Q15,TRUE, TRUE)</f>
        <v>1.3169546281010487</v>
      </c>
      <c r="T2">
        <v>4.739905708743277E-236</v>
      </c>
      <c r="U2" s="5">
        <v>1981</v>
      </c>
      <c r="V2" s="6">
        <v>32.216999999999999</v>
      </c>
      <c r="W2">
        <f t="array" ref="W2:X6">LOGEST(V2:V15,U2:U15,TRUE, TRUE)</f>
        <v>1.3127475906913271</v>
      </c>
      <c r="X2">
        <v>2.8643412077584335E-233</v>
      </c>
      <c r="Y2" s="5">
        <v>1981</v>
      </c>
      <c r="Z2" s="6">
        <v>32.216999999999999</v>
      </c>
      <c r="AA2">
        <f t="array" ref="AA2:AB6">LOGEST(Z2:Z15,Y2:Y15,TRUE, TRUE)</f>
        <v>1.3101478048477615</v>
      </c>
      <c r="AB2">
        <v>1.5250367184951116E-231</v>
      </c>
      <c r="AC2" s="5">
        <v>1981</v>
      </c>
      <c r="AD2" s="6">
        <v>32.216999999999999</v>
      </c>
      <c r="AE2">
        <f t="array" ref="AE2:AF6">LOGEST(AD2:AD15,AC2:AC15,TRUE, TRUE)</f>
        <v>1.3121074997653959</v>
      </c>
      <c r="AF2">
        <v>7.5710888306021965E-233</v>
      </c>
      <c r="AG2" s="5">
        <v>1981</v>
      </c>
      <c r="AH2" s="6">
        <v>32.216999999999999</v>
      </c>
      <c r="AI2">
        <f t="array" ref="AI2:AJ6">LOGEST(AH2:AH15,AG2:AG15,TRUE, TRUE)</f>
        <v>1.311251093027719</v>
      </c>
      <c r="AJ2">
        <v>2.858031737749428E-232</v>
      </c>
      <c r="AK2" s="5">
        <v>1981</v>
      </c>
      <c r="AL2" s="6">
        <v>32.216999999999999</v>
      </c>
      <c r="AM2">
        <f t="array" ref="AM2:AN6">LOGEST(AL2:AL15,AK2:AK15,TRUE, TRUE)</f>
        <v>1.3120411900065343</v>
      </c>
      <c r="AN2">
        <v>8.652870027439115E-233</v>
      </c>
      <c r="AO2" s="5">
        <v>1981</v>
      </c>
      <c r="AP2" s="6">
        <v>32.216999999999999</v>
      </c>
      <c r="AQ2">
        <f t="array" ref="AQ2:AR6">LOGEST(AP2:AP15,AO2:AO15,TRUE, TRUE)</f>
        <v>1.3142467205259827</v>
      </c>
      <c r="AR2">
        <v>3.0932793398039899E-234</v>
      </c>
      <c r="AS2" s="5">
        <v>1981</v>
      </c>
      <c r="AT2" s="6">
        <v>32.216999999999999</v>
      </c>
      <c r="AU2">
        <f t="array" ref="AU2:AV6">LOGEST(AT2:AT15,AS2:AS15,TRUE, TRUE)</f>
        <v>1.3128282689873321</v>
      </c>
      <c r="AV2">
        <v>2.5954507980617739E-233</v>
      </c>
      <c r="AW2" s="5">
        <v>1981</v>
      </c>
      <c r="AX2" s="6">
        <v>32.216999999999999</v>
      </c>
      <c r="AY2">
        <f t="array" ref="AY2:AZ6">LOGEST(AX2:AX15,AW2:AW15,TRUE, TRUE)</f>
        <v>1.3158433909764349</v>
      </c>
      <c r="AZ2">
        <v>2.7165475463617418E-235</v>
      </c>
      <c r="BA2" s="5">
        <v>1981</v>
      </c>
      <c r="BB2" s="6">
        <v>32.216999999999999</v>
      </c>
      <c r="BC2">
        <f t="array" ref="BC2:BD6">LOGEST(BB2:BB15,BA2:BA15,TRUE, TRUE)</f>
        <v>1.3113482698785506</v>
      </c>
      <c r="BD2">
        <v>2.4293280398215198E-232</v>
      </c>
      <c r="BE2" s="5">
        <v>1981</v>
      </c>
      <c r="BF2" s="6">
        <v>32.216999999999999</v>
      </c>
      <c r="BG2">
        <f t="array" ref="BG2:BH6">LOGEST(BF2:BF15,BE2:BE15,TRUE, TRUE)</f>
        <v>1.3159139670218729</v>
      </c>
      <c r="BH2">
        <v>2.4159230131339697E-235</v>
      </c>
      <c r="BI2" s="5">
        <v>1981</v>
      </c>
      <c r="BJ2" s="6">
        <v>32.216999999999999</v>
      </c>
      <c r="BK2">
        <f t="array" ref="BK2:BL6">LOGEST(BJ2:BJ15,BI2:BI15,TRUE, TRUE)</f>
        <v>1.3073548232387953</v>
      </c>
      <c r="BL2">
        <v>1.0501348581950295E-229</v>
      </c>
      <c r="BM2" s="5">
        <v>1981</v>
      </c>
      <c r="BN2" s="6">
        <v>32.216999999999999</v>
      </c>
      <c r="BO2">
        <f t="array" ref="BO2:BP6">LOGEST(BN2:BN15,BM2:BM15,TRUE, TRUE)</f>
        <v>1.2861135861088664</v>
      </c>
      <c r="BP2">
        <v>1.5400891490703663E-215</v>
      </c>
    </row>
    <row r="3" spans="2:68" x14ac:dyDescent="0.25">
      <c r="B3">
        <v>0.28072543715171455</v>
      </c>
      <c r="C3" s="14">
        <v>0.95259044665589654</v>
      </c>
      <c r="D3">
        <v>241.11354259979487</v>
      </c>
      <c r="E3" s="5">
        <v>1987</v>
      </c>
      <c r="F3" s="6">
        <v>329.9</v>
      </c>
      <c r="G3">
        <v>1.7630447581344369E-2</v>
      </c>
      <c r="H3">
        <v>35.174075861518361</v>
      </c>
      <c r="I3" s="5">
        <v>1990</v>
      </c>
      <c r="J3" s="6">
        <v>659.8</v>
      </c>
      <c r="K3">
        <v>2.3311173571925241E-2</v>
      </c>
      <c r="L3">
        <v>46.530902223550108</v>
      </c>
      <c r="M3" s="5">
        <v>1990</v>
      </c>
      <c r="N3" s="6">
        <v>659.8</v>
      </c>
      <c r="O3">
        <v>1.8078856799523233E-2</v>
      </c>
      <c r="P3">
        <v>36.079091953131453</v>
      </c>
      <c r="Q3" s="5">
        <v>1987</v>
      </c>
      <c r="R3" s="6">
        <v>329.9</v>
      </c>
      <c r="S3">
        <v>1.8023599683133159E-2</v>
      </c>
      <c r="T3">
        <v>35.964969457373826</v>
      </c>
      <c r="U3" s="5">
        <v>1987</v>
      </c>
      <c r="V3" s="6">
        <v>329.9</v>
      </c>
      <c r="W3">
        <v>1.8578410793736636E-2</v>
      </c>
      <c r="X3">
        <v>37.070736668710964</v>
      </c>
      <c r="Y3" s="5">
        <v>1987</v>
      </c>
      <c r="Z3" s="6">
        <v>329.9</v>
      </c>
      <c r="AA3">
        <v>1.8435102235179898E-2</v>
      </c>
      <c r="AB3">
        <v>36.783469321132756</v>
      </c>
      <c r="AC3" s="5">
        <v>1987</v>
      </c>
      <c r="AD3" s="6">
        <v>329.9</v>
      </c>
      <c r="AE3">
        <v>1.8325867606421842E-2</v>
      </c>
      <c r="AF3">
        <v>36.564206820444703</v>
      </c>
      <c r="AG3" s="5">
        <v>1987</v>
      </c>
      <c r="AH3" s="6">
        <v>329.9</v>
      </c>
      <c r="AI3">
        <v>1.8148697363950295E-2</v>
      </c>
      <c r="AJ3">
        <v>36.208121366185722</v>
      </c>
      <c r="AK3" s="5">
        <v>1987</v>
      </c>
      <c r="AL3" s="6">
        <v>329.9</v>
      </c>
      <c r="AM3">
        <v>1.7932365457346493E-2</v>
      </c>
      <c r="AN3">
        <v>35.775240513475197</v>
      </c>
      <c r="AO3" s="5">
        <v>1987</v>
      </c>
      <c r="AP3" s="6">
        <v>329.9</v>
      </c>
      <c r="AQ3">
        <v>1.681451503950895E-2</v>
      </c>
      <c r="AR3">
        <v>33.543916288099197</v>
      </c>
      <c r="AS3" s="5">
        <v>1987</v>
      </c>
      <c r="AT3" s="6">
        <v>329.9</v>
      </c>
      <c r="AU3">
        <v>1.832963649140296E-2</v>
      </c>
      <c r="AV3">
        <v>36.565178798198737</v>
      </c>
      <c r="AW3" s="5">
        <v>1987</v>
      </c>
      <c r="AX3" s="6">
        <v>329.9</v>
      </c>
      <c r="AY3">
        <v>1.7752707331223645E-2</v>
      </c>
      <c r="AZ3">
        <v>35.413011729139157</v>
      </c>
      <c r="BA3" s="5">
        <v>1987</v>
      </c>
      <c r="BB3" s="6">
        <v>329.9</v>
      </c>
      <c r="BC3">
        <v>1.8814559679938548E-2</v>
      </c>
      <c r="BD3">
        <v>37.529842388545987</v>
      </c>
      <c r="BE3" s="5">
        <v>1987</v>
      </c>
      <c r="BF3" s="6">
        <v>329.9</v>
      </c>
      <c r="BG3">
        <v>1.8644646718914675E-2</v>
      </c>
      <c r="BH3">
        <v>37.189577388657234</v>
      </c>
      <c r="BI3" s="5">
        <v>1987</v>
      </c>
      <c r="BJ3" s="6">
        <v>329.9</v>
      </c>
      <c r="BK3">
        <v>1.9099781245338263E-2</v>
      </c>
      <c r="BL3">
        <v>38.096043294096724</v>
      </c>
      <c r="BM3" s="5">
        <v>1987</v>
      </c>
      <c r="BN3" s="6">
        <v>329.9</v>
      </c>
      <c r="BO3">
        <v>1.4314063855685408E-2</v>
      </c>
      <c r="BP3">
        <v>28.54849312537543</v>
      </c>
    </row>
    <row r="4" spans="2:68" ht="15.75" thickBot="1" x14ac:dyDescent="0.3">
      <c r="B4">
        <v>0.27532197121936591</v>
      </c>
      <c r="C4" s="14">
        <v>0.95108930123339708</v>
      </c>
      <c r="D4">
        <v>233.3450942760565</v>
      </c>
      <c r="E4" s="5">
        <v>1990</v>
      </c>
      <c r="F4" s="6">
        <v>659.8</v>
      </c>
      <c r="G4">
        <v>0.94785165410909844</v>
      </c>
      <c r="H4">
        <v>0.40776802553366021</v>
      </c>
      <c r="I4" s="5">
        <v>1991</v>
      </c>
      <c r="J4" s="6">
        <v>659.8</v>
      </c>
      <c r="K4">
        <v>0.91368857431032369</v>
      </c>
      <c r="L4">
        <v>0.4189067648510163</v>
      </c>
      <c r="M4" s="5">
        <v>1991</v>
      </c>
      <c r="N4" s="6">
        <v>659.8</v>
      </c>
      <c r="O4">
        <v>0.95259044665589654</v>
      </c>
      <c r="P4">
        <v>0.38993972945243621</v>
      </c>
      <c r="Q4" s="5">
        <v>1991</v>
      </c>
      <c r="R4" s="6">
        <v>659.8</v>
      </c>
      <c r="S4">
        <v>0.95108930123339708</v>
      </c>
      <c r="T4">
        <v>0.40600276511204758</v>
      </c>
      <c r="U4" s="5">
        <v>1990</v>
      </c>
      <c r="V4" s="6">
        <v>659.8</v>
      </c>
      <c r="W4">
        <v>0.94702956743618616</v>
      </c>
      <c r="X4">
        <v>0.42251663991935867</v>
      </c>
      <c r="Y4" s="5">
        <v>1990</v>
      </c>
      <c r="Z4" s="6">
        <v>659.8</v>
      </c>
      <c r="AA4">
        <v>0.94707290014327705</v>
      </c>
      <c r="AB4">
        <v>0.42234378371598102</v>
      </c>
      <c r="AC4" s="5">
        <v>1990</v>
      </c>
      <c r="AD4" s="6">
        <v>659.8</v>
      </c>
      <c r="AE4">
        <v>0.94821014635464096</v>
      </c>
      <c r="AF4">
        <v>0.42203527862830154</v>
      </c>
      <c r="AG4" s="5">
        <v>1990</v>
      </c>
      <c r="AH4" s="6">
        <v>659.8</v>
      </c>
      <c r="AI4">
        <v>0.9489232473464615</v>
      </c>
      <c r="AJ4">
        <v>0.41975256254521398</v>
      </c>
      <c r="AK4" s="5">
        <v>1990</v>
      </c>
      <c r="AL4" s="6">
        <v>659.8</v>
      </c>
      <c r="AM4">
        <v>0.9502834545953841</v>
      </c>
      <c r="AN4">
        <v>0.41438899152653086</v>
      </c>
      <c r="AO4" s="5">
        <v>1990</v>
      </c>
      <c r="AP4" s="6">
        <v>659.8</v>
      </c>
      <c r="AQ4">
        <v>0.95654004086607214</v>
      </c>
      <c r="AR4">
        <v>0.38743816093955247</v>
      </c>
      <c r="AS4" s="5">
        <v>1990</v>
      </c>
      <c r="AT4" s="6">
        <v>659.8</v>
      </c>
      <c r="AU4">
        <v>0.94838802418173873</v>
      </c>
      <c r="AV4">
        <v>0.42027034020253029</v>
      </c>
      <c r="AW4" s="5">
        <v>1990</v>
      </c>
      <c r="AX4" s="6">
        <v>659.8</v>
      </c>
      <c r="AY4">
        <v>0.95220039871224516</v>
      </c>
      <c r="AZ4">
        <v>0.40418401818944416</v>
      </c>
      <c r="BA4" s="5">
        <v>1990</v>
      </c>
      <c r="BB4" s="6">
        <v>659.8</v>
      </c>
      <c r="BC4">
        <v>0.94534353448229325</v>
      </c>
      <c r="BD4">
        <v>0.42441624287178098</v>
      </c>
      <c r="BE4" s="5">
        <v>1990</v>
      </c>
      <c r="BF4" s="6">
        <v>659.8</v>
      </c>
      <c r="BG4">
        <v>0.9475543507400489</v>
      </c>
      <c r="BH4">
        <v>0.41574396892045901</v>
      </c>
      <c r="BI4" s="5">
        <v>1990</v>
      </c>
      <c r="BJ4" s="6">
        <v>659.8</v>
      </c>
      <c r="BK4">
        <v>0.94255451810906077</v>
      </c>
      <c r="BL4">
        <v>0.41994706503308576</v>
      </c>
      <c r="BM4" s="5">
        <v>1990</v>
      </c>
      <c r="BN4" s="6">
        <v>659.8</v>
      </c>
      <c r="BO4">
        <v>0.96261872923976954</v>
      </c>
      <c r="BP4">
        <v>0.30345429547776703</v>
      </c>
    </row>
    <row r="5" spans="2:68" ht="17.25" thickTop="1" thickBot="1" x14ac:dyDescent="0.3">
      <c r="B5">
        <v>0.27212233821998028</v>
      </c>
      <c r="C5" s="14">
        <v>0.94702956743618616</v>
      </c>
      <c r="D5">
        <v>214.54147642731661</v>
      </c>
      <c r="E5" s="5">
        <v>1991</v>
      </c>
      <c r="F5" s="6">
        <v>659.8</v>
      </c>
      <c r="G5">
        <v>236.28882743849664</v>
      </c>
      <c r="H5">
        <v>13</v>
      </c>
      <c r="I5" s="5">
        <v>1992</v>
      </c>
      <c r="J5" s="6">
        <v>659.8</v>
      </c>
      <c r="K5" s="11">
        <v>127.03141912108781</v>
      </c>
      <c r="L5">
        <v>12</v>
      </c>
      <c r="M5" s="5">
        <v>1992</v>
      </c>
      <c r="N5" s="6">
        <v>659.8</v>
      </c>
      <c r="O5" s="11">
        <v>241.11354259979487</v>
      </c>
      <c r="P5">
        <v>12</v>
      </c>
      <c r="Q5" s="5">
        <v>1992</v>
      </c>
      <c r="R5" s="6">
        <v>659.8</v>
      </c>
      <c r="S5" s="11">
        <v>233.3450942760565</v>
      </c>
      <c r="T5">
        <v>12</v>
      </c>
      <c r="U5" s="5">
        <v>1992</v>
      </c>
      <c r="V5" s="6">
        <v>659.8</v>
      </c>
      <c r="W5" s="11">
        <v>214.54147642731661</v>
      </c>
      <c r="X5">
        <v>12</v>
      </c>
      <c r="Y5" s="5">
        <v>1991</v>
      </c>
      <c r="Z5" s="6">
        <v>659.8</v>
      </c>
      <c r="AA5" s="11">
        <v>214.72695145747187</v>
      </c>
      <c r="AB5">
        <v>12</v>
      </c>
      <c r="AC5" s="5">
        <v>1991</v>
      </c>
      <c r="AD5" s="6">
        <v>659.8</v>
      </c>
      <c r="AE5" s="11">
        <v>219.70561713057342</v>
      </c>
      <c r="AF5">
        <v>12</v>
      </c>
      <c r="AG5" s="5">
        <v>1991</v>
      </c>
      <c r="AH5" s="6">
        <v>659.8</v>
      </c>
      <c r="AI5" s="11">
        <v>222.94054293932567</v>
      </c>
      <c r="AJ5">
        <v>12</v>
      </c>
      <c r="AK5" s="5">
        <v>1991</v>
      </c>
      <c r="AL5" s="6">
        <v>659.8</v>
      </c>
      <c r="AM5" s="11">
        <v>229.3683392990917</v>
      </c>
      <c r="AN5">
        <v>12</v>
      </c>
      <c r="AO5" s="5">
        <v>1991</v>
      </c>
      <c r="AP5" s="6">
        <v>659.8</v>
      </c>
      <c r="AQ5" s="11">
        <v>264.11622834297532</v>
      </c>
      <c r="AR5">
        <v>12</v>
      </c>
      <c r="AS5" s="5">
        <v>1991</v>
      </c>
      <c r="AT5" s="6">
        <v>659.8</v>
      </c>
      <c r="AU5" s="11">
        <v>220.50417775624413</v>
      </c>
      <c r="AV5">
        <v>12</v>
      </c>
      <c r="AW5" s="5">
        <v>1991</v>
      </c>
      <c r="AX5" s="6">
        <v>659.8</v>
      </c>
      <c r="AY5" s="11">
        <v>239.0481191623272</v>
      </c>
      <c r="AZ5">
        <v>12</v>
      </c>
      <c r="BA5" s="5">
        <v>1991</v>
      </c>
      <c r="BB5" s="6">
        <v>659.8</v>
      </c>
      <c r="BC5" s="11">
        <v>207.55316514406542</v>
      </c>
      <c r="BD5">
        <v>12</v>
      </c>
      <c r="BE5" s="5">
        <v>1991</v>
      </c>
      <c r="BF5" s="6">
        <v>659.8</v>
      </c>
      <c r="BG5" s="11">
        <v>216.80830286838503</v>
      </c>
      <c r="BH5">
        <v>12</v>
      </c>
      <c r="BI5" s="5">
        <v>1991</v>
      </c>
      <c r="BJ5" s="6">
        <v>659.8</v>
      </c>
      <c r="BK5" s="11">
        <v>196.89371287340114</v>
      </c>
      <c r="BL5">
        <v>12</v>
      </c>
      <c r="BM5" s="5">
        <v>1991</v>
      </c>
      <c r="BN5" s="6">
        <v>659.8</v>
      </c>
      <c r="BO5" s="11">
        <v>309.01637413478903</v>
      </c>
      <c r="BP5">
        <v>12</v>
      </c>
    </row>
    <row r="6" spans="2:68" ht="15.75" thickTop="1" x14ac:dyDescent="0.25">
      <c r="B6">
        <v>0.27013995897650789</v>
      </c>
      <c r="C6" s="14">
        <v>0.94707290014327705</v>
      </c>
      <c r="D6">
        <v>214.72695145747187</v>
      </c>
      <c r="E6" s="5">
        <v>1992</v>
      </c>
      <c r="F6" s="6">
        <v>659.8</v>
      </c>
      <c r="G6">
        <v>39.288868698620419</v>
      </c>
      <c r="H6">
        <v>2.1615719144190573</v>
      </c>
      <c r="I6" s="5">
        <v>1993</v>
      </c>
      <c r="J6" s="6">
        <v>1154.6500000000001</v>
      </c>
      <c r="K6">
        <v>22.291838977800317</v>
      </c>
      <c r="L6">
        <v>2.1057945316553361</v>
      </c>
      <c r="M6" s="5">
        <v>1993</v>
      </c>
      <c r="N6" s="6">
        <v>1154.6500000000001</v>
      </c>
      <c r="O6">
        <v>36.662035709997852</v>
      </c>
      <c r="P6">
        <v>1.8246359112652701</v>
      </c>
      <c r="Q6" s="5">
        <v>1993</v>
      </c>
      <c r="R6" s="6">
        <v>1154.6500000000001</v>
      </c>
      <c r="S6">
        <v>38.464195884841288</v>
      </c>
      <c r="T6">
        <v>1.9780589433435418</v>
      </c>
      <c r="U6" s="5">
        <v>1993</v>
      </c>
      <c r="V6" s="6">
        <v>1154.6500000000001</v>
      </c>
      <c r="W6">
        <v>38.300011096079892</v>
      </c>
      <c r="X6">
        <v>2.1422437321049399</v>
      </c>
      <c r="Y6" s="5">
        <v>1993</v>
      </c>
      <c r="Z6" s="6">
        <v>1154.6500000000001</v>
      </c>
      <c r="AA6">
        <v>38.301763568462455</v>
      </c>
      <c r="AB6">
        <v>2.140491259722376</v>
      </c>
      <c r="AC6" s="5">
        <v>1992</v>
      </c>
      <c r="AD6" s="6">
        <v>659.8</v>
      </c>
      <c r="AE6">
        <v>39.132597164927923</v>
      </c>
      <c r="AF6">
        <v>2.1373653168824172</v>
      </c>
      <c r="AG6" s="5">
        <v>1992</v>
      </c>
      <c r="AH6" s="6">
        <v>659.8</v>
      </c>
      <c r="AI6">
        <v>39.280387798065981</v>
      </c>
      <c r="AJ6">
        <v>2.1143065651592852</v>
      </c>
      <c r="AK6" s="5">
        <v>1992</v>
      </c>
      <c r="AL6" s="6">
        <v>659.8</v>
      </c>
      <c r="AM6">
        <v>39.386726687127343</v>
      </c>
      <c r="AN6">
        <v>2.0606188355805033</v>
      </c>
      <c r="AO6" s="5">
        <v>1992</v>
      </c>
      <c r="AP6" s="6">
        <v>659.8</v>
      </c>
      <c r="AQ6">
        <v>39.646045580081179</v>
      </c>
      <c r="AR6">
        <v>1.8012999426266707</v>
      </c>
      <c r="AS6" s="5">
        <v>1992</v>
      </c>
      <c r="AT6" s="6">
        <v>659.8</v>
      </c>
      <c r="AU6">
        <v>38.947026432511876</v>
      </c>
      <c r="AV6">
        <v>2.1195259062474063</v>
      </c>
      <c r="AW6" s="5">
        <v>1992</v>
      </c>
      <c r="AX6" s="6">
        <v>659.8</v>
      </c>
      <c r="AY6">
        <v>39.052029187290977</v>
      </c>
      <c r="AZ6">
        <v>1.9603766467171795</v>
      </c>
      <c r="BA6" s="5">
        <v>1992</v>
      </c>
      <c r="BB6" s="6">
        <v>659.8</v>
      </c>
      <c r="BC6">
        <v>37.386374638842192</v>
      </c>
      <c r="BD6">
        <v>2.1615497665607832</v>
      </c>
      <c r="BE6" s="5">
        <v>1992</v>
      </c>
      <c r="BF6" s="6">
        <v>659.8</v>
      </c>
      <c r="BG6">
        <v>37.473807833078148</v>
      </c>
      <c r="BH6">
        <v>2.0741165723248272</v>
      </c>
      <c r="BI6" s="5">
        <v>1992</v>
      </c>
      <c r="BJ6" s="6">
        <v>659.8</v>
      </c>
      <c r="BK6">
        <v>34.723296550357624</v>
      </c>
      <c r="BL6">
        <v>2.1162664491588332</v>
      </c>
      <c r="BM6" s="5">
        <v>1992</v>
      </c>
      <c r="BN6" s="6">
        <v>659.8</v>
      </c>
      <c r="BO6">
        <v>28.455621222337168</v>
      </c>
      <c r="BP6">
        <v>1.1050141133268951</v>
      </c>
    </row>
    <row r="7" spans="2:68" x14ac:dyDescent="0.25">
      <c r="B7">
        <v>0.27163462296213886</v>
      </c>
      <c r="C7" s="14">
        <v>0.94821014635464096</v>
      </c>
      <c r="D7">
        <v>219.70561713057342</v>
      </c>
      <c r="E7" s="5">
        <v>1993</v>
      </c>
      <c r="F7" s="6">
        <v>1154.6500000000001</v>
      </c>
      <c r="G7" t="s">
        <v>18</v>
      </c>
      <c r="H7">
        <f>TINV(0.0455,H5)</f>
        <v>2.2118006973050455</v>
      </c>
      <c r="I7" s="5">
        <v>1995</v>
      </c>
      <c r="J7" s="6">
        <v>1385.58</v>
      </c>
      <c r="K7" t="s">
        <v>18</v>
      </c>
      <c r="L7">
        <f>TINV(0.0455,L5)</f>
        <v>2.2313513170834232</v>
      </c>
      <c r="M7" s="5">
        <v>1995</v>
      </c>
      <c r="N7" s="6">
        <v>1385.58</v>
      </c>
      <c r="O7" t="s">
        <v>18</v>
      </c>
      <c r="P7">
        <f>TINV(0.0455,P5)</f>
        <v>2.2313513170834232</v>
      </c>
      <c r="Q7" s="5">
        <v>1995</v>
      </c>
      <c r="R7" s="6">
        <v>1385.58</v>
      </c>
      <c r="S7" t="s">
        <v>18</v>
      </c>
      <c r="T7">
        <f>TINV(0.0455,T5)</f>
        <v>2.2313513170834232</v>
      </c>
      <c r="U7" s="5">
        <v>1995</v>
      </c>
      <c r="V7" s="6">
        <v>1385.58</v>
      </c>
      <c r="W7" t="s">
        <v>18</v>
      </c>
      <c r="X7">
        <f>TINV(0.0455,X5)</f>
        <v>2.2313513170834232</v>
      </c>
      <c r="Y7" s="5">
        <v>1995</v>
      </c>
      <c r="Z7" s="6">
        <v>1385.58</v>
      </c>
      <c r="AA7" t="s">
        <v>18</v>
      </c>
      <c r="AB7">
        <f>TINV(0.0455,AB5)</f>
        <v>2.2313513170834232</v>
      </c>
      <c r="AC7" s="5">
        <v>1995</v>
      </c>
      <c r="AD7" s="6">
        <v>1385.58</v>
      </c>
      <c r="AE7" t="s">
        <v>18</v>
      </c>
      <c r="AF7">
        <f>TINV(0.0455,AF5)</f>
        <v>2.2313513170834232</v>
      </c>
      <c r="AG7" s="5">
        <v>1993</v>
      </c>
      <c r="AH7" s="6">
        <v>1154.6500000000001</v>
      </c>
      <c r="AI7" t="s">
        <v>18</v>
      </c>
      <c r="AJ7">
        <f>TINV(0.0455,AJ5)</f>
        <v>2.2313513170834232</v>
      </c>
      <c r="AK7" s="5">
        <v>1993</v>
      </c>
      <c r="AL7" s="6">
        <v>1154.6500000000001</v>
      </c>
      <c r="AM7" t="s">
        <v>18</v>
      </c>
      <c r="AN7">
        <f>TINV(0.0455,AN5)</f>
        <v>2.2313513170834232</v>
      </c>
      <c r="AO7" s="5">
        <v>1993</v>
      </c>
      <c r="AP7" s="6">
        <v>1154.6500000000001</v>
      </c>
      <c r="AQ7" t="s">
        <v>18</v>
      </c>
      <c r="AR7">
        <f>TINV(0.0455,AR5)</f>
        <v>2.2313513170834232</v>
      </c>
      <c r="AS7" s="5">
        <v>1993</v>
      </c>
      <c r="AT7" s="6">
        <v>1154.6500000000001</v>
      </c>
      <c r="AU7" t="s">
        <v>18</v>
      </c>
      <c r="AV7">
        <f>TINV(0.0455,AV5)</f>
        <v>2.2313513170834232</v>
      </c>
      <c r="AW7" s="5">
        <v>1993</v>
      </c>
      <c r="AX7" s="6">
        <v>1154.6500000000001</v>
      </c>
      <c r="AY7" t="s">
        <v>18</v>
      </c>
      <c r="AZ7">
        <f>TINV(0.0455,AZ5)</f>
        <v>2.2313513170834232</v>
      </c>
      <c r="BA7" s="5">
        <v>1993</v>
      </c>
      <c r="BB7" s="6">
        <v>1154.6500000000001</v>
      </c>
      <c r="BC7" t="s">
        <v>18</v>
      </c>
      <c r="BD7">
        <f>TINV(0.0455,BD5)</f>
        <v>2.2313513170834232</v>
      </c>
      <c r="BE7" s="5">
        <v>1993</v>
      </c>
      <c r="BF7" s="6">
        <v>1154.6500000000001</v>
      </c>
      <c r="BG7" t="s">
        <v>18</v>
      </c>
      <c r="BH7">
        <f>TINV(0.0455,BH5)</f>
        <v>2.2313513170834232</v>
      </c>
      <c r="BI7" s="5">
        <v>1993</v>
      </c>
      <c r="BJ7" s="6">
        <v>1154.6500000000001</v>
      </c>
      <c r="BK7" t="s">
        <v>18</v>
      </c>
      <c r="BL7">
        <f>TINV(0.0455,BL5)</f>
        <v>2.2313513170834232</v>
      </c>
      <c r="BM7" s="5">
        <v>1993</v>
      </c>
      <c r="BN7" s="6">
        <v>1154.6500000000001</v>
      </c>
    </row>
    <row r="8" spans="2:68" x14ac:dyDescent="0.25">
      <c r="B8">
        <v>0.27098171430492923</v>
      </c>
      <c r="C8" s="14">
        <v>0.9489232473464615</v>
      </c>
      <c r="D8">
        <v>222.94054293932567</v>
      </c>
      <c r="E8" s="5">
        <v>1995</v>
      </c>
      <c r="F8" s="6">
        <v>1385.58</v>
      </c>
      <c r="G8" t="s">
        <v>19</v>
      </c>
      <c r="H8">
        <f>H7*G3</f>
        <v>3.8995036254217526E-2</v>
      </c>
      <c r="I8" s="5">
        <v>1996</v>
      </c>
      <c r="J8" s="6">
        <v>1649.5</v>
      </c>
      <c r="K8" t="s">
        <v>19</v>
      </c>
      <c r="L8">
        <f>L7*K3</f>
        <v>5.2015417852475675E-2</v>
      </c>
      <c r="M8" s="5">
        <v>1996</v>
      </c>
      <c r="N8" s="6">
        <v>1649.5</v>
      </c>
      <c r="O8" t="s">
        <v>19</v>
      </c>
      <c r="P8">
        <f>P7*O3</f>
        <v>4.0340280930978765E-2</v>
      </c>
      <c r="Q8" s="5">
        <v>1996</v>
      </c>
      <c r="R8" s="6">
        <v>1649.5</v>
      </c>
      <c r="S8" t="s">
        <v>19</v>
      </c>
      <c r="T8">
        <f>T7*S3</f>
        <v>4.0216982891543546E-2</v>
      </c>
      <c r="U8" s="5">
        <v>1996</v>
      </c>
      <c r="V8" s="6">
        <v>1649.5</v>
      </c>
      <c r="W8" t="s">
        <v>19</v>
      </c>
      <c r="X8">
        <f>X7*W3</f>
        <v>4.1454961393921123E-2</v>
      </c>
      <c r="Y8" s="5">
        <v>1996</v>
      </c>
      <c r="Z8" s="6">
        <v>1649.5</v>
      </c>
      <c r="AA8" t="s">
        <v>19</v>
      </c>
      <c r="AB8">
        <f>AB7*AA3</f>
        <v>4.1135189653036225E-2</v>
      </c>
      <c r="AC8" s="5">
        <v>1996</v>
      </c>
      <c r="AD8" s="6">
        <v>1649.5</v>
      </c>
      <c r="AE8" t="s">
        <v>19</v>
      </c>
      <c r="AF8">
        <f>AF7*AE3</f>
        <v>4.0891448820285815E-2</v>
      </c>
      <c r="AG8" s="5">
        <v>1996</v>
      </c>
      <c r="AH8" s="6">
        <v>1649.5</v>
      </c>
      <c r="AI8" t="s">
        <v>19</v>
      </c>
      <c r="AJ8">
        <f>AJ7*AI3</f>
        <v>4.0496119766398941E-2</v>
      </c>
      <c r="AK8" s="5">
        <v>1995</v>
      </c>
      <c r="AL8" s="6">
        <v>1385.58</v>
      </c>
      <c r="AM8" t="s">
        <v>19</v>
      </c>
      <c r="AN8">
        <f>AN7*AM3</f>
        <v>4.0013407281671381E-2</v>
      </c>
      <c r="AO8" s="5">
        <v>1995</v>
      </c>
      <c r="AP8" s="6">
        <v>1385.58</v>
      </c>
      <c r="AQ8" t="s">
        <v>19</v>
      </c>
      <c r="AR8">
        <f>AR7*AQ3</f>
        <v>3.7519090279527323E-2</v>
      </c>
      <c r="AS8" s="5">
        <v>1995</v>
      </c>
      <c r="AT8" s="6">
        <v>1385.58</v>
      </c>
      <c r="AU8" t="s">
        <v>19</v>
      </c>
      <c r="AV8">
        <f>AV7*AU3</f>
        <v>4.0899858526752368E-2</v>
      </c>
      <c r="AW8" s="5">
        <v>1995</v>
      </c>
      <c r="AX8" s="6">
        <v>1385.58</v>
      </c>
      <c r="AY8" t="s">
        <v>19</v>
      </c>
      <c r="AZ8">
        <f>AZ7*AY3</f>
        <v>3.9612526885322422E-2</v>
      </c>
      <c r="BA8" s="5">
        <v>1995</v>
      </c>
      <c r="BB8" s="6">
        <v>1385.58</v>
      </c>
      <c r="BC8" t="s">
        <v>19</v>
      </c>
      <c r="BD8">
        <f>BD7*BC3</f>
        <v>4.1981892522175546E-2</v>
      </c>
      <c r="BE8" s="5">
        <v>1995</v>
      </c>
      <c r="BF8" s="6">
        <v>1385.58</v>
      </c>
      <c r="BG8" t="s">
        <v>19</v>
      </c>
      <c r="BH8">
        <f>BH7*BG3</f>
        <v>4.1602757012805386E-2</v>
      </c>
      <c r="BI8" s="5">
        <v>1995</v>
      </c>
      <c r="BJ8" s="6">
        <v>1385.58</v>
      </c>
      <c r="BK8" t="s">
        <v>19</v>
      </c>
      <c r="BL8">
        <f>BL7*BK3</f>
        <v>4.2618322037790798E-2</v>
      </c>
      <c r="BM8" s="5">
        <v>1995</v>
      </c>
      <c r="BN8" s="6">
        <v>1385.58</v>
      </c>
    </row>
    <row r="9" spans="2:68" x14ac:dyDescent="0.25">
      <c r="B9">
        <v>0.27158408485114377</v>
      </c>
      <c r="C9" s="14">
        <v>0.9502834545953841</v>
      </c>
      <c r="D9">
        <v>229.3683392990917</v>
      </c>
      <c r="E9" s="5">
        <v>1996</v>
      </c>
      <c r="F9" s="6">
        <v>1649.5</v>
      </c>
      <c r="G9" t="s">
        <v>20</v>
      </c>
      <c r="H9">
        <f>G2+H8</f>
        <v>1.3502829045641043</v>
      </c>
      <c r="I9" s="5">
        <v>1997</v>
      </c>
      <c r="J9" s="6">
        <v>1649.5</v>
      </c>
      <c r="K9" t="s">
        <v>20</v>
      </c>
      <c r="L9">
        <f>K2+L8</f>
        <v>1.3524988655540882</v>
      </c>
      <c r="M9" s="5">
        <v>1997</v>
      </c>
      <c r="N9" s="6">
        <v>1649.5</v>
      </c>
      <c r="O9" t="s">
        <v>20</v>
      </c>
      <c r="P9">
        <f>O2+P8</f>
        <v>1.3644302890295561</v>
      </c>
      <c r="Q9" s="5">
        <v>1997</v>
      </c>
      <c r="R9" s="6">
        <v>1649.5</v>
      </c>
      <c r="S9" t="s">
        <v>20</v>
      </c>
      <c r="T9">
        <f>S2+T8</f>
        <v>1.3571716109925922</v>
      </c>
      <c r="U9" s="5">
        <v>1997</v>
      </c>
      <c r="V9" s="6">
        <v>1649.5</v>
      </c>
      <c r="W9" t="s">
        <v>20</v>
      </c>
      <c r="X9">
        <f>W2+X8</f>
        <v>1.3542025520852481</v>
      </c>
      <c r="Y9" s="5">
        <v>1997</v>
      </c>
      <c r="Z9" s="6">
        <v>1649.5</v>
      </c>
      <c r="AA9" t="s">
        <v>20</v>
      </c>
      <c r="AB9">
        <f>AA2+AB8</f>
        <v>1.3512829945007978</v>
      </c>
      <c r="AC9" s="5">
        <v>1997</v>
      </c>
      <c r="AD9" s="6">
        <v>1649.5</v>
      </c>
      <c r="AE9" t="s">
        <v>20</v>
      </c>
      <c r="AF9">
        <f>AE2+AF8</f>
        <v>1.3529989485856817</v>
      </c>
      <c r="AG9" s="5">
        <v>1997</v>
      </c>
      <c r="AH9" s="6">
        <v>1649.5</v>
      </c>
      <c r="AI9" t="s">
        <v>20</v>
      </c>
      <c r="AJ9">
        <f>AI2+AJ8</f>
        <v>1.3517472127941179</v>
      </c>
      <c r="AK9" s="5">
        <v>1997</v>
      </c>
      <c r="AL9" s="6">
        <v>1649.5</v>
      </c>
      <c r="AM9" t="s">
        <v>20</v>
      </c>
      <c r="AN9">
        <f>AM2+AN8</f>
        <v>1.3520545972882057</v>
      </c>
      <c r="AO9" s="5">
        <v>1996</v>
      </c>
      <c r="AP9" s="6">
        <v>1649.5</v>
      </c>
      <c r="AQ9" t="s">
        <v>20</v>
      </c>
      <c r="AR9">
        <f>AQ2+AR8</f>
        <v>1.3517658108055099</v>
      </c>
      <c r="AS9" s="5">
        <v>1996</v>
      </c>
      <c r="AT9" s="6">
        <v>1649.5</v>
      </c>
      <c r="AU9" t="s">
        <v>20</v>
      </c>
      <c r="AV9">
        <f>AU2+AV8</f>
        <v>1.3537281275140844</v>
      </c>
      <c r="AW9" s="5">
        <v>1996</v>
      </c>
      <c r="AX9" s="6">
        <v>1649.5</v>
      </c>
      <c r="AY9" t="s">
        <v>20</v>
      </c>
      <c r="AZ9">
        <f>AY2+AZ8</f>
        <v>1.3554559178617573</v>
      </c>
      <c r="BA9" s="5">
        <v>1996</v>
      </c>
      <c r="BB9" s="6">
        <v>1649.5</v>
      </c>
      <c r="BC9" t="s">
        <v>20</v>
      </c>
      <c r="BD9">
        <f>BC2+BD8</f>
        <v>1.3533301624007261</v>
      </c>
      <c r="BE9" s="5">
        <v>1996</v>
      </c>
      <c r="BF9" s="6">
        <v>1649.5</v>
      </c>
      <c r="BG9" t="s">
        <v>20</v>
      </c>
      <c r="BH9">
        <f>BG2+BH8</f>
        <v>1.3575167240346784</v>
      </c>
      <c r="BI9" s="5">
        <v>1996</v>
      </c>
      <c r="BJ9" s="6">
        <v>1649.5</v>
      </c>
      <c r="BK9" t="s">
        <v>20</v>
      </c>
      <c r="BL9">
        <f>BK2+BL8</f>
        <v>1.349973145276586</v>
      </c>
      <c r="BM9" s="5">
        <v>1996</v>
      </c>
      <c r="BN9" s="6">
        <v>1649.5</v>
      </c>
    </row>
    <row r="10" spans="2:68" x14ac:dyDescent="0.25">
      <c r="B10">
        <v>0.27326366539452979</v>
      </c>
      <c r="C10" s="14">
        <v>0.95654004086607214</v>
      </c>
      <c r="D10">
        <v>264.11622834297532</v>
      </c>
      <c r="E10" s="5">
        <v>1997</v>
      </c>
      <c r="F10" s="6">
        <v>1649.5</v>
      </c>
      <c r="G10" t="s">
        <v>21</v>
      </c>
      <c r="H10">
        <f>G2-H8</f>
        <v>1.2722928320556692</v>
      </c>
      <c r="I10" s="5">
        <v>1998</v>
      </c>
      <c r="J10" s="6">
        <v>3167.04</v>
      </c>
      <c r="K10" t="s">
        <v>21</v>
      </c>
      <c r="L10">
        <f>K2-L8</f>
        <v>1.2484680298491369</v>
      </c>
      <c r="M10" s="5">
        <v>1998</v>
      </c>
      <c r="N10" s="6">
        <v>3167.04</v>
      </c>
      <c r="O10" t="s">
        <v>21</v>
      </c>
      <c r="P10">
        <f>O2-P8</f>
        <v>1.2837497271675986</v>
      </c>
      <c r="Q10" s="5">
        <v>1998</v>
      </c>
      <c r="R10" s="6">
        <v>3167.04</v>
      </c>
      <c r="S10" t="s">
        <v>21</v>
      </c>
      <c r="T10">
        <f>S2-T8</f>
        <v>1.2767376452095052</v>
      </c>
      <c r="U10" s="5">
        <v>1998</v>
      </c>
      <c r="V10" s="6">
        <v>3167.04</v>
      </c>
      <c r="W10" t="s">
        <v>21</v>
      </c>
      <c r="X10">
        <f>W2-X8</f>
        <v>1.2712926292974061</v>
      </c>
      <c r="Y10" s="5">
        <v>1998</v>
      </c>
      <c r="Z10" s="6">
        <v>3167.04</v>
      </c>
      <c r="AA10" t="s">
        <v>21</v>
      </c>
      <c r="AB10">
        <f>AA2-AB8</f>
        <v>1.2690126151947252</v>
      </c>
      <c r="AC10" s="5">
        <v>1998</v>
      </c>
      <c r="AD10" s="6">
        <v>3167.04</v>
      </c>
      <c r="AE10" t="s">
        <v>21</v>
      </c>
      <c r="AF10">
        <f>AE2-AF8</f>
        <v>1.27121605094511</v>
      </c>
      <c r="AG10" s="5">
        <v>1998</v>
      </c>
      <c r="AH10" s="6">
        <v>3167.04</v>
      </c>
      <c r="AI10" t="s">
        <v>21</v>
      </c>
      <c r="AJ10">
        <f>AI2-AJ8</f>
        <v>1.2707549732613201</v>
      </c>
      <c r="AK10" s="5">
        <v>1998</v>
      </c>
      <c r="AL10" s="6">
        <v>3167.04</v>
      </c>
      <c r="AM10" t="s">
        <v>21</v>
      </c>
      <c r="AN10">
        <f>AM2-AN8</f>
        <v>1.2720277827248629</v>
      </c>
      <c r="AO10" s="5">
        <v>1998</v>
      </c>
      <c r="AP10" s="6">
        <v>3167.04</v>
      </c>
      <c r="AQ10" t="s">
        <v>21</v>
      </c>
      <c r="AR10">
        <f>AQ2-AR8</f>
        <v>1.2767276302464554</v>
      </c>
      <c r="AS10" s="5">
        <v>1997</v>
      </c>
      <c r="AT10" s="6">
        <v>1649.5</v>
      </c>
      <c r="AU10" t="s">
        <v>21</v>
      </c>
      <c r="AV10">
        <f>AU2-AV8</f>
        <v>1.2719284104605797</v>
      </c>
      <c r="AW10" s="5">
        <v>1997</v>
      </c>
      <c r="AX10" s="6">
        <v>1649.5</v>
      </c>
      <c r="AY10" t="s">
        <v>21</v>
      </c>
      <c r="AZ10">
        <f>AY2-AZ8</f>
        <v>1.2762308640911124</v>
      </c>
      <c r="BA10" s="5">
        <v>1997</v>
      </c>
      <c r="BB10" s="6">
        <v>1649.5</v>
      </c>
      <c r="BC10" t="s">
        <v>21</v>
      </c>
      <c r="BD10">
        <f>BC2-BD8</f>
        <v>1.269366377356375</v>
      </c>
      <c r="BE10" s="5">
        <v>1997</v>
      </c>
      <c r="BF10" s="6">
        <v>1649.5</v>
      </c>
      <c r="BG10" t="s">
        <v>21</v>
      </c>
      <c r="BH10">
        <f>BG2-BH8</f>
        <v>1.2743112100090674</v>
      </c>
      <c r="BI10" s="5">
        <v>1997</v>
      </c>
      <c r="BJ10" s="6">
        <v>1649.5</v>
      </c>
      <c r="BK10" t="s">
        <v>21</v>
      </c>
      <c r="BL10">
        <f>BK2-BL8</f>
        <v>1.2647365012010046</v>
      </c>
      <c r="BM10" s="5">
        <v>1997</v>
      </c>
      <c r="BN10" s="6">
        <v>1649.5</v>
      </c>
    </row>
    <row r="11" spans="2:68" x14ac:dyDescent="0.25">
      <c r="B11">
        <v>0.27218379391605774</v>
      </c>
      <c r="C11" s="14">
        <v>0.94838802418173873</v>
      </c>
      <c r="D11">
        <v>220.50417775624413</v>
      </c>
      <c r="E11" s="5">
        <v>1998</v>
      </c>
      <c r="F11" s="6">
        <v>3167.04</v>
      </c>
      <c r="G11" t="s">
        <v>22</v>
      </c>
      <c r="H11" s="15">
        <f>LN(G2)</f>
        <v>0.27100975986132503</v>
      </c>
      <c r="I11" s="5">
        <v>1999</v>
      </c>
      <c r="J11" s="6">
        <v>3299</v>
      </c>
      <c r="K11" t="s">
        <v>22</v>
      </c>
      <c r="L11" s="15">
        <f>LN(K2)</f>
        <v>0.26273607818359784</v>
      </c>
      <c r="M11" s="5">
        <v>1999</v>
      </c>
      <c r="N11" s="6">
        <v>3299</v>
      </c>
      <c r="O11" t="s">
        <v>22</v>
      </c>
      <c r="P11" s="15">
        <f>LN(O2)</f>
        <v>0.28072543715171455</v>
      </c>
      <c r="Q11" s="5">
        <v>1999</v>
      </c>
      <c r="R11" s="6">
        <v>3299</v>
      </c>
      <c r="S11" t="s">
        <v>22</v>
      </c>
      <c r="T11" s="15">
        <f>LN(S2)</f>
        <v>0.27532197121936591</v>
      </c>
      <c r="U11" s="5">
        <v>1999</v>
      </c>
      <c r="V11" s="6">
        <v>3299</v>
      </c>
      <c r="W11" t="s">
        <v>22</v>
      </c>
      <c r="X11" s="15">
        <f>LN(W2)</f>
        <v>0.27212233821998028</v>
      </c>
      <c r="Y11" s="5">
        <v>1999</v>
      </c>
      <c r="Z11" s="6">
        <v>3299</v>
      </c>
      <c r="AA11" t="s">
        <v>22</v>
      </c>
      <c r="AB11" s="15">
        <f>LN(AA2)</f>
        <v>0.27013995897650789</v>
      </c>
      <c r="AC11" s="5">
        <v>1999</v>
      </c>
      <c r="AD11" s="6">
        <v>3299</v>
      </c>
      <c r="AE11" t="s">
        <v>22</v>
      </c>
      <c r="AF11" s="15">
        <f>LN(AE2)</f>
        <v>0.27163462296213886</v>
      </c>
      <c r="AG11" s="5">
        <v>1999</v>
      </c>
      <c r="AH11" s="6">
        <v>3299</v>
      </c>
      <c r="AI11" t="s">
        <v>22</v>
      </c>
      <c r="AJ11" s="15">
        <f>LN(AI2)</f>
        <v>0.27098171430492923</v>
      </c>
      <c r="AK11" s="5">
        <v>1999</v>
      </c>
      <c r="AL11" s="6">
        <v>3299</v>
      </c>
      <c r="AM11" t="s">
        <v>22</v>
      </c>
      <c r="AN11" s="15">
        <f>LN(AM2)</f>
        <v>0.27158408485114377</v>
      </c>
      <c r="AO11" s="5">
        <v>1999</v>
      </c>
      <c r="AP11" s="6">
        <v>3299</v>
      </c>
      <c r="AQ11" t="s">
        <v>22</v>
      </c>
      <c r="AR11" s="15">
        <f>LN(AQ2)</f>
        <v>0.27326366539452979</v>
      </c>
      <c r="AS11" s="5">
        <v>1999</v>
      </c>
      <c r="AT11" s="6">
        <v>3299</v>
      </c>
      <c r="AU11" t="s">
        <v>22</v>
      </c>
      <c r="AV11" s="15">
        <f>LN(AU2)</f>
        <v>0.27218379391605774</v>
      </c>
      <c r="AW11" s="5">
        <v>1998</v>
      </c>
      <c r="AX11" s="6">
        <v>3167.04</v>
      </c>
      <c r="AY11" t="s">
        <v>22</v>
      </c>
      <c r="AZ11" s="15">
        <f>LN(AY2)</f>
        <v>0.27447782200431065</v>
      </c>
      <c r="BA11" s="5">
        <v>1998</v>
      </c>
      <c r="BB11" s="6">
        <v>3167.04</v>
      </c>
      <c r="BC11" t="s">
        <v>22</v>
      </c>
      <c r="BD11" s="15">
        <f>LN(BC2)</f>
        <v>0.27105582158357078</v>
      </c>
      <c r="BE11" s="5">
        <v>1998</v>
      </c>
      <c r="BF11" s="6">
        <v>3167.04</v>
      </c>
      <c r="BG11" t="s">
        <v>22</v>
      </c>
      <c r="BH11" s="15">
        <f>LN(BG2)</f>
        <v>0.27453145616267288</v>
      </c>
      <c r="BI11" s="5">
        <v>1998</v>
      </c>
      <c r="BJ11" s="6">
        <v>3167.04</v>
      </c>
      <c r="BK11" t="s">
        <v>22</v>
      </c>
      <c r="BL11" s="15">
        <f>LN(BK2)</f>
        <v>0.26800587694044464</v>
      </c>
      <c r="BM11" s="5">
        <v>1998</v>
      </c>
      <c r="BN11" s="6">
        <v>3167.04</v>
      </c>
    </row>
    <row r="12" spans="2:68" x14ac:dyDescent="0.25">
      <c r="B12">
        <v>0.27447782200431065</v>
      </c>
      <c r="C12" s="14">
        <v>0.95220039871224516</v>
      </c>
      <c r="D12">
        <v>239.0481191623272</v>
      </c>
      <c r="E12" s="5">
        <v>1999</v>
      </c>
      <c r="F12" s="6">
        <v>3299</v>
      </c>
      <c r="G12" t="s">
        <v>23</v>
      </c>
      <c r="H12" s="15">
        <f>LN(H9)</f>
        <v>0.30031412943230479</v>
      </c>
      <c r="I12" s="5">
        <v>2000</v>
      </c>
      <c r="J12" s="6">
        <v>6597.9989999999998</v>
      </c>
      <c r="K12" t="s">
        <v>23</v>
      </c>
      <c r="L12" s="15">
        <f>LN(L9)</f>
        <v>0.30195389296113345</v>
      </c>
      <c r="M12" s="5">
        <v>2000</v>
      </c>
      <c r="N12" s="6">
        <v>6597.9989999999998</v>
      </c>
      <c r="O12" t="s">
        <v>23</v>
      </c>
      <c r="P12" s="15">
        <f>LN(P9)</f>
        <v>0.31073697083922264</v>
      </c>
      <c r="Q12" s="5">
        <v>2000</v>
      </c>
      <c r="R12" s="6">
        <v>6597.9989999999998</v>
      </c>
      <c r="S12" t="s">
        <v>23</v>
      </c>
      <c r="T12" s="15">
        <f>LN(T9)</f>
        <v>0.30540283637391274</v>
      </c>
      <c r="U12" s="5">
        <v>2000</v>
      </c>
      <c r="V12" s="6">
        <v>6597.9989999999998</v>
      </c>
      <c r="W12" t="s">
        <v>23</v>
      </c>
      <c r="X12" s="15">
        <f>LN(X9)</f>
        <v>0.30321275863804131</v>
      </c>
      <c r="Y12" s="5">
        <v>2000</v>
      </c>
      <c r="Z12" s="6">
        <v>6597.9989999999998</v>
      </c>
      <c r="AA12" t="s">
        <v>23</v>
      </c>
      <c r="AB12" s="15">
        <f>LN(AB9)</f>
        <v>0.30105450743509482</v>
      </c>
      <c r="AC12" s="5">
        <v>2000</v>
      </c>
      <c r="AD12" s="6">
        <v>6597.9989999999998</v>
      </c>
      <c r="AE12" t="s">
        <v>23</v>
      </c>
      <c r="AF12" s="15">
        <f>LN(AF9)</f>
        <v>0.3023235720898137</v>
      </c>
      <c r="AG12" s="5">
        <v>2000</v>
      </c>
      <c r="AH12" s="6">
        <v>6597.9989999999998</v>
      </c>
      <c r="AI12" t="s">
        <v>23</v>
      </c>
      <c r="AJ12" s="15">
        <f>LN(AJ9)</f>
        <v>0.30139798735376627</v>
      </c>
      <c r="AK12" s="5">
        <v>2000</v>
      </c>
      <c r="AL12" s="6">
        <v>6597.9989999999998</v>
      </c>
      <c r="AM12" t="s">
        <v>23</v>
      </c>
      <c r="AN12" s="15">
        <f>LN(AN9)</f>
        <v>0.30162535941503626</v>
      </c>
      <c r="AO12" s="5">
        <v>2000</v>
      </c>
      <c r="AP12" s="6">
        <v>6597.9989999999998</v>
      </c>
      <c r="AQ12" t="s">
        <v>23</v>
      </c>
      <c r="AR12" s="15">
        <f>LN(AR9)</f>
        <v>0.30141174575716956</v>
      </c>
      <c r="AS12" s="5">
        <v>2000</v>
      </c>
      <c r="AT12" s="6">
        <v>6597.9989999999998</v>
      </c>
      <c r="AU12" t="s">
        <v>23</v>
      </c>
      <c r="AV12" s="15">
        <f>LN(AV9)</f>
        <v>0.30286236224156643</v>
      </c>
      <c r="AW12" s="5">
        <v>2000</v>
      </c>
      <c r="AX12" s="6">
        <v>6597.9989999999998</v>
      </c>
      <c r="AY12" t="s">
        <v>23</v>
      </c>
      <c r="AZ12" s="15">
        <f>LN(AZ9)</f>
        <v>0.30413786848476126</v>
      </c>
      <c r="BA12" s="5">
        <v>1999</v>
      </c>
      <c r="BB12" s="6">
        <v>3299</v>
      </c>
      <c r="BC12" t="s">
        <v>23</v>
      </c>
      <c r="BD12" s="15">
        <f>LN(BD9)</f>
        <v>0.30256834188913601</v>
      </c>
      <c r="BE12" s="5">
        <v>1999</v>
      </c>
      <c r="BF12" s="6">
        <v>3299</v>
      </c>
      <c r="BG12" t="s">
        <v>23</v>
      </c>
      <c r="BH12" s="15">
        <f>LN(BH9)</f>
        <v>0.30565709248095263</v>
      </c>
      <c r="BI12" s="5">
        <v>1999</v>
      </c>
      <c r="BJ12" s="6">
        <v>3299</v>
      </c>
      <c r="BK12" t="s">
        <v>23</v>
      </c>
      <c r="BL12" s="15">
        <f>LN(BL9)</f>
        <v>0.30008469986476782</v>
      </c>
      <c r="BM12" s="5">
        <v>1999</v>
      </c>
      <c r="BN12" s="6">
        <v>3299</v>
      </c>
    </row>
    <row r="13" spans="2:68" x14ac:dyDescent="0.25">
      <c r="B13">
        <v>0.27105582158357078</v>
      </c>
      <c r="C13" s="14">
        <v>0.94534353448229325</v>
      </c>
      <c r="D13">
        <v>207.55316514406542</v>
      </c>
      <c r="E13" s="5">
        <v>2000</v>
      </c>
      <c r="F13" s="6">
        <v>6597.9989999999998</v>
      </c>
      <c r="G13" t="s">
        <v>24</v>
      </c>
      <c r="H13" s="15">
        <f>LN(H10)</f>
        <v>0.24082065230302446</v>
      </c>
      <c r="I13" s="5">
        <v>2001</v>
      </c>
      <c r="J13" s="6">
        <v>6597.9989999999998</v>
      </c>
      <c r="K13" t="s">
        <v>24</v>
      </c>
      <c r="L13" s="15">
        <f>LN(L10)</f>
        <v>0.2219172235609207</v>
      </c>
      <c r="M13" s="5">
        <v>2001</v>
      </c>
      <c r="N13" s="6">
        <v>6597.9989999999998</v>
      </c>
      <c r="O13" t="s">
        <v>24</v>
      </c>
      <c r="P13" s="15">
        <f>LN(P10)</f>
        <v>0.24978526973293444</v>
      </c>
      <c r="Q13" s="5">
        <v>2001</v>
      </c>
      <c r="R13" s="6">
        <v>6597.9989999999998</v>
      </c>
      <c r="S13" t="s">
        <v>24</v>
      </c>
      <c r="T13" s="15">
        <f>LN(T10)</f>
        <v>0.2443081097488492</v>
      </c>
      <c r="U13" s="5">
        <v>2001</v>
      </c>
      <c r="V13" s="6">
        <v>6597.9989999999998</v>
      </c>
      <c r="W13" t="s">
        <v>24</v>
      </c>
      <c r="X13" s="15">
        <f>LN(X10)</f>
        <v>0.24003420118902599</v>
      </c>
      <c r="Y13" s="5">
        <v>2001</v>
      </c>
      <c r="Z13" s="6">
        <v>6597.9989999999998</v>
      </c>
      <c r="AA13" t="s">
        <v>24</v>
      </c>
      <c r="AB13" s="15">
        <f>LN(AB10)</f>
        <v>0.23823912973463157</v>
      </c>
      <c r="AC13" s="5">
        <v>2001</v>
      </c>
      <c r="AD13" s="6">
        <v>6597.9989999999998</v>
      </c>
      <c r="AE13" t="s">
        <v>24</v>
      </c>
      <c r="AF13" s="15">
        <f>LN(AF10)</f>
        <v>0.23997396276945696</v>
      </c>
      <c r="AG13" s="5">
        <v>2001</v>
      </c>
      <c r="AH13" s="6">
        <v>6597.9989999999998</v>
      </c>
      <c r="AI13" t="s">
        <v>24</v>
      </c>
      <c r="AJ13" s="15">
        <f>LN(AJ10)</f>
        <v>0.23961119097980568</v>
      </c>
      <c r="AK13" s="5">
        <v>2001</v>
      </c>
      <c r="AL13" s="6">
        <v>6597.9989999999998</v>
      </c>
      <c r="AM13" t="s">
        <v>24</v>
      </c>
      <c r="AN13" s="15">
        <f>LN(AN10)</f>
        <v>0.2406123064442319</v>
      </c>
      <c r="AO13" s="5">
        <v>2001</v>
      </c>
      <c r="AP13" s="6">
        <v>6597.9989999999998</v>
      </c>
      <c r="AQ13" t="s">
        <v>24</v>
      </c>
      <c r="AR13" s="15">
        <f>LN(AR10)</f>
        <v>0.24430026553561782</v>
      </c>
      <c r="AS13" s="5">
        <v>2001</v>
      </c>
      <c r="AT13" s="6">
        <v>6597.9989999999998</v>
      </c>
      <c r="AU13" t="s">
        <v>24</v>
      </c>
      <c r="AV13" s="15">
        <f>LN(AV10)</f>
        <v>0.24053418224964082</v>
      </c>
      <c r="AW13" s="5">
        <v>2001</v>
      </c>
      <c r="AX13" s="6">
        <v>6597.9989999999998</v>
      </c>
      <c r="AY13" t="s">
        <v>24</v>
      </c>
      <c r="AZ13" s="15">
        <f>LN(AZ10)</f>
        <v>0.24391109652819795</v>
      </c>
      <c r="BA13" s="5">
        <v>2001</v>
      </c>
      <c r="BB13" s="6">
        <v>6597.9989999999998</v>
      </c>
      <c r="BC13" t="s">
        <v>24</v>
      </c>
      <c r="BD13" s="15">
        <f>LN(BD10)</f>
        <v>0.23851786050334522</v>
      </c>
      <c r="BE13" s="5">
        <v>2000</v>
      </c>
      <c r="BF13" s="6">
        <v>6597.9989999999998</v>
      </c>
      <c r="BG13" t="s">
        <v>24</v>
      </c>
      <c r="BH13" s="15">
        <f>LN(BH10)</f>
        <v>0.24240580519109958</v>
      </c>
      <c r="BI13" s="5">
        <v>2000</v>
      </c>
      <c r="BJ13" s="6">
        <v>6597.9989999999998</v>
      </c>
      <c r="BK13" t="s">
        <v>24</v>
      </c>
      <c r="BL13" s="15">
        <f>LN(BL10)</f>
        <v>0.2348638010362947</v>
      </c>
      <c r="BM13" s="5">
        <v>2000</v>
      </c>
      <c r="BN13" s="6">
        <v>6597.9989999999998</v>
      </c>
    </row>
    <row r="14" spans="2:68" x14ac:dyDescent="0.25">
      <c r="B14">
        <v>0.27453145616267288</v>
      </c>
      <c r="C14" s="14">
        <v>0.9475543507400489</v>
      </c>
      <c r="D14">
        <v>216.80830286838503</v>
      </c>
      <c r="E14" s="5">
        <v>2001</v>
      </c>
      <c r="F14" s="6">
        <v>6597.9989999999998</v>
      </c>
      <c r="G14" t="s">
        <v>25</v>
      </c>
      <c r="H14" s="15">
        <f>H12-H11</f>
        <v>2.930436957097976E-2</v>
      </c>
      <c r="I14" s="5">
        <v>2002</v>
      </c>
      <c r="J14" s="6">
        <v>13855.798000000001</v>
      </c>
      <c r="K14" t="s">
        <v>25</v>
      </c>
      <c r="L14" s="15">
        <f>L12-L11</f>
        <v>3.9217814777535609E-2</v>
      </c>
      <c r="M14" s="5">
        <v>2002</v>
      </c>
      <c r="N14" s="6">
        <v>13855.798000000001</v>
      </c>
      <c r="O14" t="s">
        <v>25</v>
      </c>
      <c r="P14" s="15">
        <f>P12-P11</f>
        <v>3.0011533687508085E-2</v>
      </c>
      <c r="Q14" s="5">
        <v>2002</v>
      </c>
      <c r="R14" s="6">
        <v>13855.798000000001</v>
      </c>
      <c r="S14" t="s">
        <v>25</v>
      </c>
      <c r="T14" s="15">
        <f>T12-T11</f>
        <v>3.0080865154546832E-2</v>
      </c>
      <c r="U14" s="5">
        <v>2002</v>
      </c>
      <c r="V14" s="6">
        <v>13855.798000000001</v>
      </c>
      <c r="W14" t="s">
        <v>25</v>
      </c>
      <c r="X14" s="15">
        <f>X12-X11</f>
        <v>3.1090420418061038E-2</v>
      </c>
      <c r="Y14" s="5">
        <v>2002</v>
      </c>
      <c r="Z14" s="6">
        <v>13855.798000000001</v>
      </c>
      <c r="AA14" t="s">
        <v>25</v>
      </c>
      <c r="AB14" s="15">
        <f>AB12-AB11</f>
        <v>3.0914548458586932E-2</v>
      </c>
      <c r="AC14" s="5">
        <v>2002</v>
      </c>
      <c r="AD14" s="6">
        <v>13855.798000000001</v>
      </c>
      <c r="AE14" t="s">
        <v>25</v>
      </c>
      <c r="AF14" s="15">
        <f>AF12-AF11</f>
        <v>3.0688949127674836E-2</v>
      </c>
      <c r="AG14" s="5">
        <v>2002</v>
      </c>
      <c r="AH14" s="6">
        <v>13855.798000000001</v>
      </c>
      <c r="AI14" t="s">
        <v>25</v>
      </c>
      <c r="AJ14" s="15">
        <f>AJ12-AJ11</f>
        <v>3.0416273048837039E-2</v>
      </c>
      <c r="AK14" s="5">
        <v>2002</v>
      </c>
      <c r="AL14" s="6">
        <v>13855.798000000001</v>
      </c>
      <c r="AM14" t="s">
        <v>25</v>
      </c>
      <c r="AN14" s="15">
        <f>AN12-AN11</f>
        <v>3.0041274563892495E-2</v>
      </c>
      <c r="AO14" s="5">
        <v>2002</v>
      </c>
      <c r="AP14" s="6">
        <v>13855.798000000001</v>
      </c>
      <c r="AQ14" t="s">
        <v>25</v>
      </c>
      <c r="AR14" s="15">
        <f>AR12-AR11</f>
        <v>2.8148080362639771E-2</v>
      </c>
      <c r="AS14" s="5">
        <v>2002</v>
      </c>
      <c r="AT14" s="6">
        <v>13855.798000000001</v>
      </c>
      <c r="AU14" t="s">
        <v>25</v>
      </c>
      <c r="AV14" s="15">
        <f>AV12-AV11</f>
        <v>3.0678568325508693E-2</v>
      </c>
      <c r="AW14" s="5">
        <v>2002</v>
      </c>
      <c r="AX14" s="6">
        <v>13855.798000000001</v>
      </c>
      <c r="AY14" t="s">
        <v>25</v>
      </c>
      <c r="AZ14" s="15">
        <f>AZ12-AZ11</f>
        <v>2.9660046480450619E-2</v>
      </c>
      <c r="BA14" s="5">
        <v>2002</v>
      </c>
      <c r="BB14" s="6">
        <v>13855.798000000001</v>
      </c>
      <c r="BC14" t="s">
        <v>25</v>
      </c>
      <c r="BD14" s="15">
        <f>BD12-BD11</f>
        <v>3.1512520305565228E-2</v>
      </c>
      <c r="BE14" s="5">
        <v>2002</v>
      </c>
      <c r="BF14" s="6">
        <v>13855.798000000001</v>
      </c>
      <c r="BG14" t="s">
        <v>25</v>
      </c>
      <c r="BH14" s="15">
        <f>BH12-BH11</f>
        <v>3.1125636318279748E-2</v>
      </c>
      <c r="BI14" s="5">
        <v>2001</v>
      </c>
      <c r="BJ14" s="6">
        <v>6597.9989999999998</v>
      </c>
      <c r="BK14" t="s">
        <v>25</v>
      </c>
      <c r="BL14" s="15">
        <f>BL12-BL11</f>
        <v>3.207882292432318E-2</v>
      </c>
      <c r="BM14" s="5">
        <v>2001</v>
      </c>
      <c r="BN14" s="6">
        <v>6597.9989999999998</v>
      </c>
    </row>
    <row r="15" spans="2:68" x14ac:dyDescent="0.25">
      <c r="B15">
        <v>0.26800587694044464</v>
      </c>
      <c r="C15" s="14">
        <v>0.94255451810906077</v>
      </c>
      <c r="D15">
        <v>196.89371287340114</v>
      </c>
      <c r="E15" s="5">
        <v>2002</v>
      </c>
      <c r="F15" s="6">
        <v>13855.798000000001</v>
      </c>
      <c r="G15" t="s">
        <v>26</v>
      </c>
      <c r="H15" s="15">
        <f>H11-H13</f>
        <v>3.0189107558300565E-2</v>
      </c>
      <c r="I15" s="5">
        <v>2004</v>
      </c>
      <c r="J15" s="6">
        <v>48689.24</v>
      </c>
      <c r="K15" t="s">
        <v>26</v>
      </c>
      <c r="L15" s="15">
        <f>L11-L13</f>
        <v>4.0818854622677148E-2</v>
      </c>
      <c r="M15" s="5">
        <v>2004</v>
      </c>
      <c r="N15" s="6">
        <v>48689.24</v>
      </c>
      <c r="O15" t="s">
        <v>26</v>
      </c>
      <c r="P15" s="15">
        <f>P11-P13</f>
        <v>3.0940167418780112E-2</v>
      </c>
      <c r="Q15" s="5">
        <v>2004</v>
      </c>
      <c r="R15" s="6">
        <v>48689.24</v>
      </c>
      <c r="S15" t="s">
        <v>26</v>
      </c>
      <c r="T15" s="15">
        <f>T11-T13</f>
        <v>3.1013861470516713E-2</v>
      </c>
      <c r="U15" s="5">
        <v>2004</v>
      </c>
      <c r="V15" s="6">
        <v>48689.24</v>
      </c>
      <c r="W15" t="s">
        <v>26</v>
      </c>
      <c r="X15" s="15">
        <f>X11-X13</f>
        <v>3.2088137030954283E-2</v>
      </c>
      <c r="Y15" s="5">
        <v>2004</v>
      </c>
      <c r="Z15" s="6">
        <v>48689.24</v>
      </c>
      <c r="AA15" t="s">
        <v>26</v>
      </c>
      <c r="AB15" s="15">
        <f>AB11-AB13</f>
        <v>3.1900829241876316E-2</v>
      </c>
      <c r="AC15" s="5">
        <v>2004</v>
      </c>
      <c r="AD15" s="6">
        <v>48689.24</v>
      </c>
      <c r="AE15" t="s">
        <v>26</v>
      </c>
      <c r="AF15" s="15">
        <f>AF11-AF13</f>
        <v>3.1660660192681905E-2</v>
      </c>
      <c r="AG15" s="5">
        <v>2004</v>
      </c>
      <c r="AH15" s="6">
        <v>48689.24</v>
      </c>
      <c r="AI15" t="s">
        <v>26</v>
      </c>
      <c r="AJ15" s="15">
        <f>AJ11-AJ13</f>
        <v>3.137052332512355E-2</v>
      </c>
      <c r="AK15" s="5">
        <v>2004</v>
      </c>
      <c r="AL15" s="6">
        <v>48689.24</v>
      </c>
      <c r="AM15" t="s">
        <v>26</v>
      </c>
      <c r="AN15" s="15">
        <f>AN11-AN13</f>
        <v>3.0971778406911871E-2</v>
      </c>
      <c r="AO15" s="5">
        <v>2004</v>
      </c>
      <c r="AP15" s="6">
        <v>48689.24</v>
      </c>
      <c r="AQ15" t="s">
        <v>26</v>
      </c>
      <c r="AR15" s="15">
        <f>AR11-AR13</f>
        <v>2.896339985891197E-2</v>
      </c>
      <c r="AS15" s="5">
        <v>2004</v>
      </c>
      <c r="AT15" s="6">
        <v>48689.24</v>
      </c>
      <c r="AU15" t="s">
        <v>26</v>
      </c>
      <c r="AV15" s="15">
        <f>AV11-AV13</f>
        <v>3.1649611666416916E-2</v>
      </c>
      <c r="AW15" s="5">
        <v>2004</v>
      </c>
      <c r="AX15" s="6">
        <v>48689.24</v>
      </c>
      <c r="AY15" t="s">
        <v>26</v>
      </c>
      <c r="AZ15" s="15">
        <f>AZ11-AZ13</f>
        <v>3.0566725476112694E-2</v>
      </c>
      <c r="BA15" s="5">
        <v>2004</v>
      </c>
      <c r="BB15" s="6">
        <v>48689.24</v>
      </c>
      <c r="BC15" t="s">
        <v>26</v>
      </c>
      <c r="BD15" s="15">
        <f>BD11-BD13</f>
        <v>3.2537961080225553E-2</v>
      </c>
      <c r="BE15" s="5">
        <v>2004</v>
      </c>
      <c r="BF15" s="6">
        <v>48689.24</v>
      </c>
      <c r="BG15" t="s">
        <v>26</v>
      </c>
      <c r="BH15" s="15">
        <f>BH11-BH13</f>
        <v>3.21256509715733E-2</v>
      </c>
      <c r="BI15" s="5">
        <v>2004</v>
      </c>
      <c r="BJ15" s="6">
        <v>48689.24</v>
      </c>
      <c r="BK15" t="s">
        <v>26</v>
      </c>
      <c r="BL15" s="15">
        <f>BL11-BL13</f>
        <v>3.3142075904149942E-2</v>
      </c>
      <c r="BM15" s="5">
        <v>2002</v>
      </c>
      <c r="BN15" s="6">
        <v>13855.798000000001</v>
      </c>
    </row>
    <row r="16" spans="2:68" x14ac:dyDescent="0.25">
      <c r="B16">
        <v>0.25162494703852889</v>
      </c>
      <c r="C16" s="14">
        <v>0.96261872923976954</v>
      </c>
      <c r="D16">
        <v>309.01637413478903</v>
      </c>
      <c r="E16" s="5">
        <v>2004</v>
      </c>
      <c r="F16" s="6">
        <v>48689.24</v>
      </c>
      <c r="G16" t="s">
        <v>27</v>
      </c>
      <c r="H16" s="16">
        <f>AVERAGE(H14:H15)</f>
        <v>2.9746738564640163E-2</v>
      </c>
      <c r="K16" t="s">
        <v>27</v>
      </c>
      <c r="L16" s="16">
        <f>AVERAGE(L14:L15)</f>
        <v>4.0018334700106378E-2</v>
      </c>
      <c r="O16" t="s">
        <v>27</v>
      </c>
      <c r="P16" s="16">
        <f>AVERAGE(P14:P15)</f>
        <v>3.0475850553144099E-2</v>
      </c>
      <c r="S16" t="s">
        <v>27</v>
      </c>
      <c r="T16" s="16">
        <f>AVERAGE(T14:T15)</f>
        <v>3.0547363312531772E-2</v>
      </c>
      <c r="W16" t="s">
        <v>27</v>
      </c>
      <c r="X16" s="16">
        <f>AVERAGE(X14:X15)</f>
        <v>3.1589278724507661E-2</v>
      </c>
      <c r="AA16" t="s">
        <v>27</v>
      </c>
      <c r="AB16" s="16">
        <f>AVERAGE(AB14:AB15)</f>
        <v>3.1407688850231624E-2</v>
      </c>
      <c r="AE16" t="s">
        <v>27</v>
      </c>
      <c r="AF16" s="16">
        <f>AVERAGE(AF14:AF15)</f>
        <v>3.1174804660178371E-2</v>
      </c>
      <c r="AI16" t="s">
        <v>27</v>
      </c>
      <c r="AJ16" s="16">
        <f>AVERAGE(AJ14:AJ15)</f>
        <v>3.0893398186980295E-2</v>
      </c>
      <c r="AM16" t="s">
        <v>27</v>
      </c>
      <c r="AN16" s="16">
        <f>AVERAGE(AN14:AN15)</f>
        <v>3.0506526485402183E-2</v>
      </c>
      <c r="AQ16" t="s">
        <v>27</v>
      </c>
      <c r="AR16" s="16">
        <f>AVERAGE(AR14:AR15)</f>
        <v>2.8555740110775871E-2</v>
      </c>
      <c r="AU16" t="s">
        <v>27</v>
      </c>
      <c r="AV16" s="16">
        <f>AVERAGE(AV14:AV15)</f>
        <v>3.1164089995962804E-2</v>
      </c>
      <c r="AY16" t="s">
        <v>27</v>
      </c>
      <c r="AZ16" s="16">
        <f>AVERAGE(AZ14:AZ15)</f>
        <v>3.0113385978281657E-2</v>
      </c>
      <c r="BC16" t="s">
        <v>27</v>
      </c>
      <c r="BD16" s="16">
        <f>AVERAGE(BD14:BD15)</f>
        <v>3.202524069289539E-2</v>
      </c>
      <c r="BG16" t="s">
        <v>27</v>
      </c>
      <c r="BH16" s="16">
        <f>AVERAGE(BH14:BH15)</f>
        <v>3.1625643644926524E-2</v>
      </c>
      <c r="BK16" t="s">
        <v>27</v>
      </c>
      <c r="BL16" s="16">
        <f>AVERAGE(BL14:BL15)</f>
        <v>3.2610449414236561E-2</v>
      </c>
    </row>
    <row r="17" spans="1:64" x14ac:dyDescent="0.25">
      <c r="A17" t="s">
        <v>37</v>
      </c>
      <c r="B17" s="8">
        <f>AVERAGE(B2:B16)</f>
        <v>0.27069263926063297</v>
      </c>
      <c r="C17" s="8">
        <f>AVERAGE(C2:C16)</f>
        <v>0.94760581562711965</v>
      </c>
      <c r="D17" s="8">
        <f>AVERAGE(D2:D16)</f>
        <v>223.78087090219373</v>
      </c>
      <c r="E17" s="8">
        <f>AVERAGE(E2:E16)</f>
        <v>1995.0666666666666</v>
      </c>
      <c r="F17" s="8">
        <f>AVERAGE(F2:F16)</f>
        <v>6025.8548666666666</v>
      </c>
      <c r="G17" t="s">
        <v>28</v>
      </c>
      <c r="H17">
        <f>TINV(0.3173,H5)</f>
        <v>1.0399926951165877</v>
      </c>
      <c r="K17" t="s">
        <v>28</v>
      </c>
      <c r="L17">
        <f>TINV(0.3173,L5)</f>
        <v>1.0434625125011039</v>
      </c>
      <c r="O17" t="s">
        <v>28</v>
      </c>
      <c r="P17">
        <f>TINV(0.3173,P5)</f>
        <v>1.0434625125011039</v>
      </c>
      <c r="S17" t="s">
        <v>28</v>
      </c>
      <c r="T17">
        <f>TINV(0.3173,T5)</f>
        <v>1.0434625125011039</v>
      </c>
      <c r="W17" t="s">
        <v>28</v>
      </c>
      <c r="X17">
        <f>TINV(0.3173,X5)</f>
        <v>1.0434625125011039</v>
      </c>
      <c r="AA17" t="s">
        <v>28</v>
      </c>
      <c r="AB17">
        <f>TINV(0.3173,AB5)</f>
        <v>1.0434625125011039</v>
      </c>
      <c r="AE17" t="s">
        <v>28</v>
      </c>
      <c r="AF17">
        <f>TINV(0.3173,AF5)</f>
        <v>1.0434625125011039</v>
      </c>
      <c r="AI17" t="s">
        <v>28</v>
      </c>
      <c r="AJ17">
        <f>TINV(0.3173,AJ5)</f>
        <v>1.0434625125011039</v>
      </c>
      <c r="AM17" t="s">
        <v>28</v>
      </c>
      <c r="AN17">
        <f>TINV(0.3173,AN5)</f>
        <v>1.0434625125011039</v>
      </c>
      <c r="AQ17" t="s">
        <v>28</v>
      </c>
      <c r="AR17">
        <f>TINV(0.3173,AR5)</f>
        <v>1.0434625125011039</v>
      </c>
      <c r="AU17" t="s">
        <v>28</v>
      </c>
      <c r="AV17">
        <f>TINV(0.3173,AV5)</f>
        <v>1.0434625125011039</v>
      </c>
      <c r="AY17" t="s">
        <v>28</v>
      </c>
      <c r="AZ17">
        <f>TINV(0.3173,AZ5)</f>
        <v>1.0434625125011039</v>
      </c>
      <c r="BC17" t="s">
        <v>28</v>
      </c>
      <c r="BD17">
        <f>TINV(0.3173,BD5)</f>
        <v>1.0434625125011039</v>
      </c>
      <c r="BG17" t="s">
        <v>28</v>
      </c>
      <c r="BH17">
        <f>TINV(0.3173,BH5)</f>
        <v>1.0434625125011039</v>
      </c>
      <c r="BK17" t="s">
        <v>28</v>
      </c>
      <c r="BL17">
        <f>TINV(0.3173,BL5)</f>
        <v>1.0434625125011039</v>
      </c>
    </row>
    <row r="18" spans="1:64" x14ac:dyDescent="0.25">
      <c r="A18" t="s">
        <v>38</v>
      </c>
      <c r="B18" s="8">
        <f>STDEV(B2:B16)</f>
        <v>6.5374470806194148E-3</v>
      </c>
      <c r="C18" s="8">
        <f>STDEV(C2:C16)</f>
        <v>1.0538410361425502E-2</v>
      </c>
      <c r="D18" s="8">
        <f>STDEV(D2:D16)</f>
        <v>37.927522871672586</v>
      </c>
      <c r="E18" s="8">
        <f>STDEV(E2:E16)</f>
        <v>6.1813852662266431</v>
      </c>
      <c r="F18" s="8">
        <f>STDEV(F2:F16)</f>
        <v>12352.133074829162</v>
      </c>
      <c r="G18" t="s">
        <v>29</v>
      </c>
      <c r="H18">
        <f>H17*G3</f>
        <v>1.8335536696234056E-2</v>
      </c>
      <c r="K18" t="s">
        <v>29</v>
      </c>
      <c r="L18">
        <f>L17*K3</f>
        <v>2.4324335744710445E-2</v>
      </c>
      <c r="O18" t="s">
        <v>29</v>
      </c>
      <c r="P18">
        <f>P17*O3</f>
        <v>1.886460933917818E-2</v>
      </c>
      <c r="S18" t="s">
        <v>29</v>
      </c>
      <c r="T18">
        <f>T17*S3</f>
        <v>1.8806950609676226E-2</v>
      </c>
      <c r="W18" t="s">
        <v>29</v>
      </c>
      <c r="X18">
        <f>X17*W3</f>
        <v>1.9385875205110058E-2</v>
      </c>
      <c r="AA18" t="s">
        <v>29</v>
      </c>
      <c r="AB18">
        <f>AB17*AA3</f>
        <v>1.9236338096535532E-2</v>
      </c>
      <c r="AE18" t="s">
        <v>29</v>
      </c>
      <c r="AF18">
        <f>AF17*AE3</f>
        <v>1.9122355856359526E-2</v>
      </c>
      <c r="AI18" t="s">
        <v>29</v>
      </c>
      <c r="AJ18">
        <f>AJ17*AI3</f>
        <v>1.8937485350009737E-2</v>
      </c>
      <c r="AM18" t="s">
        <v>29</v>
      </c>
      <c r="AN18">
        <f>AN17*AM3</f>
        <v>1.8711751115210777E-2</v>
      </c>
      <c r="AQ18" t="s">
        <v>29</v>
      </c>
      <c r="AR18">
        <f>AR17*AQ3</f>
        <v>1.7545316109613608E-2</v>
      </c>
      <c r="AU18" t="s">
        <v>29</v>
      </c>
      <c r="AV18">
        <f>AV17*AU3</f>
        <v>1.912628854655125E-2</v>
      </c>
      <c r="AY18" t="s">
        <v>29</v>
      </c>
      <c r="AZ18">
        <f>AZ17*AY3</f>
        <v>1.852428459553539E-2</v>
      </c>
      <c r="BC18" t="s">
        <v>29</v>
      </c>
      <c r="BD18">
        <f>BD17*BC3</f>
        <v>1.9632287715230644E-2</v>
      </c>
      <c r="BG18" t="s">
        <v>29</v>
      </c>
      <c r="BH18">
        <f>BH17*BG3</f>
        <v>1.9454989910014171E-2</v>
      </c>
      <c r="BK18" t="s">
        <v>29</v>
      </c>
      <c r="BL18">
        <f>BL17*BK3</f>
        <v>1.9929905726482126E-2</v>
      </c>
    </row>
    <row r="19" spans="1:64" x14ac:dyDescent="0.25">
      <c r="A19" t="s">
        <v>39</v>
      </c>
      <c r="B19" s="8">
        <f>MIN(B2:B16)</f>
        <v>0.25162494703852889</v>
      </c>
      <c r="C19" s="8">
        <f>MIN(C2:C16)</f>
        <v>0.91368857431032369</v>
      </c>
      <c r="D19" s="8">
        <f>MIN(D2:D16)</f>
        <v>127.03141912108781</v>
      </c>
      <c r="E19" s="8">
        <f>MIN(E2:E16)</f>
        <v>1981</v>
      </c>
      <c r="F19" s="8">
        <f>MIN(F2:F16)</f>
        <v>32.216999999999999</v>
      </c>
      <c r="G19" t="s">
        <v>30</v>
      </c>
      <c r="H19">
        <f>G2+H18</f>
        <v>1.3296234050061209</v>
      </c>
      <c r="K19" t="s">
        <v>30</v>
      </c>
      <c r="L19">
        <f>K2+L18</f>
        <v>1.324807783446323</v>
      </c>
      <c r="O19" t="s">
        <v>30</v>
      </c>
      <c r="P19">
        <f>O2+P18</f>
        <v>1.3429546174377556</v>
      </c>
      <c r="S19" t="s">
        <v>30</v>
      </c>
      <c r="T19">
        <f>S2+T18</f>
        <v>1.3357615787107249</v>
      </c>
      <c r="W19" t="s">
        <v>30</v>
      </c>
      <c r="X19">
        <f>W2+X18</f>
        <v>1.3321334658964372</v>
      </c>
      <c r="AA19" t="s">
        <v>30</v>
      </c>
      <c r="AB19">
        <f>AA2+AB18</f>
        <v>1.329384142944297</v>
      </c>
      <c r="AE19" t="s">
        <v>30</v>
      </c>
      <c r="AF19">
        <f>AE2+AF18</f>
        <v>1.3312298556217554</v>
      </c>
      <c r="AI19" t="s">
        <v>30</v>
      </c>
      <c r="AJ19">
        <f>AI2+AJ18</f>
        <v>1.3301885783777287</v>
      </c>
      <c r="AM19" t="s">
        <v>30</v>
      </c>
      <c r="AN19">
        <f>AM2+AN18</f>
        <v>1.3307529411217451</v>
      </c>
      <c r="AQ19" t="s">
        <v>30</v>
      </c>
      <c r="AR19">
        <f>AQ2+AR18</f>
        <v>1.3317920366355962</v>
      </c>
      <c r="AU19" t="s">
        <v>30</v>
      </c>
      <c r="AV19">
        <f>AU2+AV18</f>
        <v>1.3319545575338834</v>
      </c>
      <c r="AY19" t="s">
        <v>30</v>
      </c>
      <c r="AZ19">
        <f>AY2+AZ18</f>
        <v>1.3343676755719702</v>
      </c>
      <c r="BC19" t="s">
        <v>30</v>
      </c>
      <c r="BD19">
        <f>BC2+BD18</f>
        <v>1.3309805575937812</v>
      </c>
      <c r="BG19" t="s">
        <v>30</v>
      </c>
      <c r="BH19">
        <f>BG2+BH18</f>
        <v>1.3353689569318872</v>
      </c>
      <c r="BK19" t="s">
        <v>30</v>
      </c>
      <c r="BL19">
        <f>BK2+BL18</f>
        <v>1.3272847289652774</v>
      </c>
    </row>
    <row r="20" spans="1:64" x14ac:dyDescent="0.25">
      <c r="A20" t="s">
        <v>40</v>
      </c>
      <c r="B20" s="8">
        <f>MAX(B2:B16)</f>
        <v>0.28072543715171455</v>
      </c>
      <c r="C20" s="8">
        <f>MAX(C2:C16)</f>
        <v>0.96261872923976954</v>
      </c>
      <c r="D20" s="8">
        <f>MAX(D2:D16)</f>
        <v>309.01637413478903</v>
      </c>
      <c r="E20" s="8">
        <f>MAX(E2:E16)</f>
        <v>2004</v>
      </c>
      <c r="F20" s="8">
        <f>MAX(F2:F16)</f>
        <v>48689.24</v>
      </c>
      <c r="G20" t="s">
        <v>31</v>
      </c>
      <c r="H20">
        <f>G2-H18</f>
        <v>1.2929523316136526</v>
      </c>
      <c r="K20" t="s">
        <v>31</v>
      </c>
      <c r="L20">
        <f>K2-L18</f>
        <v>1.276159111956902</v>
      </c>
      <c r="O20" t="s">
        <v>31</v>
      </c>
      <c r="P20">
        <f>O2-P18</f>
        <v>1.3052253987593991</v>
      </c>
      <c r="S20" t="s">
        <v>31</v>
      </c>
      <c r="T20">
        <f>S2-T18</f>
        <v>1.2981476774913725</v>
      </c>
      <c r="W20" t="s">
        <v>31</v>
      </c>
      <c r="X20">
        <f>W2-X18</f>
        <v>1.2933617154862169</v>
      </c>
      <c r="AA20" t="s">
        <v>31</v>
      </c>
      <c r="AB20">
        <f>AA2-AB18</f>
        <v>1.290911466751226</v>
      </c>
      <c r="AE20" t="s">
        <v>31</v>
      </c>
      <c r="AF20">
        <f>AE2-AF18</f>
        <v>1.2929851439090363</v>
      </c>
      <c r="AI20" t="s">
        <v>31</v>
      </c>
      <c r="AJ20">
        <f>AI2-AJ18</f>
        <v>1.2923136076777093</v>
      </c>
      <c r="AM20" t="s">
        <v>31</v>
      </c>
      <c r="AN20">
        <f>AM2-AN18</f>
        <v>1.2933294388913235</v>
      </c>
      <c r="AQ20" t="s">
        <v>31</v>
      </c>
      <c r="AR20">
        <f>AQ2-AR18</f>
        <v>1.2967014044163692</v>
      </c>
      <c r="AU20" t="s">
        <v>31</v>
      </c>
      <c r="AV20">
        <f>AU2-AV18</f>
        <v>1.2937019804407808</v>
      </c>
      <c r="AY20" t="s">
        <v>31</v>
      </c>
      <c r="AZ20">
        <f>AY2-AZ18</f>
        <v>1.2973191063808995</v>
      </c>
      <c r="BC20" t="s">
        <v>31</v>
      </c>
      <c r="BD20">
        <f>BC2-BD18</f>
        <v>1.29171598216332</v>
      </c>
      <c r="BG20" t="s">
        <v>31</v>
      </c>
      <c r="BH20">
        <f>BG2-BH18</f>
        <v>1.2964589771118586</v>
      </c>
      <c r="BK20" t="s">
        <v>31</v>
      </c>
      <c r="BL20">
        <f>BK2-BL18</f>
        <v>1.2874249175123131</v>
      </c>
    </row>
    <row r="21" spans="1:64" x14ac:dyDescent="0.25">
      <c r="A21" t="s">
        <v>41</v>
      </c>
      <c r="B21" s="8">
        <f>ABS(B20-B19)</f>
        <v>2.9100490113185662E-2</v>
      </c>
      <c r="C21" s="8">
        <f>ABS(C20-C19)</f>
        <v>4.8930154929445857E-2</v>
      </c>
      <c r="D21" s="8">
        <f>ABS(D20-D19)</f>
        <v>181.98495501370121</v>
      </c>
      <c r="E21" s="8">
        <f>ABS(E20-E19)</f>
        <v>23</v>
      </c>
      <c r="F21" s="8">
        <f>ABS(F20-F19)</f>
        <v>48657.023000000001</v>
      </c>
      <c r="G21" t="s">
        <v>22</v>
      </c>
      <c r="H21" s="15">
        <f>LN(G2)</f>
        <v>0.27100975986132503</v>
      </c>
      <c r="K21" t="s">
        <v>22</v>
      </c>
      <c r="L21" s="15">
        <f>LN(K2)</f>
        <v>0.26273607818359784</v>
      </c>
      <c r="O21" t="s">
        <v>22</v>
      </c>
      <c r="P21" s="15">
        <f>LN(O2)</f>
        <v>0.28072543715171455</v>
      </c>
      <c r="S21" t="s">
        <v>22</v>
      </c>
      <c r="T21" s="15">
        <f>LN(S2)</f>
        <v>0.27532197121936591</v>
      </c>
      <c r="W21" t="s">
        <v>22</v>
      </c>
      <c r="X21" s="15">
        <f>LN(W2)</f>
        <v>0.27212233821998028</v>
      </c>
      <c r="AA21" t="s">
        <v>22</v>
      </c>
      <c r="AB21" s="15">
        <f>LN(AA2)</f>
        <v>0.27013995897650789</v>
      </c>
      <c r="AE21" t="s">
        <v>22</v>
      </c>
      <c r="AF21" s="15">
        <f>LN(AE2)</f>
        <v>0.27163462296213886</v>
      </c>
      <c r="AI21" t="s">
        <v>22</v>
      </c>
      <c r="AJ21" s="15">
        <f>LN(AI2)</f>
        <v>0.27098171430492923</v>
      </c>
      <c r="AM21" t="s">
        <v>22</v>
      </c>
      <c r="AN21" s="15">
        <f>LN(AM2)</f>
        <v>0.27158408485114377</v>
      </c>
      <c r="AQ21" t="s">
        <v>22</v>
      </c>
      <c r="AR21" s="15">
        <f>LN(AQ2)</f>
        <v>0.27326366539452979</v>
      </c>
      <c r="AU21" t="s">
        <v>22</v>
      </c>
      <c r="AV21" s="15">
        <f>LN(AU2)</f>
        <v>0.27218379391605774</v>
      </c>
      <c r="AY21" t="s">
        <v>22</v>
      </c>
      <c r="AZ21" s="15">
        <f>LN(AY2)</f>
        <v>0.27447782200431065</v>
      </c>
      <c r="BC21" t="s">
        <v>22</v>
      </c>
      <c r="BD21" s="15">
        <f>LN(BC2)</f>
        <v>0.27105582158357078</v>
      </c>
      <c r="BG21" t="s">
        <v>22</v>
      </c>
      <c r="BH21" s="15">
        <f>LN(BG2)</f>
        <v>0.27453145616267288</v>
      </c>
      <c r="BK21" t="s">
        <v>22</v>
      </c>
      <c r="BL21" s="15">
        <f>LN(BK2)</f>
        <v>0.26800587694044464</v>
      </c>
    </row>
    <row r="22" spans="1:64" x14ac:dyDescent="0.25">
      <c r="A22" t="s">
        <v>42</v>
      </c>
      <c r="B22" s="8">
        <f>COUNT(B2:B16)</f>
        <v>15</v>
      </c>
      <c r="G22" t="s">
        <v>32</v>
      </c>
      <c r="H22" s="15">
        <f>LN(H19)</f>
        <v>0.28489574800722628</v>
      </c>
      <c r="K22" t="s">
        <v>32</v>
      </c>
      <c r="L22" s="15">
        <f>LN(L19)</f>
        <v>0.28126737981753158</v>
      </c>
      <c r="O22" t="s">
        <v>32</v>
      </c>
      <c r="P22" s="15">
        <f>LN(P19)</f>
        <v>0.29487212503995092</v>
      </c>
      <c r="S22" t="s">
        <v>32</v>
      </c>
      <c r="T22" s="15">
        <f>LN(T19)</f>
        <v>0.28950160013988452</v>
      </c>
      <c r="W22" t="s">
        <v>32</v>
      </c>
      <c r="X22" s="15">
        <f>LN(X19)</f>
        <v>0.28678176672050043</v>
      </c>
      <c r="AA22" t="s">
        <v>32</v>
      </c>
      <c r="AB22" s="15">
        <f>LN(AB19)</f>
        <v>0.28471578457488927</v>
      </c>
      <c r="AE22" t="s">
        <v>32</v>
      </c>
      <c r="AF22" s="15">
        <f>LN(AF19)</f>
        <v>0.28610321843378955</v>
      </c>
      <c r="AI22" t="s">
        <v>32</v>
      </c>
      <c r="AJ22" s="15">
        <f>LN(AJ19)</f>
        <v>0.28532072043658935</v>
      </c>
      <c r="AM22" t="s">
        <v>32</v>
      </c>
      <c r="AN22" s="15">
        <f>LN(AN19)</f>
        <v>0.28574490319171036</v>
      </c>
      <c r="AQ22" t="s">
        <v>32</v>
      </c>
      <c r="AR22" s="15">
        <f>LN(AR19)</f>
        <v>0.28652543127689584</v>
      </c>
      <c r="AU22" t="s">
        <v>32</v>
      </c>
      <c r="AV22" s="15">
        <f>LN(AV19)</f>
        <v>0.28664745557068155</v>
      </c>
      <c r="AY22" t="s">
        <v>32</v>
      </c>
      <c r="AZ22" s="15">
        <f>LN(AZ19)</f>
        <v>0.288457528387072</v>
      </c>
      <c r="BC22" t="s">
        <v>32</v>
      </c>
      <c r="BD22" s="15">
        <f>LN(BD19)</f>
        <v>0.28591593193872861</v>
      </c>
      <c r="BG22" t="s">
        <v>32</v>
      </c>
      <c r="BH22" s="15">
        <f>LN(BH19)</f>
        <v>0.28920762590206556</v>
      </c>
      <c r="BK22" t="s">
        <v>32</v>
      </c>
      <c r="BL22" s="15">
        <f>LN(BL19)</f>
        <v>0.28313529824613759</v>
      </c>
    </row>
    <row r="23" spans="1:64" x14ac:dyDescent="0.25">
      <c r="G23" t="s">
        <v>33</v>
      </c>
      <c r="H23" s="15">
        <f>LN(H20)</f>
        <v>0.25692823260870551</v>
      </c>
      <c r="K23" t="s">
        <v>33</v>
      </c>
      <c r="L23" s="15">
        <f>LN(L20)</f>
        <v>0.2438548730397008</v>
      </c>
      <c r="O23" t="s">
        <v>33</v>
      </c>
      <c r="P23" s="15">
        <f>LN(P20)</f>
        <v>0.26637574521624752</v>
      </c>
      <c r="S23" t="s">
        <v>33</v>
      </c>
      <c r="T23" s="15">
        <f>LN(T20)</f>
        <v>0.2609383849160633</v>
      </c>
      <c r="W23" t="s">
        <v>33</v>
      </c>
      <c r="X23" s="15">
        <f>LN(X20)</f>
        <v>0.25724480968985497</v>
      </c>
      <c r="AA23" t="s">
        <v>33</v>
      </c>
      <c r="AB23" s="15">
        <f>LN(AB20)</f>
        <v>0.2553485322482415</v>
      </c>
      <c r="AE23" t="s">
        <v>33</v>
      </c>
      <c r="AF23" s="15">
        <f>LN(AF20)</f>
        <v>0.25695361009419848</v>
      </c>
      <c r="AI23" t="s">
        <v>33</v>
      </c>
      <c r="AJ23" s="15">
        <f>LN(AJ20)</f>
        <v>0.25643410630685637</v>
      </c>
      <c r="AM23" t="s">
        <v>33</v>
      </c>
      <c r="AN23" s="15">
        <f>LN(AN20)</f>
        <v>0.25721985379603635</v>
      </c>
      <c r="AQ23" t="s">
        <v>33</v>
      </c>
      <c r="AR23" s="15">
        <f>LN(AR20)</f>
        <v>0.25982365864172952</v>
      </c>
      <c r="AU23" t="s">
        <v>33</v>
      </c>
      <c r="AV23" s="15">
        <f>LN(AV20)</f>
        <v>0.25750786077519289</v>
      </c>
      <c r="AY23" t="s">
        <v>33</v>
      </c>
      <c r="AZ23" s="15">
        <f>LN(AZ20)</f>
        <v>0.26029990929097041</v>
      </c>
      <c r="BC23" t="s">
        <v>33</v>
      </c>
      <c r="BD23" s="15">
        <f>LN(BD20)</f>
        <v>0.25597155314771741</v>
      </c>
      <c r="BG23" t="s">
        <v>33</v>
      </c>
      <c r="BH23" s="15">
        <f>LN(BH20)</f>
        <v>0.25963668424018949</v>
      </c>
      <c r="BK23" t="s">
        <v>33</v>
      </c>
      <c r="BL23" s="15">
        <f>LN(BL20)</f>
        <v>0.25264403535999047</v>
      </c>
    </row>
    <row r="24" spans="1:64" x14ac:dyDescent="0.25">
      <c r="G24" t="s">
        <v>34</v>
      </c>
      <c r="H24" s="15">
        <f>H22-H21</f>
        <v>1.3885988145901251E-2</v>
      </c>
      <c r="K24" t="s">
        <v>34</v>
      </c>
      <c r="L24" s="15">
        <f>L22-L21</f>
        <v>1.8531301633933739E-2</v>
      </c>
      <c r="O24" t="s">
        <v>34</v>
      </c>
      <c r="P24" s="15">
        <f>P22-P21</f>
        <v>1.4146687888236364E-2</v>
      </c>
      <c r="S24" t="s">
        <v>34</v>
      </c>
      <c r="T24" s="15">
        <f>T22-T21</f>
        <v>1.4179628920518605E-2</v>
      </c>
      <c r="W24" t="s">
        <v>34</v>
      </c>
      <c r="X24" s="15">
        <f>X22-X21</f>
        <v>1.4659428500520155E-2</v>
      </c>
      <c r="AA24" t="s">
        <v>34</v>
      </c>
      <c r="AB24" s="15">
        <f>AB22-AB21</f>
        <v>1.4575825598381387E-2</v>
      </c>
      <c r="AE24" t="s">
        <v>34</v>
      </c>
      <c r="AF24" s="15">
        <f>AF22-AF21</f>
        <v>1.4468595471650691E-2</v>
      </c>
      <c r="AI24" t="s">
        <v>34</v>
      </c>
      <c r="AJ24" s="15">
        <f>AJ22-AJ21</f>
        <v>1.4339006131660115E-2</v>
      </c>
      <c r="AM24" t="s">
        <v>34</v>
      </c>
      <c r="AN24" s="15">
        <f>AN22-AN21</f>
        <v>1.4160818340566594E-2</v>
      </c>
      <c r="AQ24" t="s">
        <v>34</v>
      </c>
      <c r="AR24" s="15">
        <f>AR22-AR21</f>
        <v>1.326176588236605E-2</v>
      </c>
      <c r="AU24" t="s">
        <v>34</v>
      </c>
      <c r="AV24" s="15">
        <f>AV22-AV21</f>
        <v>1.4463661654623816E-2</v>
      </c>
      <c r="AY24" t="s">
        <v>34</v>
      </c>
      <c r="AZ24" s="15">
        <f>AZ22-AZ21</f>
        <v>1.3979706382761359E-2</v>
      </c>
      <c r="BC24" t="s">
        <v>34</v>
      </c>
      <c r="BD24" s="15">
        <f>BD22-BD21</f>
        <v>1.486011035515783E-2</v>
      </c>
      <c r="BG24" t="s">
        <v>34</v>
      </c>
      <c r="BH24" s="15">
        <f>BH22-BH21</f>
        <v>1.4676169739392675E-2</v>
      </c>
      <c r="BK24" t="s">
        <v>34</v>
      </c>
      <c r="BL24" s="15">
        <f>BL22-BL21</f>
        <v>1.5129421305692947E-2</v>
      </c>
    </row>
    <row r="25" spans="1:64" x14ac:dyDescent="0.25">
      <c r="G25" t="s">
        <v>35</v>
      </c>
      <c r="H25" s="15">
        <f>H21-H23</f>
        <v>1.4081527252619519E-2</v>
      </c>
      <c r="K25" t="s">
        <v>35</v>
      </c>
      <c r="L25" s="15">
        <f>L21-L23</f>
        <v>1.8881205143897045E-2</v>
      </c>
      <c r="O25" t="s">
        <v>35</v>
      </c>
      <c r="P25" s="15">
        <f>P21-P23</f>
        <v>1.4349691935467035E-2</v>
      </c>
      <c r="S25" t="s">
        <v>35</v>
      </c>
      <c r="T25" s="15">
        <f>T21-T23</f>
        <v>1.4383586303302609E-2</v>
      </c>
      <c r="W25" t="s">
        <v>35</v>
      </c>
      <c r="X25" s="15">
        <f>X21-X23</f>
        <v>1.4877528530125306E-2</v>
      </c>
      <c r="AA25" t="s">
        <v>35</v>
      </c>
      <c r="AB25" s="15">
        <f>AB21-AB23</f>
        <v>1.4791426728266388E-2</v>
      </c>
      <c r="AE25" t="s">
        <v>35</v>
      </c>
      <c r="AF25" s="15">
        <f>AF21-AF23</f>
        <v>1.468101286794038E-2</v>
      </c>
      <c r="AI25" t="s">
        <v>35</v>
      </c>
      <c r="AJ25" s="15">
        <f>AJ21-AJ23</f>
        <v>1.4547607998072865E-2</v>
      </c>
      <c r="AM25" t="s">
        <v>35</v>
      </c>
      <c r="AN25" s="15">
        <f>AN21-AN23</f>
        <v>1.4364231055107424E-2</v>
      </c>
      <c r="AQ25" t="s">
        <v>35</v>
      </c>
      <c r="AR25" s="15">
        <f>AR21-AR23</f>
        <v>1.3440006752800271E-2</v>
      </c>
      <c r="AU25" t="s">
        <v>35</v>
      </c>
      <c r="AV25" s="15">
        <f>AV21-AV23</f>
        <v>1.467593314086485E-2</v>
      </c>
      <c r="AY25" t="s">
        <v>35</v>
      </c>
      <c r="AZ25" s="15">
        <f>AZ21-AZ23</f>
        <v>1.4177912713340235E-2</v>
      </c>
      <c r="BC25" t="s">
        <v>35</v>
      </c>
      <c r="BD25" s="15">
        <f>BD21-BD23</f>
        <v>1.5084268435853365E-2</v>
      </c>
      <c r="BG25" t="s">
        <v>35</v>
      </c>
      <c r="BH25" s="15">
        <f>BH21-BH23</f>
        <v>1.4894771922483396E-2</v>
      </c>
      <c r="BK25" t="s">
        <v>35</v>
      </c>
      <c r="BL25" s="15">
        <f>BL21-BL23</f>
        <v>1.5361841580454172E-2</v>
      </c>
    </row>
    <row r="26" spans="1:64" x14ac:dyDescent="0.25">
      <c r="G26" t="s">
        <v>36</v>
      </c>
      <c r="H26" s="16">
        <f>AVERAGE(H24:H25)</f>
        <v>1.3983757699260385E-2</v>
      </c>
      <c r="K26" t="s">
        <v>36</v>
      </c>
      <c r="L26" s="16">
        <f>AVERAGE(L24:L25)</f>
        <v>1.8706253388915392E-2</v>
      </c>
      <c r="O26" t="s">
        <v>36</v>
      </c>
      <c r="P26" s="16">
        <f>AVERAGE(P24:P25)</f>
        <v>1.42481899118517E-2</v>
      </c>
      <c r="S26" t="s">
        <v>36</v>
      </c>
      <c r="T26" s="16">
        <f>AVERAGE(T24:T25)</f>
        <v>1.4281607611910607E-2</v>
      </c>
      <c r="W26" t="s">
        <v>36</v>
      </c>
      <c r="X26" s="16">
        <f>AVERAGE(X24:X25)</f>
        <v>1.476847851532273E-2</v>
      </c>
      <c r="AA26" t="s">
        <v>36</v>
      </c>
      <c r="AB26" s="16">
        <f>AVERAGE(AB24:AB25)</f>
        <v>1.4683626163323887E-2</v>
      </c>
      <c r="AE26" t="s">
        <v>36</v>
      </c>
      <c r="AF26" s="16">
        <f>AVERAGE(AF24:AF25)</f>
        <v>1.4574804169795536E-2</v>
      </c>
      <c r="AI26" t="s">
        <v>36</v>
      </c>
      <c r="AJ26" s="16">
        <f>AVERAGE(AJ24:AJ25)</f>
        <v>1.444330706486649E-2</v>
      </c>
      <c r="AM26" t="s">
        <v>36</v>
      </c>
      <c r="AN26" s="16">
        <f>AVERAGE(AN24:AN25)</f>
        <v>1.4262524697837009E-2</v>
      </c>
      <c r="AQ26" t="s">
        <v>36</v>
      </c>
      <c r="AR26" s="16">
        <f>AVERAGE(AR24:AR25)</f>
        <v>1.335088631758316E-2</v>
      </c>
      <c r="AU26" t="s">
        <v>36</v>
      </c>
      <c r="AV26" s="16">
        <f>AVERAGE(AV24:AV25)</f>
        <v>1.4569797397744333E-2</v>
      </c>
      <c r="AY26" t="s">
        <v>36</v>
      </c>
      <c r="AZ26" s="16">
        <f>AVERAGE(AZ24:AZ25)</f>
        <v>1.4078809548050797E-2</v>
      </c>
      <c r="BC26" t="s">
        <v>36</v>
      </c>
      <c r="BD26" s="16">
        <f>AVERAGE(BD24:BD25)</f>
        <v>1.4972189395505597E-2</v>
      </c>
      <c r="BG26" t="s">
        <v>36</v>
      </c>
      <c r="BH26" s="16">
        <f>AVERAGE(BH24:BH25)</f>
        <v>1.4785470830938036E-2</v>
      </c>
      <c r="BK26" t="s">
        <v>36</v>
      </c>
      <c r="BL26" s="16">
        <f>AVERAGE(BL24:BL25)</f>
        <v>1.524563144307356E-2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"/>
  <sheetViews>
    <sheetView workbookViewId="0">
      <selection activeCell="F1" sqref="F1"/>
    </sheetView>
  </sheetViews>
  <sheetFormatPr defaultColWidth="11.42578125" defaultRowHeight="15" x14ac:dyDescent="0.25"/>
  <sheetData>
    <row r="1" spans="2:72" ht="17.25" thickTop="1" thickBot="1" x14ac:dyDescent="0.3">
      <c r="B1" s="8" t="s">
        <v>15</v>
      </c>
      <c r="C1" s="8" t="s">
        <v>16</v>
      </c>
      <c r="D1" s="8" t="s">
        <v>17</v>
      </c>
      <c r="E1" s="17" t="s">
        <v>3</v>
      </c>
      <c r="F1" s="17" t="s">
        <v>2</v>
      </c>
      <c r="G1" s="10">
        <f>LN(G2)</f>
        <v>0.27152374428036713</v>
      </c>
      <c r="H1" s="11">
        <f>G4</f>
        <v>0.94652397512710695</v>
      </c>
      <c r="I1" s="7" t="s">
        <v>3</v>
      </c>
      <c r="J1" s="7" t="s">
        <v>2</v>
      </c>
      <c r="K1" s="12">
        <f>LN(K2)</f>
        <v>0.26454146175480053</v>
      </c>
      <c r="L1" s="13">
        <f>K4</f>
        <v>0.91258022935470251</v>
      </c>
      <c r="M1" s="7" t="s">
        <v>3</v>
      </c>
      <c r="N1" s="7" t="s">
        <v>2</v>
      </c>
      <c r="O1" s="12">
        <f>LN(O2)</f>
        <v>0.28145379189988551</v>
      </c>
      <c r="P1" s="13">
        <f>O4</f>
        <v>0.9519440157311535</v>
      </c>
      <c r="Q1" s="7" t="s">
        <v>3</v>
      </c>
      <c r="R1" s="7" t="s">
        <v>2</v>
      </c>
      <c r="S1" s="12">
        <f>LN(S2)</f>
        <v>0.27595166766113866</v>
      </c>
      <c r="T1" s="13">
        <f>S4</f>
        <v>0.95022053132489215</v>
      </c>
      <c r="U1" s="7" t="s">
        <v>3</v>
      </c>
      <c r="V1" s="7" t="s">
        <v>2</v>
      </c>
      <c r="W1" s="12">
        <f>LN(W2)</f>
        <v>0.27276808498814359</v>
      </c>
      <c r="X1" s="13">
        <f>W4</f>
        <v>0.94592116302567764</v>
      </c>
      <c r="Y1" s="7" t="s">
        <v>3</v>
      </c>
      <c r="Z1" s="7" t="s">
        <v>2</v>
      </c>
      <c r="AA1" s="12">
        <f>LN(AA2)</f>
        <v>0.27079316187491392</v>
      </c>
      <c r="AB1" s="13">
        <f>AA4</f>
        <v>0.94568724514325597</v>
      </c>
      <c r="AC1" s="7" t="s">
        <v>3</v>
      </c>
      <c r="AD1" s="7" t="s">
        <v>2</v>
      </c>
      <c r="AE1" s="12">
        <f>LN(AE2)</f>
        <v>0.27219741023004806</v>
      </c>
      <c r="AF1" s="13">
        <f>AE4</f>
        <v>0.94705975230829886</v>
      </c>
      <c r="AG1" s="7" t="s">
        <v>3</v>
      </c>
      <c r="AH1" s="7" t="s">
        <v>2</v>
      </c>
      <c r="AI1" s="12">
        <f>LN(AI2)</f>
        <v>0.27100975986132503</v>
      </c>
      <c r="AJ1" s="13">
        <f>AI4</f>
        <v>0.94785165410909844</v>
      </c>
      <c r="AK1" s="7" t="s">
        <v>3</v>
      </c>
      <c r="AL1" s="7" t="s">
        <v>2</v>
      </c>
      <c r="AM1" s="12">
        <f>LN(AM2)</f>
        <v>0.27152374428036696</v>
      </c>
      <c r="AN1" s="13">
        <f>AM4</f>
        <v>0.94742389639107172</v>
      </c>
      <c r="AO1" s="7" t="s">
        <v>3</v>
      </c>
      <c r="AP1" s="7" t="s">
        <v>2</v>
      </c>
      <c r="AQ1" s="12">
        <f>LN(AQ2)</f>
        <v>0.27210197967606858</v>
      </c>
      <c r="AR1" s="13">
        <f>AQ4</f>
        <v>0.94867629147971477</v>
      </c>
      <c r="AS1" s="7" t="s">
        <v>3</v>
      </c>
      <c r="AT1" s="7" t="s">
        <v>2</v>
      </c>
      <c r="AU1" s="12">
        <f>LN(AU2)</f>
        <v>0.27377653784195072</v>
      </c>
      <c r="AV1" s="13">
        <f>AU4</f>
        <v>0.95464372836714007</v>
      </c>
      <c r="AW1" s="7" t="s">
        <v>3</v>
      </c>
      <c r="AX1" s="7" t="s">
        <v>2</v>
      </c>
      <c r="AY1" s="12">
        <f>LN(AY2)</f>
        <v>0.27262226922544552</v>
      </c>
      <c r="AZ1" s="13">
        <f>AY4</f>
        <v>0.94682767838552806</v>
      </c>
      <c r="BA1" s="7" t="s">
        <v>3</v>
      </c>
      <c r="BB1" s="7" t="s">
        <v>2</v>
      </c>
      <c r="BC1" s="12">
        <f>LN(BC2)</f>
        <v>0.2749063473901347</v>
      </c>
      <c r="BD1" s="13">
        <f>BC4</f>
        <v>0.95041392438949157</v>
      </c>
      <c r="BE1" s="7" t="s">
        <v>3</v>
      </c>
      <c r="BF1" s="7" t="s">
        <v>2</v>
      </c>
      <c r="BG1" s="12">
        <f>LN(BG2)</f>
        <v>0.27141678950033588</v>
      </c>
      <c r="BH1" s="13">
        <f>BG4</f>
        <v>0.94384233168246301</v>
      </c>
      <c r="BI1" s="7" t="s">
        <v>3</v>
      </c>
      <c r="BJ1" s="7" t="s">
        <v>2</v>
      </c>
      <c r="BK1" s="12">
        <f>LN(BK2)</f>
        <v>0.27488463897859716</v>
      </c>
      <c r="BL1" s="13">
        <f>BK4</f>
        <v>0.94581293370039765</v>
      </c>
      <c r="BM1" s="7" t="s">
        <v>3</v>
      </c>
      <c r="BN1" s="7" t="s">
        <v>2</v>
      </c>
      <c r="BO1" s="12">
        <f>LN(BO2)</f>
        <v>0.2682961184498231</v>
      </c>
      <c r="BP1" s="13">
        <f>BO4</f>
        <v>0.94105881386731161</v>
      </c>
      <c r="BQ1" s="7" t="s">
        <v>3</v>
      </c>
      <c r="BR1" s="7" t="s">
        <v>2</v>
      </c>
      <c r="BS1" s="12">
        <f>LN(BS2)</f>
        <v>0.2518195981399175</v>
      </c>
      <c r="BT1" s="13">
        <f>BS4</f>
        <v>0.96123850584691339</v>
      </c>
    </row>
    <row r="2" spans="2:72" ht="15.75" thickTop="1" x14ac:dyDescent="0.25">
      <c r="B2">
        <v>0.26454146175480053</v>
      </c>
      <c r="C2" s="14">
        <v>0.91258022935470251</v>
      </c>
      <c r="D2">
        <v>135.70777976239509</v>
      </c>
      <c r="E2" s="5">
        <v>1981</v>
      </c>
      <c r="F2" s="6">
        <v>32.216999999999999</v>
      </c>
      <c r="G2">
        <f t="array" ref="G2:H6">LOGEST(F2:F17,E2:E17,TRUE, TRUE)</f>
        <v>1.3119620230807596</v>
      </c>
      <c r="H2">
        <v>9.3853092931628524E-233</v>
      </c>
      <c r="I2" s="5">
        <v>1987</v>
      </c>
      <c r="J2" s="6">
        <v>329.9</v>
      </c>
      <c r="K2">
        <f t="array" ref="K2:L6">LOGEST(J2:J16,I2:I16,TRUE, TRUE)</f>
        <v>1.3028334398330084</v>
      </c>
      <c r="L2">
        <v>1.0697352819027959E-226</v>
      </c>
      <c r="M2" s="5">
        <v>1981</v>
      </c>
      <c r="N2" s="6">
        <v>32.216999999999999</v>
      </c>
      <c r="O2">
        <f t="array" ref="O2:P6">LOGEST(N2:N16,M2:M16,TRUE, TRUE)</f>
        <v>1.3250547666435648</v>
      </c>
      <c r="P2">
        <v>2.2429664420133687E-241</v>
      </c>
      <c r="Q2" s="5">
        <v>1981</v>
      </c>
      <c r="R2" s="6">
        <v>32.216999999999999</v>
      </c>
      <c r="S2">
        <f t="array" ref="S2:T6">LOGEST(R2:R16,Q2:Q16,TRUE, TRUE)</f>
        <v>1.3177841708970028</v>
      </c>
      <c r="T2">
        <v>1.3278042967698885E-236</v>
      </c>
      <c r="U2" s="5">
        <v>1981</v>
      </c>
      <c r="V2" s="6">
        <v>32.216999999999999</v>
      </c>
      <c r="W2">
        <f t="array" ref="W2:X6">LOGEST(V2:V16,U2:U16,TRUE, TRUE)</f>
        <v>1.3135955669649328</v>
      </c>
      <c r="X2">
        <v>7.7589704635092248E-234</v>
      </c>
      <c r="Y2" s="5">
        <v>1981</v>
      </c>
      <c r="Z2" s="6">
        <v>32.216999999999999</v>
      </c>
      <c r="AA2">
        <f t="array" ref="AA2:AB6">LOGEST(Z2:Z16,Y2:Y16,TRUE, TRUE)</f>
        <v>1.3110038767551153</v>
      </c>
      <c r="AB2">
        <v>4.0642555987517356E-232</v>
      </c>
      <c r="AC2" s="5">
        <v>1981</v>
      </c>
      <c r="AD2" s="6">
        <v>32.216999999999999</v>
      </c>
      <c r="AE2">
        <f t="array" ref="AE2:AF6">LOGEST(AD2:AD16,AC2:AC16,TRUE, TRUE)</f>
        <v>1.3128461449909603</v>
      </c>
      <c r="AF2">
        <v>2.4203160996824479E-233</v>
      </c>
      <c r="AG2" s="5">
        <v>1981</v>
      </c>
      <c r="AH2" s="6">
        <v>32.216999999999999</v>
      </c>
      <c r="AI2">
        <f t="array" ref="AI2:AJ6">LOGEST(AH2:AH16,AG2:AG16,TRUE, TRUE)</f>
        <v>1.3112878683098868</v>
      </c>
      <c r="AJ2">
        <v>2.6622667635291128E-232</v>
      </c>
      <c r="AK2" s="5">
        <v>1981</v>
      </c>
      <c r="AL2" s="6">
        <v>32.216999999999999</v>
      </c>
      <c r="AM2">
        <f t="array" ref="AM2:AN6">LOGEST(AL2:AL16,AK2:AK16,TRUE, TRUE)</f>
        <v>1.3119620230807594</v>
      </c>
      <c r="AN2">
        <v>9.5067297118165316E-233</v>
      </c>
      <c r="AO2" s="5">
        <v>1981</v>
      </c>
      <c r="AP2" s="6">
        <v>32.216999999999999</v>
      </c>
      <c r="AQ2">
        <f t="array" ref="AQ2:AR6">LOGEST(AP2:AP16,AO2:AO16,TRUE, TRUE)</f>
        <v>1.3127208653339026</v>
      </c>
      <c r="AR2">
        <v>3.0190339525281127E-233</v>
      </c>
      <c r="AS2" s="5">
        <v>1981</v>
      </c>
      <c r="AT2" s="6">
        <v>32.216999999999999</v>
      </c>
      <c r="AU2">
        <f t="array" ref="AU2:AV6">LOGEST(AT2:AT16,AS2:AS16,TRUE, TRUE)</f>
        <v>1.3149209343361186</v>
      </c>
      <c r="AV2">
        <v>1.0888715180526911E-234</v>
      </c>
      <c r="AW2" s="5">
        <v>1981</v>
      </c>
      <c r="AX2" s="6">
        <v>32.216999999999999</v>
      </c>
      <c r="AY2">
        <f t="array" ref="AY2:AZ6">LOGEST(AX2:AX16,AW2:AW16,TRUE, TRUE)</f>
        <v>1.3134040379897702</v>
      </c>
      <c r="AZ2">
        <v>1.0616828271741894E-233</v>
      </c>
      <c r="BA2" s="5">
        <v>1981</v>
      </c>
      <c r="BB2" s="6">
        <v>32.216999999999999</v>
      </c>
      <c r="BC2">
        <f t="array" ref="BC2:BD6">LOGEST(BB2:BB16,BA2:BA16,TRUE, TRUE)</f>
        <v>1.3164073841072934</v>
      </c>
      <c r="BD2">
        <v>1.1324143072886637E-235</v>
      </c>
      <c r="BE2" s="5">
        <v>1981</v>
      </c>
      <c r="BF2" s="6">
        <v>32.216999999999999</v>
      </c>
      <c r="BG2">
        <f t="array" ref="BG2:BH6">LOGEST(BF2:BF16,BE2:BE16,TRUE, TRUE)</f>
        <v>1.3118217099748841</v>
      </c>
      <c r="BH2">
        <v>1.1609268814071994E-232</v>
      </c>
      <c r="BI2" s="5">
        <v>1981</v>
      </c>
      <c r="BJ2" s="6">
        <v>32.216999999999999</v>
      </c>
      <c r="BK2">
        <f t="array" ref="BK2:BL6">LOGEST(BJ2:BJ16,BI2:BI16,TRUE, TRUE)</f>
        <v>1.3163788073042277</v>
      </c>
      <c r="BL2">
        <v>1.1712784962268464E-235</v>
      </c>
      <c r="BM2" s="5">
        <v>1981</v>
      </c>
      <c r="BN2" s="6">
        <v>32.216999999999999</v>
      </c>
      <c r="BO2">
        <f t="array" ref="BO2:BP6">LOGEST(BN2:BN16,BM2:BM16,TRUE, TRUE)</f>
        <v>1.3077343269471857</v>
      </c>
      <c r="BP2">
        <v>5.7837796260684715E-230</v>
      </c>
      <c r="BQ2" s="5">
        <v>1981</v>
      </c>
      <c r="BR2" s="6">
        <v>32.216999999999999</v>
      </c>
      <c r="BS2">
        <f t="array" ref="BS2:BT6">LOGEST(BR2:BR16,BQ2:BQ16,TRUE, TRUE)</f>
        <v>1.2863639539013061</v>
      </c>
      <c r="BT2">
        <v>1.0294681310827308E-215</v>
      </c>
    </row>
    <row r="3" spans="2:72" x14ac:dyDescent="0.25">
      <c r="B3">
        <v>0.28145379189988551</v>
      </c>
      <c r="C3" s="14">
        <v>0.9519440157311535</v>
      </c>
      <c r="D3">
        <v>257.51781786992876</v>
      </c>
      <c r="E3" s="5">
        <v>1987</v>
      </c>
      <c r="F3" s="6">
        <v>329.9</v>
      </c>
      <c r="G3">
        <v>1.7248746712043329E-2</v>
      </c>
      <c r="H3">
        <v>34.411394510526179</v>
      </c>
      <c r="I3" s="5">
        <v>1990</v>
      </c>
      <c r="J3" s="6">
        <v>659.8</v>
      </c>
      <c r="K3">
        <v>2.2708653114703374E-2</v>
      </c>
      <c r="L3">
        <v>45.325081695609384</v>
      </c>
      <c r="M3" s="5">
        <v>1990</v>
      </c>
      <c r="N3" s="6">
        <v>659.8</v>
      </c>
      <c r="O3">
        <v>1.7538944841909161E-2</v>
      </c>
      <c r="P3">
        <v>34.999686095112921</v>
      </c>
      <c r="Q3" s="5">
        <v>1987</v>
      </c>
      <c r="R3" s="6">
        <v>329.9</v>
      </c>
      <c r="S3">
        <v>1.7517586483834981E-2</v>
      </c>
      <c r="T3">
        <v>34.95357328306234</v>
      </c>
      <c r="U3" s="5">
        <v>1987</v>
      </c>
      <c r="V3" s="6">
        <v>329.9</v>
      </c>
      <c r="W3">
        <v>1.8088730112134976E-2</v>
      </c>
      <c r="X3">
        <v>36.091997053285951</v>
      </c>
      <c r="Y3" s="5">
        <v>1987</v>
      </c>
      <c r="Z3" s="6">
        <v>329.9</v>
      </c>
      <c r="AA3">
        <v>1.7998784084872651E-2</v>
      </c>
      <c r="AB3">
        <v>35.911332295015583</v>
      </c>
      <c r="AC3" s="5">
        <v>1987</v>
      </c>
      <c r="AD3" s="6">
        <v>329.9</v>
      </c>
      <c r="AE3">
        <v>1.7849111680223812E-2</v>
      </c>
      <c r="AF3">
        <v>35.611516251895381</v>
      </c>
      <c r="AG3" s="5">
        <v>1987</v>
      </c>
      <c r="AH3" s="6">
        <v>329.9</v>
      </c>
      <c r="AI3">
        <v>1.7630447581344369E-2</v>
      </c>
      <c r="AJ3">
        <v>35.174075861518361</v>
      </c>
      <c r="AK3" s="5">
        <v>1987</v>
      </c>
      <c r="AL3" s="6">
        <v>329.9</v>
      </c>
      <c r="AM3">
        <v>1.7740186012909828E-2</v>
      </c>
      <c r="AN3">
        <v>35.391829971584016</v>
      </c>
      <c r="AO3" s="5">
        <v>1987</v>
      </c>
      <c r="AP3" s="6">
        <v>329.9</v>
      </c>
      <c r="AQ3">
        <v>1.7553350172357575E-2</v>
      </c>
      <c r="AR3">
        <v>35.017920265493892</v>
      </c>
      <c r="AS3" s="5">
        <v>1987</v>
      </c>
      <c r="AT3" s="6">
        <v>329.9</v>
      </c>
      <c r="AU3">
        <v>1.6550936135490538E-2</v>
      </c>
      <c r="AV3">
        <v>33.017057854007916</v>
      </c>
      <c r="AW3" s="5">
        <v>1987</v>
      </c>
      <c r="AX3" s="6">
        <v>329.9</v>
      </c>
      <c r="AY3">
        <v>1.79183077413133E-2</v>
      </c>
      <c r="AZ3">
        <v>35.743597895104863</v>
      </c>
      <c r="BA3" s="5">
        <v>1987</v>
      </c>
      <c r="BB3" s="6">
        <v>329.9</v>
      </c>
      <c r="BC3">
        <v>1.7415524769017653E-2</v>
      </c>
      <c r="BD3">
        <v>34.73947879655514</v>
      </c>
      <c r="BE3" s="5">
        <v>1987</v>
      </c>
      <c r="BF3" s="6">
        <v>329.9</v>
      </c>
      <c r="BG3">
        <v>1.836199398481014E-2</v>
      </c>
      <c r="BH3">
        <v>36.626213624400421</v>
      </c>
      <c r="BI3" s="5">
        <v>1987</v>
      </c>
      <c r="BJ3" s="6">
        <v>329.9</v>
      </c>
      <c r="BK3">
        <v>1.8248366318146379E-2</v>
      </c>
      <c r="BL3">
        <v>36.398343207366771</v>
      </c>
      <c r="BM3" s="5">
        <v>1987</v>
      </c>
      <c r="BN3" s="6">
        <v>329.9</v>
      </c>
      <c r="BO3">
        <v>1.8622747970329628E-2</v>
      </c>
      <c r="BP3">
        <v>37.14384213702499</v>
      </c>
      <c r="BQ3" s="5">
        <v>1987</v>
      </c>
      <c r="BR3" s="6">
        <v>329.9</v>
      </c>
      <c r="BS3">
        <v>1.402498887186078E-2</v>
      </c>
      <c r="BT3">
        <v>27.971543194846429</v>
      </c>
    </row>
    <row r="4" spans="2:72" ht="15.75" thickBot="1" x14ac:dyDescent="0.3">
      <c r="B4">
        <v>0.27595166766113866</v>
      </c>
      <c r="C4" s="14">
        <v>0.95022053132489215</v>
      </c>
      <c r="D4">
        <v>248.15184323975419</v>
      </c>
      <c r="E4" s="5">
        <v>1990</v>
      </c>
      <c r="F4" s="6">
        <v>659.8</v>
      </c>
      <c r="G4">
        <v>0.94652397512710695</v>
      </c>
      <c r="H4">
        <v>0.39933735743230542</v>
      </c>
      <c r="I4" s="5">
        <v>1991</v>
      </c>
      <c r="J4" s="6">
        <v>659.8</v>
      </c>
      <c r="K4">
        <v>0.91258022935470251</v>
      </c>
      <c r="L4">
        <v>0.41060192161397879</v>
      </c>
      <c r="M4" s="5">
        <v>1991</v>
      </c>
      <c r="N4" s="6">
        <v>659.8</v>
      </c>
      <c r="O4">
        <v>0.9519440157311535</v>
      </c>
      <c r="P4">
        <v>0.379317275865592</v>
      </c>
      <c r="Q4" s="5">
        <v>1991</v>
      </c>
      <c r="R4" s="6">
        <v>659.8</v>
      </c>
      <c r="S4">
        <v>0.95022053132489215</v>
      </c>
      <c r="T4">
        <v>0.39534415291914915</v>
      </c>
      <c r="U4" s="5">
        <v>1990</v>
      </c>
      <c r="V4" s="6">
        <v>659.8</v>
      </c>
      <c r="W4">
        <v>0.94592116302567764</v>
      </c>
      <c r="X4">
        <v>0.4120632306358028</v>
      </c>
      <c r="Y4" s="5">
        <v>1990</v>
      </c>
      <c r="Z4" s="6">
        <v>659.8</v>
      </c>
      <c r="AA4">
        <v>0.94568724514325597</v>
      </c>
      <c r="AB4">
        <v>0.41295345827372187</v>
      </c>
      <c r="AC4" s="5">
        <v>1990</v>
      </c>
      <c r="AD4" s="6">
        <v>659.8</v>
      </c>
      <c r="AE4">
        <v>0.94705975230829886</v>
      </c>
      <c r="AF4">
        <v>0.41158880153848232</v>
      </c>
      <c r="AG4" s="5">
        <v>1990</v>
      </c>
      <c r="AH4" s="6">
        <v>659.8</v>
      </c>
      <c r="AI4">
        <v>0.94785165410909844</v>
      </c>
      <c r="AJ4">
        <v>0.40776802553366021</v>
      </c>
      <c r="AK4" s="5">
        <v>1990</v>
      </c>
      <c r="AL4" s="6">
        <v>659.8</v>
      </c>
      <c r="AM4">
        <v>0.94742389639107172</v>
      </c>
      <c r="AN4">
        <v>0.41071499982120907</v>
      </c>
      <c r="AO4" s="5">
        <v>1990</v>
      </c>
      <c r="AP4" s="6">
        <v>659.8</v>
      </c>
      <c r="AQ4">
        <v>0.94867629147971477</v>
      </c>
      <c r="AR4">
        <v>0.40598486840782683</v>
      </c>
      <c r="AS4" s="5">
        <v>1990</v>
      </c>
      <c r="AT4" s="6">
        <v>659.8</v>
      </c>
      <c r="AU4">
        <v>0.95464372836714007</v>
      </c>
      <c r="AV4">
        <v>0.38165372542848541</v>
      </c>
      <c r="AW4" s="5">
        <v>1990</v>
      </c>
      <c r="AX4" s="6">
        <v>659.8</v>
      </c>
      <c r="AY4">
        <v>0.94682767838552806</v>
      </c>
      <c r="AZ4">
        <v>0.41110705663762526</v>
      </c>
      <c r="BA4" s="5">
        <v>1990</v>
      </c>
      <c r="BB4" s="6">
        <v>659.8</v>
      </c>
      <c r="BC4">
        <v>0.95041392438949157</v>
      </c>
      <c r="BD4">
        <v>0.39672754002366251</v>
      </c>
      <c r="BE4" s="5">
        <v>1990</v>
      </c>
      <c r="BF4" s="6">
        <v>659.8</v>
      </c>
      <c r="BG4">
        <v>0.94384233168246301</v>
      </c>
      <c r="BH4">
        <v>0.41440109141348208</v>
      </c>
      <c r="BI4" s="5">
        <v>1990</v>
      </c>
      <c r="BJ4" s="6">
        <v>659.8</v>
      </c>
      <c r="BK4">
        <v>0.94581293370039765</v>
      </c>
      <c r="BL4">
        <v>0.4070653875543272</v>
      </c>
      <c r="BM4" s="5">
        <v>1990</v>
      </c>
      <c r="BN4" s="6">
        <v>659.8</v>
      </c>
      <c r="BO4">
        <v>0.94105881386731161</v>
      </c>
      <c r="BP4">
        <v>0.40958757465759105</v>
      </c>
      <c r="BQ4" s="5">
        <v>1990</v>
      </c>
      <c r="BR4" s="6">
        <v>659.8</v>
      </c>
      <c r="BS4">
        <v>0.96123850584691339</v>
      </c>
      <c r="BT4">
        <v>0.29738268386033523</v>
      </c>
    </row>
    <row r="5" spans="2:72" ht="17.25" thickTop="1" thickBot="1" x14ac:dyDescent="0.3">
      <c r="B5">
        <v>0.27276808498814359</v>
      </c>
      <c r="C5" s="14">
        <v>0.94592116302567764</v>
      </c>
      <c r="D5">
        <v>227.38978512375604</v>
      </c>
      <c r="E5" s="5">
        <v>1991</v>
      </c>
      <c r="F5" s="6">
        <v>659.8</v>
      </c>
      <c r="G5">
        <v>247.79956407149857</v>
      </c>
      <c r="H5">
        <v>14</v>
      </c>
      <c r="I5" s="5">
        <v>1992</v>
      </c>
      <c r="J5" s="6">
        <v>659.8</v>
      </c>
      <c r="K5" s="11">
        <v>135.70777976239509</v>
      </c>
      <c r="L5">
        <v>13</v>
      </c>
      <c r="M5" s="5">
        <v>1992</v>
      </c>
      <c r="N5" s="6">
        <v>659.8</v>
      </c>
      <c r="O5" s="11">
        <v>257.51781786992876</v>
      </c>
      <c r="P5">
        <v>13</v>
      </c>
      <c r="Q5" s="5">
        <v>1992</v>
      </c>
      <c r="R5" s="6">
        <v>659.8</v>
      </c>
      <c r="S5" s="11">
        <v>248.15184323975419</v>
      </c>
      <c r="T5">
        <v>13</v>
      </c>
      <c r="U5" s="5">
        <v>1992</v>
      </c>
      <c r="V5" s="6">
        <v>659.8</v>
      </c>
      <c r="W5" s="11">
        <v>227.38978512375604</v>
      </c>
      <c r="X5">
        <v>13</v>
      </c>
      <c r="Y5" s="5">
        <v>1991</v>
      </c>
      <c r="Z5" s="6">
        <v>659.8</v>
      </c>
      <c r="AA5" s="11">
        <v>226.35445797748508</v>
      </c>
      <c r="AB5">
        <v>13</v>
      </c>
      <c r="AC5" s="5">
        <v>1991</v>
      </c>
      <c r="AD5" s="6">
        <v>659.8</v>
      </c>
      <c r="AE5" s="11">
        <v>232.55986355987312</v>
      </c>
      <c r="AF5">
        <v>13</v>
      </c>
      <c r="AG5" s="5">
        <v>1991</v>
      </c>
      <c r="AH5" s="6">
        <v>659.8</v>
      </c>
      <c r="AI5" s="11">
        <v>236.28882743849664</v>
      </c>
      <c r="AJ5">
        <v>13</v>
      </c>
      <c r="AK5" s="5">
        <v>1991</v>
      </c>
      <c r="AL5" s="6">
        <v>659.8</v>
      </c>
      <c r="AM5" s="11">
        <v>234.26062046546147</v>
      </c>
      <c r="AN5">
        <v>13</v>
      </c>
      <c r="AO5" s="5">
        <v>1991</v>
      </c>
      <c r="AP5" s="6">
        <v>659.8</v>
      </c>
      <c r="AQ5" s="11">
        <v>240.29424499521247</v>
      </c>
      <c r="AR5">
        <v>13</v>
      </c>
      <c r="AS5" s="5">
        <v>1991</v>
      </c>
      <c r="AT5" s="6">
        <v>659.8</v>
      </c>
      <c r="AU5" s="11">
        <v>273.61967864619828</v>
      </c>
      <c r="AV5">
        <v>13</v>
      </c>
      <c r="AW5" s="5">
        <v>1991</v>
      </c>
      <c r="AX5" s="6">
        <v>659.8</v>
      </c>
      <c r="AY5" s="11">
        <v>231.48810217949526</v>
      </c>
      <c r="AZ5">
        <v>13</v>
      </c>
      <c r="BA5" s="5">
        <v>1991</v>
      </c>
      <c r="BB5" s="6">
        <v>659.8</v>
      </c>
      <c r="BC5" s="11">
        <v>249.17037424201789</v>
      </c>
      <c r="BD5">
        <v>13</v>
      </c>
      <c r="BE5" s="5">
        <v>1991</v>
      </c>
      <c r="BF5" s="6">
        <v>659.8</v>
      </c>
      <c r="BG5" s="11">
        <v>218.49109265885153</v>
      </c>
      <c r="BH5">
        <v>13</v>
      </c>
      <c r="BI5" s="5">
        <v>1991</v>
      </c>
      <c r="BJ5" s="6">
        <v>659.8</v>
      </c>
      <c r="BK5" s="11">
        <v>226.90964796142532</v>
      </c>
      <c r="BL5">
        <v>13</v>
      </c>
      <c r="BM5" s="5">
        <v>1991</v>
      </c>
      <c r="BN5" s="6">
        <v>659.8</v>
      </c>
      <c r="BO5" s="11">
        <v>207.55884607979189</v>
      </c>
      <c r="BP5">
        <v>13</v>
      </c>
      <c r="BQ5" s="5">
        <v>1991</v>
      </c>
      <c r="BR5" s="6">
        <v>659.8</v>
      </c>
      <c r="BS5" s="11">
        <v>322.38438814193103</v>
      </c>
      <c r="BT5">
        <v>13</v>
      </c>
    </row>
    <row r="6" spans="2:72" ht="15.75" thickTop="1" x14ac:dyDescent="0.25">
      <c r="B6">
        <v>0.27079316187491392</v>
      </c>
      <c r="C6" s="14">
        <v>0.94568724514325597</v>
      </c>
      <c r="D6">
        <v>226.35445797748508</v>
      </c>
      <c r="E6" s="5">
        <v>1992</v>
      </c>
      <c r="F6" s="6">
        <v>659.8</v>
      </c>
      <c r="G6">
        <v>39.516677027504159</v>
      </c>
      <c r="H6">
        <v>2.2325845505742361</v>
      </c>
      <c r="I6" s="5">
        <v>1993</v>
      </c>
      <c r="J6" s="6">
        <v>1154.6500000000001</v>
      </c>
      <c r="K6">
        <v>22.879509011869729</v>
      </c>
      <c r="L6">
        <v>2.1917211944301958</v>
      </c>
      <c r="M6" s="5">
        <v>1993</v>
      </c>
      <c r="N6" s="6">
        <v>1154.6500000000001</v>
      </c>
      <c r="O6">
        <v>37.052074574357682</v>
      </c>
      <c r="P6">
        <v>1.8704607450112172</v>
      </c>
      <c r="Q6" s="5">
        <v>1993</v>
      </c>
      <c r="R6" s="6">
        <v>1154.6500000000001</v>
      </c>
      <c r="S6">
        <v>38.785388456074756</v>
      </c>
      <c r="T6">
        <v>2.0318609902156748</v>
      </c>
      <c r="U6" s="5">
        <v>1993</v>
      </c>
      <c r="V6" s="6">
        <v>1154.6500000000001</v>
      </c>
      <c r="W6">
        <v>38.609900067744242</v>
      </c>
      <c r="X6">
        <v>2.2073493785461924</v>
      </c>
      <c r="Y6" s="5">
        <v>1993</v>
      </c>
      <c r="Z6" s="6">
        <v>1154.6500000000001</v>
      </c>
      <c r="AA6">
        <v>38.600352183187489</v>
      </c>
      <c r="AB6">
        <v>2.2168972631029455</v>
      </c>
      <c r="AC6" s="5">
        <v>1992</v>
      </c>
      <c r="AD6" s="6">
        <v>659.8</v>
      </c>
      <c r="AE6">
        <v>39.396883117619893</v>
      </c>
      <c r="AF6">
        <v>2.2022694401744944</v>
      </c>
      <c r="AG6" s="5">
        <v>1992</v>
      </c>
      <c r="AH6" s="6">
        <v>659.8</v>
      </c>
      <c r="AI6">
        <v>39.288868698620419</v>
      </c>
      <c r="AJ6">
        <v>2.1615719144190573</v>
      </c>
      <c r="AK6" s="5">
        <v>1992</v>
      </c>
      <c r="AL6" s="6">
        <v>659.8</v>
      </c>
      <c r="AM6">
        <v>39.516677027504166</v>
      </c>
      <c r="AN6">
        <v>2.1929285440157651</v>
      </c>
      <c r="AO6" s="5">
        <v>1992</v>
      </c>
      <c r="AP6" s="6">
        <v>659.8</v>
      </c>
      <c r="AQ6">
        <v>39.606189763022165</v>
      </c>
      <c r="AR6">
        <v>2.142708273889566</v>
      </c>
      <c r="AS6" s="5">
        <v>1992</v>
      </c>
      <c r="AT6" s="6">
        <v>659.8</v>
      </c>
      <c r="AU6">
        <v>39.85532367717699</v>
      </c>
      <c r="AV6">
        <v>1.8935743597347425</v>
      </c>
      <c r="AW6" s="5">
        <v>1992</v>
      </c>
      <c r="AX6" s="6">
        <v>659.8</v>
      </c>
      <c r="AY6">
        <v>39.123575443105089</v>
      </c>
      <c r="AZ6">
        <v>2.1971171562242713</v>
      </c>
      <c r="BA6" s="5">
        <v>1992</v>
      </c>
      <c r="BB6" s="6">
        <v>659.8</v>
      </c>
      <c r="BC6">
        <v>39.217608181242703</v>
      </c>
      <c r="BD6">
        <v>2.0461056331719476</v>
      </c>
      <c r="BE6" s="5">
        <v>1992</v>
      </c>
      <c r="BF6" s="6">
        <v>659.8</v>
      </c>
      <c r="BG6">
        <v>37.521096165146389</v>
      </c>
      <c r="BH6">
        <v>2.2324674393409065</v>
      </c>
      <c r="BI6" s="5">
        <v>1992</v>
      </c>
      <c r="BJ6" s="6">
        <v>659.8</v>
      </c>
      <c r="BK6">
        <v>37.599434617805485</v>
      </c>
      <c r="BL6">
        <v>2.1541289866818096</v>
      </c>
      <c r="BM6" s="5">
        <v>1992</v>
      </c>
      <c r="BN6" s="6">
        <v>659.8</v>
      </c>
      <c r="BO6">
        <v>34.820483257570146</v>
      </c>
      <c r="BP6">
        <v>2.1809057570805406</v>
      </c>
      <c r="BQ6" s="5">
        <v>1992</v>
      </c>
      <c r="BR6" s="6">
        <v>659.8</v>
      </c>
      <c r="BS6">
        <v>28.510534259304347</v>
      </c>
      <c r="BT6">
        <v>1.1496739885796892</v>
      </c>
    </row>
    <row r="7" spans="2:72" x14ac:dyDescent="0.25">
      <c r="B7">
        <v>0.27219741023004806</v>
      </c>
      <c r="C7" s="14">
        <v>0.94705975230829886</v>
      </c>
      <c r="D7">
        <v>232.55986355987312</v>
      </c>
      <c r="E7" s="5">
        <v>1993</v>
      </c>
      <c r="F7" s="6">
        <v>1154.6500000000001</v>
      </c>
      <c r="G7" t="s">
        <v>18</v>
      </c>
      <c r="H7">
        <f>TINV(0.0455,H5)</f>
        <v>2.1952912869767061</v>
      </c>
      <c r="I7" s="5">
        <v>1994</v>
      </c>
      <c r="J7" s="6">
        <v>989.7</v>
      </c>
      <c r="K7" t="s">
        <v>18</v>
      </c>
      <c r="L7">
        <f>TINV(0.0455,L5)</f>
        <v>2.2118006973050455</v>
      </c>
      <c r="M7" s="5">
        <v>1994</v>
      </c>
      <c r="N7" s="6">
        <v>989.7</v>
      </c>
      <c r="O7" t="s">
        <v>18</v>
      </c>
      <c r="P7">
        <f>TINV(0.0455,P5)</f>
        <v>2.2118006973050455</v>
      </c>
      <c r="Q7" s="5">
        <v>1994</v>
      </c>
      <c r="R7" s="6">
        <v>989.7</v>
      </c>
      <c r="S7" t="s">
        <v>18</v>
      </c>
      <c r="T7">
        <f>TINV(0.0455,T5)</f>
        <v>2.2118006973050455</v>
      </c>
      <c r="U7" s="5">
        <v>1994</v>
      </c>
      <c r="V7" s="6">
        <v>989.7</v>
      </c>
      <c r="W7" t="s">
        <v>18</v>
      </c>
      <c r="X7">
        <f>TINV(0.0455,X5)</f>
        <v>2.2118006973050455</v>
      </c>
      <c r="Y7" s="5">
        <v>1994</v>
      </c>
      <c r="Z7" s="6">
        <v>989.7</v>
      </c>
      <c r="AA7" t="s">
        <v>18</v>
      </c>
      <c r="AB7">
        <f>TINV(0.0455,AB5)</f>
        <v>2.2118006973050455</v>
      </c>
      <c r="AC7" s="5">
        <v>1994</v>
      </c>
      <c r="AD7" s="6">
        <v>989.7</v>
      </c>
      <c r="AE7" t="s">
        <v>18</v>
      </c>
      <c r="AF7">
        <f>TINV(0.0455,AF5)</f>
        <v>2.2118006973050455</v>
      </c>
      <c r="AG7" s="5">
        <v>1993</v>
      </c>
      <c r="AH7" s="6">
        <v>1154.6500000000001</v>
      </c>
      <c r="AI7" t="s">
        <v>18</v>
      </c>
      <c r="AJ7">
        <f>TINV(0.0455,AJ5)</f>
        <v>2.2118006973050455</v>
      </c>
      <c r="AK7" s="5">
        <v>1993</v>
      </c>
      <c r="AL7" s="6">
        <v>1154.6500000000001</v>
      </c>
      <c r="AM7" t="s">
        <v>18</v>
      </c>
      <c r="AN7">
        <f>TINV(0.0455,AN5)</f>
        <v>2.2118006973050455</v>
      </c>
      <c r="AO7" s="5">
        <v>1993</v>
      </c>
      <c r="AP7" s="6">
        <v>1154.6500000000001</v>
      </c>
      <c r="AQ7" t="s">
        <v>18</v>
      </c>
      <c r="AR7">
        <f>TINV(0.0455,AR5)</f>
        <v>2.2118006973050455</v>
      </c>
      <c r="AS7" s="5">
        <v>1993</v>
      </c>
      <c r="AT7" s="6">
        <v>1154.6500000000001</v>
      </c>
      <c r="AU7" t="s">
        <v>18</v>
      </c>
      <c r="AV7">
        <f>TINV(0.0455,AV5)</f>
        <v>2.2118006973050455</v>
      </c>
      <c r="AW7" s="5">
        <v>1993</v>
      </c>
      <c r="AX7" s="6">
        <v>1154.6500000000001</v>
      </c>
      <c r="AY7" t="s">
        <v>18</v>
      </c>
      <c r="AZ7">
        <f>TINV(0.0455,AZ5)</f>
        <v>2.2118006973050455</v>
      </c>
      <c r="BA7" s="5">
        <v>1993</v>
      </c>
      <c r="BB7" s="6">
        <v>1154.6500000000001</v>
      </c>
      <c r="BC7" t="s">
        <v>18</v>
      </c>
      <c r="BD7">
        <f>TINV(0.0455,BD5)</f>
        <v>2.2118006973050455</v>
      </c>
      <c r="BE7" s="5">
        <v>1993</v>
      </c>
      <c r="BF7" s="6">
        <v>1154.6500000000001</v>
      </c>
      <c r="BG7" t="s">
        <v>18</v>
      </c>
      <c r="BH7">
        <f>TINV(0.0455,BH5)</f>
        <v>2.2118006973050455</v>
      </c>
      <c r="BI7" s="5">
        <v>1993</v>
      </c>
      <c r="BJ7" s="6">
        <v>1154.6500000000001</v>
      </c>
      <c r="BK7" t="s">
        <v>18</v>
      </c>
      <c r="BL7">
        <f>TINV(0.0455,BL5)</f>
        <v>2.2118006973050455</v>
      </c>
      <c r="BM7" s="5">
        <v>1993</v>
      </c>
      <c r="BN7" s="6">
        <v>1154.6500000000001</v>
      </c>
      <c r="BO7" t="s">
        <v>18</v>
      </c>
      <c r="BP7">
        <f>TINV(0.0455,BP5)</f>
        <v>2.2118006973050455</v>
      </c>
      <c r="BQ7" s="5">
        <v>1993</v>
      </c>
      <c r="BR7" s="6">
        <v>1154.6500000000001</v>
      </c>
    </row>
    <row r="8" spans="2:72" x14ac:dyDescent="0.25">
      <c r="B8">
        <v>0.27100975986132503</v>
      </c>
      <c r="C8" s="14">
        <v>0.94785165410909844</v>
      </c>
      <c r="D8">
        <v>236.28882743849664</v>
      </c>
      <c r="E8" s="5">
        <v>1994</v>
      </c>
      <c r="F8" s="6">
        <v>989.7</v>
      </c>
      <c r="G8" t="s">
        <v>19</v>
      </c>
      <c r="H8">
        <f>H7*G3</f>
        <v>3.7866023368216831E-2</v>
      </c>
      <c r="I8" s="5">
        <v>1995</v>
      </c>
      <c r="J8" s="6">
        <v>1385.58</v>
      </c>
      <c r="K8" t="s">
        <v>19</v>
      </c>
      <c r="L8">
        <f>L7*K3</f>
        <v>5.0227014793959315E-2</v>
      </c>
      <c r="M8" s="5">
        <v>1995</v>
      </c>
      <c r="N8" s="6">
        <v>1385.58</v>
      </c>
      <c r="O8" t="s">
        <v>19</v>
      </c>
      <c r="P8">
        <f>P7*O3</f>
        <v>3.8792650431329415E-2</v>
      </c>
      <c r="Q8" s="5">
        <v>1995</v>
      </c>
      <c r="R8" s="6">
        <v>1385.58</v>
      </c>
      <c r="S8" t="s">
        <v>19</v>
      </c>
      <c r="T8">
        <f>T7*S3</f>
        <v>3.874541000004765E-2</v>
      </c>
      <c r="U8" s="5">
        <v>1995</v>
      </c>
      <c r="V8" s="6">
        <v>1385.58</v>
      </c>
      <c r="W8" t="s">
        <v>19</v>
      </c>
      <c r="X8">
        <f>X7*W3</f>
        <v>4.0008665875382911E-2</v>
      </c>
      <c r="Y8" s="5">
        <v>1995</v>
      </c>
      <c r="Z8" s="6">
        <v>1385.58</v>
      </c>
      <c r="AA8" t="s">
        <v>19</v>
      </c>
      <c r="AB8">
        <f>AB7*AA3</f>
        <v>3.9809723189564286E-2</v>
      </c>
      <c r="AC8" s="5">
        <v>1995</v>
      </c>
      <c r="AD8" s="6">
        <v>1385.58</v>
      </c>
      <c r="AE8" t="s">
        <v>19</v>
      </c>
      <c r="AF8">
        <f>AF7*AE3</f>
        <v>3.9478677660594659E-2</v>
      </c>
      <c r="AG8" s="5">
        <v>1995</v>
      </c>
      <c r="AH8" s="6">
        <v>1385.58</v>
      </c>
      <c r="AI8" t="s">
        <v>19</v>
      </c>
      <c r="AJ8">
        <f>AJ7*AI3</f>
        <v>3.8995036254217526E-2</v>
      </c>
      <c r="AK8" s="5">
        <v>1994</v>
      </c>
      <c r="AL8" s="6">
        <v>989.7</v>
      </c>
      <c r="AM8" t="s">
        <v>19</v>
      </c>
      <c r="AN8">
        <f>AN7*AM3</f>
        <v>3.9237755793675173E-2</v>
      </c>
      <c r="AO8" s="5">
        <v>1994</v>
      </c>
      <c r="AP8" s="6">
        <v>989.7</v>
      </c>
      <c r="AQ8" t="s">
        <v>19</v>
      </c>
      <c r="AR8">
        <f>AR7*AQ3</f>
        <v>3.8824512151260121E-2</v>
      </c>
      <c r="AS8" s="5">
        <v>1994</v>
      </c>
      <c r="AT8" s="6">
        <v>989.7</v>
      </c>
      <c r="AU8" t="s">
        <v>19</v>
      </c>
      <c r="AV8">
        <f>AV7*AU3</f>
        <v>3.6607372085529243E-2</v>
      </c>
      <c r="AW8" s="5">
        <v>1994</v>
      </c>
      <c r="AX8" s="6">
        <v>989.7</v>
      </c>
      <c r="AY8" t="s">
        <v>19</v>
      </c>
      <c r="AZ8">
        <f>AZ7*AY3</f>
        <v>3.9631725556763149E-2</v>
      </c>
      <c r="BA8" s="5">
        <v>1994</v>
      </c>
      <c r="BB8" s="6">
        <v>989.7</v>
      </c>
      <c r="BC8" t="s">
        <v>19</v>
      </c>
      <c r="BD8">
        <f>BD7*BC3</f>
        <v>3.8519669828046534E-2</v>
      </c>
      <c r="BE8" s="5">
        <v>1994</v>
      </c>
      <c r="BF8" s="6">
        <v>989.7</v>
      </c>
      <c r="BG8" t="s">
        <v>19</v>
      </c>
      <c r="BH8">
        <f>BH7*BG3</f>
        <v>4.061307109951412E-2</v>
      </c>
      <c r="BI8" s="5">
        <v>1994</v>
      </c>
      <c r="BJ8" s="6">
        <v>989.7</v>
      </c>
      <c r="BK8" t="s">
        <v>19</v>
      </c>
      <c r="BL8">
        <f>BL7*BK3</f>
        <v>4.0361749347154065E-2</v>
      </c>
      <c r="BM8" s="5">
        <v>1994</v>
      </c>
      <c r="BN8" s="6">
        <v>989.7</v>
      </c>
      <c r="BO8" t="s">
        <v>19</v>
      </c>
      <c r="BP8">
        <f>BP7*BO3</f>
        <v>4.1189806946511191E-2</v>
      </c>
      <c r="BQ8" s="5">
        <v>1994</v>
      </c>
      <c r="BR8" s="6">
        <v>989.7</v>
      </c>
    </row>
    <row r="9" spans="2:72" x14ac:dyDescent="0.25">
      <c r="B9">
        <v>0.27152374428036696</v>
      </c>
      <c r="C9" s="14">
        <v>0.94742389639107172</v>
      </c>
      <c r="D9">
        <v>234.26062046546147</v>
      </c>
      <c r="E9" s="5">
        <v>1995</v>
      </c>
      <c r="F9" s="6">
        <v>1385.58</v>
      </c>
      <c r="G9" t="s">
        <v>20</v>
      </c>
      <c r="H9">
        <f>G2+H8</f>
        <v>1.3498280464489765</v>
      </c>
      <c r="I9" s="5">
        <v>1996</v>
      </c>
      <c r="J9" s="6">
        <v>1649.5</v>
      </c>
      <c r="K9" t="s">
        <v>20</v>
      </c>
      <c r="L9">
        <f>K2+L8</f>
        <v>1.3530604546269678</v>
      </c>
      <c r="M9" s="5">
        <v>1996</v>
      </c>
      <c r="N9" s="6">
        <v>1649.5</v>
      </c>
      <c r="O9" t="s">
        <v>20</v>
      </c>
      <c r="P9">
        <f>O2+P8</f>
        <v>1.3638474170748942</v>
      </c>
      <c r="Q9" s="5">
        <v>1996</v>
      </c>
      <c r="R9" s="6">
        <v>1649.5</v>
      </c>
      <c r="S9" t="s">
        <v>20</v>
      </c>
      <c r="T9">
        <f>S2+T8</f>
        <v>1.3565295808970506</v>
      </c>
      <c r="U9" s="5">
        <v>1996</v>
      </c>
      <c r="V9" s="6">
        <v>1649.5</v>
      </c>
      <c r="W9" t="s">
        <v>20</v>
      </c>
      <c r="X9">
        <f>W2+X8</f>
        <v>1.3536042328403157</v>
      </c>
      <c r="Y9" s="5">
        <v>1996</v>
      </c>
      <c r="Z9" s="6">
        <v>1649.5</v>
      </c>
      <c r="AA9" t="s">
        <v>20</v>
      </c>
      <c r="AB9">
        <f>AA2+AB8</f>
        <v>1.3508135999446795</v>
      </c>
      <c r="AC9" s="5">
        <v>1996</v>
      </c>
      <c r="AD9" s="6">
        <v>1649.5</v>
      </c>
      <c r="AE9" t="s">
        <v>20</v>
      </c>
      <c r="AF9">
        <f>AE2+AF8</f>
        <v>1.352324822651555</v>
      </c>
      <c r="AG9" s="5">
        <v>1996</v>
      </c>
      <c r="AH9" s="6">
        <v>1649.5</v>
      </c>
      <c r="AI9" t="s">
        <v>20</v>
      </c>
      <c r="AJ9">
        <f>AI2+AJ8</f>
        <v>1.3502829045641043</v>
      </c>
      <c r="AK9" s="5">
        <v>1996</v>
      </c>
      <c r="AL9" s="6">
        <v>1649.5</v>
      </c>
      <c r="AM9" t="s">
        <v>20</v>
      </c>
      <c r="AN9">
        <f>AM2+AN8</f>
        <v>1.3511997788744345</v>
      </c>
      <c r="AO9" s="5">
        <v>1995</v>
      </c>
      <c r="AP9" s="6">
        <v>1385.58</v>
      </c>
      <c r="AQ9" t="s">
        <v>20</v>
      </c>
      <c r="AR9">
        <f>AQ2+AR8</f>
        <v>1.3515453774851627</v>
      </c>
      <c r="AS9" s="5">
        <v>1995</v>
      </c>
      <c r="AT9" s="6">
        <v>1385.58</v>
      </c>
      <c r="AU9" t="s">
        <v>20</v>
      </c>
      <c r="AV9">
        <f>AU2+AV8</f>
        <v>1.3515283064216479</v>
      </c>
      <c r="AW9" s="5">
        <v>1995</v>
      </c>
      <c r="AX9" s="6">
        <v>1385.58</v>
      </c>
      <c r="AY9" t="s">
        <v>20</v>
      </c>
      <c r="AZ9">
        <f>AY2+AZ8</f>
        <v>1.3530357635465333</v>
      </c>
      <c r="BA9" s="5">
        <v>1995</v>
      </c>
      <c r="BB9" s="6">
        <v>1385.58</v>
      </c>
      <c r="BC9" t="s">
        <v>20</v>
      </c>
      <c r="BD9">
        <f>BC2+BD8</f>
        <v>1.35492705393534</v>
      </c>
      <c r="BE9" s="5">
        <v>1995</v>
      </c>
      <c r="BF9" s="6">
        <v>1385.58</v>
      </c>
      <c r="BG9" t="s">
        <v>20</v>
      </c>
      <c r="BH9">
        <f>BG2+BH8</f>
        <v>1.3524347810743982</v>
      </c>
      <c r="BI9" s="5">
        <v>1995</v>
      </c>
      <c r="BJ9" s="6">
        <v>1385.58</v>
      </c>
      <c r="BK9" t="s">
        <v>20</v>
      </c>
      <c r="BL9">
        <f>BK2+BL8</f>
        <v>1.3567405566513817</v>
      </c>
      <c r="BM9" s="5">
        <v>1995</v>
      </c>
      <c r="BN9" s="6">
        <v>1385.58</v>
      </c>
      <c r="BO9" t="s">
        <v>20</v>
      </c>
      <c r="BP9">
        <f>BO2+BP8</f>
        <v>1.3489241338936968</v>
      </c>
      <c r="BQ9" s="5">
        <v>1995</v>
      </c>
      <c r="BR9" s="6">
        <v>1385.58</v>
      </c>
    </row>
    <row r="10" spans="2:72" x14ac:dyDescent="0.25">
      <c r="B10">
        <v>0.27210197967606858</v>
      </c>
      <c r="C10" s="14">
        <v>0.94867629147971477</v>
      </c>
      <c r="D10">
        <v>240.29424499521247</v>
      </c>
      <c r="E10" s="5">
        <v>1996</v>
      </c>
      <c r="F10" s="6">
        <v>1649.5</v>
      </c>
      <c r="G10" t="s">
        <v>21</v>
      </c>
      <c r="H10">
        <f>G2-H8</f>
        <v>1.2740959997125427</v>
      </c>
      <c r="I10" s="5">
        <v>1997</v>
      </c>
      <c r="J10" s="6">
        <v>1649.5</v>
      </c>
      <c r="K10" t="s">
        <v>21</v>
      </c>
      <c r="L10">
        <f>K2-L8</f>
        <v>1.252606425039049</v>
      </c>
      <c r="M10" s="5">
        <v>1997</v>
      </c>
      <c r="N10" s="6">
        <v>1649.5</v>
      </c>
      <c r="O10" t="s">
        <v>21</v>
      </c>
      <c r="P10">
        <f>O2-P8</f>
        <v>1.2862621162122354</v>
      </c>
      <c r="Q10" s="5">
        <v>1997</v>
      </c>
      <c r="R10" s="6">
        <v>1649.5</v>
      </c>
      <c r="S10" t="s">
        <v>21</v>
      </c>
      <c r="T10">
        <f>S2-T8</f>
        <v>1.2790387608969551</v>
      </c>
      <c r="U10" s="5">
        <v>1997</v>
      </c>
      <c r="V10" s="6">
        <v>1649.5</v>
      </c>
      <c r="W10" t="s">
        <v>21</v>
      </c>
      <c r="X10">
        <f>W2-X8</f>
        <v>1.27358690108955</v>
      </c>
      <c r="Y10" s="5">
        <v>1997</v>
      </c>
      <c r="Z10" s="6">
        <v>1649.5</v>
      </c>
      <c r="AA10" t="s">
        <v>21</v>
      </c>
      <c r="AB10">
        <f>AA2-AB8</f>
        <v>1.2711941535655511</v>
      </c>
      <c r="AC10" s="5">
        <v>1997</v>
      </c>
      <c r="AD10" s="6">
        <v>1649.5</v>
      </c>
      <c r="AE10" t="s">
        <v>21</v>
      </c>
      <c r="AF10">
        <f>AE2-AF8</f>
        <v>1.2733674673303657</v>
      </c>
      <c r="AG10" s="5">
        <v>1997</v>
      </c>
      <c r="AH10" s="6">
        <v>1649.5</v>
      </c>
      <c r="AI10" t="s">
        <v>21</v>
      </c>
      <c r="AJ10">
        <f>AI2-AJ8</f>
        <v>1.2722928320556692</v>
      </c>
      <c r="AK10" s="5">
        <v>1997</v>
      </c>
      <c r="AL10" s="6">
        <v>1649.5</v>
      </c>
      <c r="AM10" t="s">
        <v>21</v>
      </c>
      <c r="AN10">
        <f>AM2-AN8</f>
        <v>1.2727242672870842</v>
      </c>
      <c r="AO10" s="5">
        <v>1997</v>
      </c>
      <c r="AP10" s="6">
        <v>1649.5</v>
      </c>
      <c r="AQ10" t="s">
        <v>21</v>
      </c>
      <c r="AR10">
        <f>AQ2-AR8</f>
        <v>1.2738963531826426</v>
      </c>
      <c r="AS10" s="5">
        <v>1996</v>
      </c>
      <c r="AT10" s="6">
        <v>1649.5</v>
      </c>
      <c r="AU10" t="s">
        <v>21</v>
      </c>
      <c r="AV10">
        <f>AU2-AV8</f>
        <v>1.2783135622505892</v>
      </c>
      <c r="AW10" s="5">
        <v>1996</v>
      </c>
      <c r="AX10" s="6">
        <v>1649.5</v>
      </c>
      <c r="AY10" t="s">
        <v>21</v>
      </c>
      <c r="AZ10">
        <f>AY2-AZ8</f>
        <v>1.2737723124330071</v>
      </c>
      <c r="BA10" s="5">
        <v>1996</v>
      </c>
      <c r="BB10" s="6">
        <v>1649.5</v>
      </c>
      <c r="BC10" t="s">
        <v>21</v>
      </c>
      <c r="BD10">
        <f>BC2-BD8</f>
        <v>1.2778877142792469</v>
      </c>
      <c r="BE10" s="5">
        <v>1996</v>
      </c>
      <c r="BF10" s="6">
        <v>1649.5</v>
      </c>
      <c r="BG10" t="s">
        <v>21</v>
      </c>
      <c r="BH10">
        <f>BG2-BH8</f>
        <v>1.2712086388753701</v>
      </c>
      <c r="BI10" s="5">
        <v>1996</v>
      </c>
      <c r="BJ10" s="6">
        <v>1649.5</v>
      </c>
      <c r="BK10" t="s">
        <v>21</v>
      </c>
      <c r="BL10">
        <f>BK2-BL8</f>
        <v>1.2760170579570738</v>
      </c>
      <c r="BM10" s="5">
        <v>1996</v>
      </c>
      <c r="BN10" s="6">
        <v>1649.5</v>
      </c>
      <c r="BO10" t="s">
        <v>21</v>
      </c>
      <c r="BP10">
        <f>BO2-BP8</f>
        <v>1.2665445200006746</v>
      </c>
      <c r="BQ10" s="5">
        <v>1996</v>
      </c>
      <c r="BR10" s="6">
        <v>1649.5</v>
      </c>
    </row>
    <row r="11" spans="2:72" x14ac:dyDescent="0.25">
      <c r="B11">
        <v>0.27377653784195072</v>
      </c>
      <c r="C11" s="14">
        <v>0.95464372836714007</v>
      </c>
      <c r="D11">
        <v>273.61967864619828</v>
      </c>
      <c r="E11" s="5">
        <v>1997</v>
      </c>
      <c r="F11" s="6">
        <v>1649.5</v>
      </c>
      <c r="G11" t="s">
        <v>22</v>
      </c>
      <c r="H11" s="15">
        <f>LN(G2)</f>
        <v>0.27152374428036713</v>
      </c>
      <c r="I11" s="5">
        <v>1998</v>
      </c>
      <c r="J11" s="6">
        <v>3167.04</v>
      </c>
      <c r="K11" t="s">
        <v>22</v>
      </c>
      <c r="L11" s="15">
        <f>LN(K2)</f>
        <v>0.26454146175480053</v>
      </c>
      <c r="M11" s="5">
        <v>1998</v>
      </c>
      <c r="N11" s="6">
        <v>3167.04</v>
      </c>
      <c r="O11" t="s">
        <v>22</v>
      </c>
      <c r="P11" s="15">
        <f>LN(O2)</f>
        <v>0.28145379189988551</v>
      </c>
      <c r="Q11" s="5">
        <v>1998</v>
      </c>
      <c r="R11" s="6">
        <v>3167.04</v>
      </c>
      <c r="S11" t="s">
        <v>22</v>
      </c>
      <c r="T11" s="15">
        <f>LN(S2)</f>
        <v>0.27595166766113866</v>
      </c>
      <c r="U11" s="5">
        <v>1998</v>
      </c>
      <c r="V11" s="6">
        <v>3167.04</v>
      </c>
      <c r="W11" t="s">
        <v>22</v>
      </c>
      <c r="X11" s="15">
        <f>LN(W2)</f>
        <v>0.27276808498814359</v>
      </c>
      <c r="Y11" s="5">
        <v>1998</v>
      </c>
      <c r="Z11" s="6">
        <v>3167.04</v>
      </c>
      <c r="AA11" t="s">
        <v>22</v>
      </c>
      <c r="AB11" s="15">
        <f>LN(AA2)</f>
        <v>0.27079316187491392</v>
      </c>
      <c r="AC11" s="5">
        <v>1998</v>
      </c>
      <c r="AD11" s="6">
        <v>3167.04</v>
      </c>
      <c r="AE11" t="s">
        <v>22</v>
      </c>
      <c r="AF11" s="15">
        <f>LN(AE2)</f>
        <v>0.27219741023004806</v>
      </c>
      <c r="AG11" s="5">
        <v>1998</v>
      </c>
      <c r="AH11" s="6">
        <v>3167.04</v>
      </c>
      <c r="AI11" t="s">
        <v>22</v>
      </c>
      <c r="AJ11" s="15">
        <f>LN(AI2)</f>
        <v>0.27100975986132503</v>
      </c>
      <c r="AK11" s="5">
        <v>1998</v>
      </c>
      <c r="AL11" s="6">
        <v>3167.04</v>
      </c>
      <c r="AM11" t="s">
        <v>22</v>
      </c>
      <c r="AN11" s="15">
        <f>LN(AM2)</f>
        <v>0.27152374428036696</v>
      </c>
      <c r="AO11" s="5">
        <v>1998</v>
      </c>
      <c r="AP11" s="6">
        <v>3167.04</v>
      </c>
      <c r="AQ11" t="s">
        <v>22</v>
      </c>
      <c r="AR11" s="15">
        <f>LN(AQ2)</f>
        <v>0.27210197967606858</v>
      </c>
      <c r="AS11" s="5">
        <v>1998</v>
      </c>
      <c r="AT11" s="6">
        <v>3167.04</v>
      </c>
      <c r="AU11" t="s">
        <v>22</v>
      </c>
      <c r="AV11" s="15">
        <f>LN(AU2)</f>
        <v>0.27377653784195072</v>
      </c>
      <c r="AW11" s="5">
        <v>1997</v>
      </c>
      <c r="AX11" s="6">
        <v>1649.5</v>
      </c>
      <c r="AY11" t="s">
        <v>22</v>
      </c>
      <c r="AZ11" s="15">
        <f>LN(AY2)</f>
        <v>0.27262226922544552</v>
      </c>
      <c r="BA11" s="5">
        <v>1997</v>
      </c>
      <c r="BB11" s="6">
        <v>1649.5</v>
      </c>
      <c r="BC11" t="s">
        <v>22</v>
      </c>
      <c r="BD11" s="15">
        <f>LN(BC2)</f>
        <v>0.2749063473901347</v>
      </c>
      <c r="BE11" s="5">
        <v>1997</v>
      </c>
      <c r="BF11" s="6">
        <v>1649.5</v>
      </c>
      <c r="BG11" t="s">
        <v>22</v>
      </c>
      <c r="BH11" s="15">
        <f>LN(BG2)</f>
        <v>0.27141678950033588</v>
      </c>
      <c r="BI11" s="5">
        <v>1997</v>
      </c>
      <c r="BJ11" s="6">
        <v>1649.5</v>
      </c>
      <c r="BK11" t="s">
        <v>22</v>
      </c>
      <c r="BL11" s="15">
        <f>LN(BK2)</f>
        <v>0.27488463897859716</v>
      </c>
      <c r="BM11" s="5">
        <v>1997</v>
      </c>
      <c r="BN11" s="6">
        <v>1649.5</v>
      </c>
      <c r="BO11" t="s">
        <v>22</v>
      </c>
      <c r="BP11" s="15">
        <f>LN(BO2)</f>
        <v>0.2682961184498231</v>
      </c>
      <c r="BQ11" s="5">
        <v>1997</v>
      </c>
      <c r="BR11" s="6">
        <v>1649.5</v>
      </c>
    </row>
    <row r="12" spans="2:72" x14ac:dyDescent="0.25">
      <c r="B12">
        <v>0.27262226922544552</v>
      </c>
      <c r="C12" s="14">
        <v>0.94682767838552806</v>
      </c>
      <c r="D12">
        <v>231.48810217949526</v>
      </c>
      <c r="E12" s="5">
        <v>1998</v>
      </c>
      <c r="F12" s="6">
        <v>3167.04</v>
      </c>
      <c r="G12" t="s">
        <v>23</v>
      </c>
      <c r="H12" s="15">
        <f>LN(H9)</f>
        <v>0.29997721133695038</v>
      </c>
      <c r="I12" s="5">
        <v>1999</v>
      </c>
      <c r="J12" s="6">
        <v>3299</v>
      </c>
      <c r="K12" t="s">
        <v>23</v>
      </c>
      <c r="L12" s="15">
        <f>LN(L9)</f>
        <v>0.30236903010246757</v>
      </c>
      <c r="M12" s="5">
        <v>1999</v>
      </c>
      <c r="N12" s="6">
        <v>3299</v>
      </c>
      <c r="O12" t="s">
        <v>23</v>
      </c>
      <c r="P12" s="15">
        <f>LN(P9)</f>
        <v>0.31030968884939758</v>
      </c>
      <c r="Q12" s="5">
        <v>1999</v>
      </c>
      <c r="R12" s="6">
        <v>3299</v>
      </c>
      <c r="S12" t="s">
        <v>23</v>
      </c>
      <c r="T12" s="15">
        <f>LN(T9)</f>
        <v>0.30492965965907071</v>
      </c>
      <c r="U12" s="5">
        <v>1999</v>
      </c>
      <c r="V12" s="6">
        <v>3299</v>
      </c>
      <c r="W12" t="s">
        <v>23</v>
      </c>
      <c r="X12" s="15">
        <f>LN(X9)</f>
        <v>0.30277083696327439</v>
      </c>
      <c r="Y12" s="5">
        <v>1999</v>
      </c>
      <c r="Z12" s="6">
        <v>3299</v>
      </c>
      <c r="AA12" t="s">
        <v>23</v>
      </c>
      <c r="AB12" s="15">
        <f>LN(AB9)</f>
        <v>0.30070707754542708</v>
      </c>
      <c r="AC12" s="5">
        <v>1999</v>
      </c>
      <c r="AD12" s="6">
        <v>3299</v>
      </c>
      <c r="AE12" t="s">
        <v>23</v>
      </c>
      <c r="AF12" s="15">
        <f>LN(AF9)</f>
        <v>0.3018252022050355</v>
      </c>
      <c r="AG12" s="5">
        <v>1999</v>
      </c>
      <c r="AH12" s="6">
        <v>3299</v>
      </c>
      <c r="AI12" t="s">
        <v>23</v>
      </c>
      <c r="AJ12" s="15">
        <f>LN(AJ9)</f>
        <v>0.30031412943230479</v>
      </c>
      <c r="AK12" s="5">
        <v>1999</v>
      </c>
      <c r="AL12" s="6">
        <v>3299</v>
      </c>
      <c r="AM12" t="s">
        <v>23</v>
      </c>
      <c r="AN12" s="15">
        <f>LN(AN9)</f>
        <v>0.30099292286019252</v>
      </c>
      <c r="AO12" s="5">
        <v>1999</v>
      </c>
      <c r="AP12" s="6">
        <v>3299</v>
      </c>
      <c r="AQ12" t="s">
        <v>23</v>
      </c>
      <c r="AR12" s="15">
        <f>LN(AR9)</f>
        <v>0.30124866181641524</v>
      </c>
      <c r="AS12" s="5">
        <v>1999</v>
      </c>
      <c r="AT12" s="6">
        <v>3299</v>
      </c>
      <c r="AU12" t="s">
        <v>23</v>
      </c>
      <c r="AV12" s="15">
        <f>LN(AV9)</f>
        <v>0.30123603096316348</v>
      </c>
      <c r="AW12" s="5">
        <v>1999</v>
      </c>
      <c r="AX12" s="6">
        <v>3299</v>
      </c>
      <c r="AY12" t="s">
        <v>23</v>
      </c>
      <c r="AZ12" s="15">
        <f>LN(AZ9)</f>
        <v>0.30235078161575868</v>
      </c>
      <c r="BA12" s="5">
        <v>1998</v>
      </c>
      <c r="BB12" s="6">
        <v>3167.04</v>
      </c>
      <c r="BC12" t="s">
        <v>23</v>
      </c>
      <c r="BD12" s="15">
        <f>LN(BD9)</f>
        <v>0.30374761814845647</v>
      </c>
      <c r="BE12" s="5">
        <v>1998</v>
      </c>
      <c r="BF12" s="6">
        <v>3167.04</v>
      </c>
      <c r="BG12" t="s">
        <v>23</v>
      </c>
      <c r="BH12" s="15">
        <f>LN(BH9)</f>
        <v>0.30190650955874809</v>
      </c>
      <c r="BI12" s="5">
        <v>1998</v>
      </c>
      <c r="BJ12" s="6">
        <v>3167.04</v>
      </c>
      <c r="BK12" t="s">
        <v>23</v>
      </c>
      <c r="BL12" s="15">
        <f>LN(BL9)</f>
        <v>0.30508517366546223</v>
      </c>
      <c r="BM12" s="5">
        <v>1998</v>
      </c>
      <c r="BN12" s="6">
        <v>3167.04</v>
      </c>
      <c r="BO12" t="s">
        <v>23</v>
      </c>
      <c r="BP12" s="15">
        <f>LN(BP9)</f>
        <v>0.29930733687002831</v>
      </c>
      <c r="BQ12" s="5">
        <v>1998</v>
      </c>
      <c r="BR12" s="6">
        <v>3167.04</v>
      </c>
    </row>
    <row r="13" spans="2:72" x14ac:dyDescent="0.25">
      <c r="B13">
        <v>0.2749063473901347</v>
      </c>
      <c r="C13" s="14">
        <v>0.95041392438949157</v>
      </c>
      <c r="D13">
        <v>249.17037424201789</v>
      </c>
      <c r="E13" s="5">
        <v>1999</v>
      </c>
      <c r="F13" s="6">
        <v>3299</v>
      </c>
      <c r="G13" t="s">
        <v>24</v>
      </c>
      <c r="H13" s="15">
        <f>LN(H10)</f>
        <v>0.24223690730365419</v>
      </c>
      <c r="I13" s="5">
        <v>2000</v>
      </c>
      <c r="J13" s="6">
        <v>6597.9989999999998</v>
      </c>
      <c r="K13" t="s">
        <v>24</v>
      </c>
      <c r="L13" s="15">
        <f>LN(L10)</f>
        <v>0.22522652045818614</v>
      </c>
      <c r="M13" s="5">
        <v>2000</v>
      </c>
      <c r="N13" s="6">
        <v>6597.9989999999998</v>
      </c>
      <c r="O13" t="s">
        <v>24</v>
      </c>
      <c r="P13" s="15">
        <f>LN(P10)</f>
        <v>0.25174042791746898</v>
      </c>
      <c r="Q13" s="5">
        <v>2000</v>
      </c>
      <c r="R13" s="6">
        <v>6597.9989999999998</v>
      </c>
      <c r="S13" t="s">
        <v>24</v>
      </c>
      <c r="T13" s="15">
        <f>LN(T10)</f>
        <v>0.2461088277645167</v>
      </c>
      <c r="U13" s="5">
        <v>2000</v>
      </c>
      <c r="V13" s="6">
        <v>6597.9989999999998</v>
      </c>
      <c r="W13" t="s">
        <v>24</v>
      </c>
      <c r="X13" s="15">
        <f>LN(X10)</f>
        <v>0.24183725110655932</v>
      </c>
      <c r="Y13" s="5">
        <v>2000</v>
      </c>
      <c r="Z13" s="6">
        <v>6597.9989999999998</v>
      </c>
      <c r="AA13" t="s">
        <v>24</v>
      </c>
      <c r="AB13" s="15">
        <f>LN(AB10)</f>
        <v>0.23995673708375082</v>
      </c>
      <c r="AC13" s="5">
        <v>2000</v>
      </c>
      <c r="AD13" s="6">
        <v>6597.9989999999998</v>
      </c>
      <c r="AE13" t="s">
        <v>24</v>
      </c>
      <c r="AF13" s="15">
        <f>LN(AF10)</f>
        <v>0.24166494039503025</v>
      </c>
      <c r="AG13" s="5">
        <v>2000</v>
      </c>
      <c r="AH13" s="6">
        <v>6597.9989999999998</v>
      </c>
      <c r="AI13" t="s">
        <v>24</v>
      </c>
      <c r="AJ13" s="15">
        <f>LN(AJ10)</f>
        <v>0.24082065230302446</v>
      </c>
      <c r="AK13" s="5">
        <v>2000</v>
      </c>
      <c r="AL13" s="6">
        <v>6597.9989999999998</v>
      </c>
      <c r="AM13" t="s">
        <v>24</v>
      </c>
      <c r="AN13" s="15">
        <f>LN(AN10)</f>
        <v>0.24115969539680895</v>
      </c>
      <c r="AO13" s="5">
        <v>2000</v>
      </c>
      <c r="AP13" s="6">
        <v>6597.9989999999998</v>
      </c>
      <c r="AQ13" t="s">
        <v>24</v>
      </c>
      <c r="AR13" s="15">
        <f>LN(AR10)</f>
        <v>0.24208019841080225</v>
      </c>
      <c r="AS13" s="5">
        <v>2000</v>
      </c>
      <c r="AT13" s="6">
        <v>6597.9989999999998</v>
      </c>
      <c r="AU13" t="s">
        <v>24</v>
      </c>
      <c r="AV13" s="15">
        <f>LN(AV10)</f>
        <v>0.24554167973470428</v>
      </c>
      <c r="AW13" s="5">
        <v>2000</v>
      </c>
      <c r="AX13" s="6">
        <v>6597.9989999999998</v>
      </c>
      <c r="AY13" t="s">
        <v>24</v>
      </c>
      <c r="AZ13" s="15">
        <f>LN(AZ10)</f>
        <v>0.24198282252247927</v>
      </c>
      <c r="BA13" s="5">
        <v>2000</v>
      </c>
      <c r="BB13" s="6">
        <v>6597.9989999999998</v>
      </c>
      <c r="BC13" t="s">
        <v>24</v>
      </c>
      <c r="BD13" s="15">
        <f>LN(BD10)</f>
        <v>0.24520849159401134</v>
      </c>
      <c r="BE13" s="5">
        <v>1999</v>
      </c>
      <c r="BF13" s="6">
        <v>3299</v>
      </c>
      <c r="BG13" t="s">
        <v>24</v>
      </c>
      <c r="BH13" s="15">
        <f>LN(BH10)</f>
        <v>0.23996813206007966</v>
      </c>
      <c r="BI13" s="5">
        <v>1999</v>
      </c>
      <c r="BJ13" s="6">
        <v>3299</v>
      </c>
      <c r="BK13" t="s">
        <v>24</v>
      </c>
      <c r="BL13" s="15">
        <f>LN(BL10)</f>
        <v>0.2437435531381599</v>
      </c>
      <c r="BM13" s="5">
        <v>1999</v>
      </c>
      <c r="BN13" s="6">
        <v>3299</v>
      </c>
      <c r="BO13" t="s">
        <v>24</v>
      </c>
      <c r="BP13" s="15">
        <f>LN(BP10)</f>
        <v>0.23629234183599204</v>
      </c>
      <c r="BQ13" s="5">
        <v>1999</v>
      </c>
      <c r="BR13" s="6">
        <v>3299</v>
      </c>
    </row>
    <row r="14" spans="2:72" x14ac:dyDescent="0.25">
      <c r="B14">
        <v>0.27141678950033588</v>
      </c>
      <c r="C14" s="14">
        <v>0.94384233168246301</v>
      </c>
      <c r="D14">
        <v>218.49109265885153</v>
      </c>
      <c r="E14" s="5">
        <v>2000</v>
      </c>
      <c r="F14" s="6">
        <v>6597.9989999999998</v>
      </c>
      <c r="G14" t="s">
        <v>25</v>
      </c>
      <c r="H14" s="15">
        <f>H12-H11</f>
        <v>2.8453467056583248E-2</v>
      </c>
      <c r="I14" s="5">
        <v>2001</v>
      </c>
      <c r="J14" s="6">
        <v>6597.9989999999998</v>
      </c>
      <c r="K14" t="s">
        <v>25</v>
      </c>
      <c r="L14" s="15">
        <f>L12-L11</f>
        <v>3.782756834766704E-2</v>
      </c>
      <c r="M14" s="5">
        <v>2001</v>
      </c>
      <c r="N14" s="6">
        <v>6597.9989999999998</v>
      </c>
      <c r="O14" t="s">
        <v>25</v>
      </c>
      <c r="P14" s="15">
        <f>P12-P11</f>
        <v>2.8855896949512072E-2</v>
      </c>
      <c r="Q14" s="5">
        <v>2001</v>
      </c>
      <c r="R14" s="6">
        <v>6597.9989999999998</v>
      </c>
      <c r="S14" t="s">
        <v>25</v>
      </c>
      <c r="T14" s="15">
        <f>T12-T11</f>
        <v>2.8977991997932051E-2</v>
      </c>
      <c r="U14" s="5">
        <v>2001</v>
      </c>
      <c r="V14" s="6">
        <v>6597.9989999999998</v>
      </c>
      <c r="W14" t="s">
        <v>25</v>
      </c>
      <c r="X14" s="15">
        <f>X12-X11</f>
        <v>3.0002751975130804E-2</v>
      </c>
      <c r="Y14" s="5">
        <v>2001</v>
      </c>
      <c r="Z14" s="6">
        <v>6597.9989999999998</v>
      </c>
      <c r="AA14" t="s">
        <v>25</v>
      </c>
      <c r="AB14" s="15">
        <f>AB12-AB11</f>
        <v>2.9913915670513158E-2</v>
      </c>
      <c r="AC14" s="5">
        <v>2001</v>
      </c>
      <c r="AD14" s="6">
        <v>6597.9989999999998</v>
      </c>
      <c r="AE14" t="s">
        <v>25</v>
      </c>
      <c r="AF14" s="15">
        <f>AF12-AF11</f>
        <v>2.9627791974987439E-2</v>
      </c>
      <c r="AG14" s="5">
        <v>2001</v>
      </c>
      <c r="AH14" s="6">
        <v>6597.9989999999998</v>
      </c>
      <c r="AI14" t="s">
        <v>25</v>
      </c>
      <c r="AJ14" s="15">
        <f>AJ12-AJ11</f>
        <v>2.930436957097976E-2</v>
      </c>
      <c r="AK14" s="5">
        <v>2001</v>
      </c>
      <c r="AL14" s="6">
        <v>6597.9989999999998</v>
      </c>
      <c r="AM14" t="s">
        <v>25</v>
      </c>
      <c r="AN14" s="15">
        <f>AN12-AN11</f>
        <v>2.9469178579825561E-2</v>
      </c>
      <c r="AO14" s="5">
        <v>2001</v>
      </c>
      <c r="AP14" s="6">
        <v>6597.9989999999998</v>
      </c>
      <c r="AQ14" t="s">
        <v>25</v>
      </c>
      <c r="AR14" s="15">
        <f>AR12-AR11</f>
        <v>2.9146682140346658E-2</v>
      </c>
      <c r="AS14" s="5">
        <v>2001</v>
      </c>
      <c r="AT14" s="6">
        <v>6597.9989999999998</v>
      </c>
      <c r="AU14" t="s">
        <v>25</v>
      </c>
      <c r="AV14" s="15">
        <f>AV12-AV11</f>
        <v>2.7459493121212764E-2</v>
      </c>
      <c r="AW14" s="5">
        <v>2001</v>
      </c>
      <c r="AX14" s="6">
        <v>6597.9989999999998</v>
      </c>
      <c r="AY14" t="s">
        <v>25</v>
      </c>
      <c r="AZ14" s="15">
        <f>AZ12-AZ11</f>
        <v>2.9728512390313155E-2</v>
      </c>
      <c r="BA14" s="5">
        <v>2001</v>
      </c>
      <c r="BB14" s="6">
        <v>6597.9989999999998</v>
      </c>
      <c r="BC14" t="s">
        <v>25</v>
      </c>
      <c r="BD14" s="15">
        <f>BD12-BD11</f>
        <v>2.8841270758321769E-2</v>
      </c>
      <c r="BE14" s="5">
        <v>2001</v>
      </c>
      <c r="BF14" s="6">
        <v>6597.9989999999998</v>
      </c>
      <c r="BG14" t="s">
        <v>25</v>
      </c>
      <c r="BH14" s="15">
        <f>BH12-BH11</f>
        <v>3.0489720058412217E-2</v>
      </c>
      <c r="BI14" s="5">
        <v>2000</v>
      </c>
      <c r="BJ14" s="6">
        <v>6597.9989999999998</v>
      </c>
      <c r="BK14" t="s">
        <v>25</v>
      </c>
      <c r="BL14" s="15">
        <f>BL12-BL11</f>
        <v>3.0200534686865066E-2</v>
      </c>
      <c r="BM14" s="5">
        <v>2000</v>
      </c>
      <c r="BN14" s="6">
        <v>6597.9989999999998</v>
      </c>
      <c r="BO14" t="s">
        <v>25</v>
      </c>
      <c r="BP14" s="15">
        <f>BP12-BP11</f>
        <v>3.1011218420205211E-2</v>
      </c>
      <c r="BQ14" s="5">
        <v>2000</v>
      </c>
      <c r="BR14" s="6">
        <v>6597.9989999999998</v>
      </c>
    </row>
    <row r="15" spans="2:72" x14ac:dyDescent="0.25">
      <c r="B15">
        <v>0.27488463897859716</v>
      </c>
      <c r="C15" s="14">
        <v>0.94581293370039765</v>
      </c>
      <c r="D15">
        <v>226.90964796142532</v>
      </c>
      <c r="E15" s="5">
        <v>2001</v>
      </c>
      <c r="F15" s="6">
        <v>6597.9989999999998</v>
      </c>
      <c r="G15" t="s">
        <v>26</v>
      </c>
      <c r="H15" s="15">
        <f>H11-H13</f>
        <v>2.9286836976712943E-2</v>
      </c>
      <c r="I15" s="5">
        <v>2002</v>
      </c>
      <c r="J15" s="6">
        <v>13855.798000000001</v>
      </c>
      <c r="K15" t="s">
        <v>26</v>
      </c>
      <c r="L15" s="15">
        <f>L11-L13</f>
        <v>3.9314941296614392E-2</v>
      </c>
      <c r="M15" s="5">
        <v>2002</v>
      </c>
      <c r="N15" s="6">
        <v>13855.798000000001</v>
      </c>
      <c r="O15" t="s">
        <v>26</v>
      </c>
      <c r="P15" s="15">
        <f>P11-P13</f>
        <v>2.971336398241653E-2</v>
      </c>
      <c r="Q15" s="5">
        <v>2002</v>
      </c>
      <c r="R15" s="6">
        <v>13855.798000000001</v>
      </c>
      <c r="S15" t="s">
        <v>26</v>
      </c>
      <c r="T15" s="15">
        <f>T11-T13</f>
        <v>2.9842839896621953E-2</v>
      </c>
      <c r="U15" s="5">
        <v>2002</v>
      </c>
      <c r="V15" s="6">
        <v>13855.798000000001</v>
      </c>
      <c r="W15" t="s">
        <v>26</v>
      </c>
      <c r="X15" s="15">
        <f>X11-X13</f>
        <v>3.0930833881584269E-2</v>
      </c>
      <c r="Y15" s="5">
        <v>2002</v>
      </c>
      <c r="Z15" s="6">
        <v>13855.798000000001</v>
      </c>
      <c r="AA15" t="s">
        <v>26</v>
      </c>
      <c r="AB15" s="15">
        <f>AB11-AB13</f>
        <v>3.0836424791163108E-2</v>
      </c>
      <c r="AC15" s="5">
        <v>2002</v>
      </c>
      <c r="AD15" s="6">
        <v>13855.798000000001</v>
      </c>
      <c r="AE15" t="s">
        <v>26</v>
      </c>
      <c r="AF15" s="15">
        <f>AF11-AF13</f>
        <v>3.0532469835017811E-2</v>
      </c>
      <c r="AG15" s="5">
        <v>2002</v>
      </c>
      <c r="AH15" s="6">
        <v>13855.798000000001</v>
      </c>
      <c r="AI15" t="s">
        <v>26</v>
      </c>
      <c r="AJ15" s="15">
        <f>AJ11-AJ13</f>
        <v>3.0189107558300565E-2</v>
      </c>
      <c r="AK15" s="5">
        <v>2002</v>
      </c>
      <c r="AL15" s="6">
        <v>13855.798000000001</v>
      </c>
      <c r="AM15" t="s">
        <v>26</v>
      </c>
      <c r="AN15" s="15">
        <f>AN11-AN13</f>
        <v>3.0364048883558009E-2</v>
      </c>
      <c r="AO15" s="5">
        <v>2002</v>
      </c>
      <c r="AP15" s="6">
        <v>13855.798000000001</v>
      </c>
      <c r="AQ15" t="s">
        <v>26</v>
      </c>
      <c r="AR15" s="15">
        <f>AR11-AR13</f>
        <v>3.0021781265266334E-2</v>
      </c>
      <c r="AS15" s="5">
        <v>2002</v>
      </c>
      <c r="AT15" s="6">
        <v>13855.798000000001</v>
      </c>
      <c r="AU15" t="s">
        <v>26</v>
      </c>
      <c r="AV15" s="15">
        <f>AV11-AV13</f>
        <v>2.8234858107246436E-2</v>
      </c>
      <c r="AW15" s="5">
        <v>2002</v>
      </c>
      <c r="AX15" s="6">
        <v>13855.798000000001</v>
      </c>
      <c r="AY15" t="s">
        <v>26</v>
      </c>
      <c r="AZ15" s="15">
        <f>AZ11-AZ13</f>
        <v>3.0639446702966255E-2</v>
      </c>
      <c r="BA15" s="5">
        <v>2002</v>
      </c>
      <c r="BB15" s="6">
        <v>13855.798000000001</v>
      </c>
      <c r="BC15" t="s">
        <v>26</v>
      </c>
      <c r="BD15" s="15">
        <f>BD11-BD13</f>
        <v>2.9697855796123357E-2</v>
      </c>
      <c r="BE15" s="5">
        <v>2002</v>
      </c>
      <c r="BF15" s="6">
        <v>13855.798000000001</v>
      </c>
      <c r="BG15" t="s">
        <v>26</v>
      </c>
      <c r="BH15" s="15">
        <f>BH11-BH13</f>
        <v>3.1448657440256211E-2</v>
      </c>
      <c r="BI15" s="5">
        <v>2002</v>
      </c>
      <c r="BJ15" s="6">
        <v>13855.798000000001</v>
      </c>
      <c r="BK15" t="s">
        <v>26</v>
      </c>
      <c r="BL15" s="15">
        <f>BL11-BL13</f>
        <v>3.114108584043726E-2</v>
      </c>
      <c r="BM15" s="5">
        <v>2001</v>
      </c>
      <c r="BN15" s="6">
        <v>6597.9989999999998</v>
      </c>
      <c r="BO15" t="s">
        <v>26</v>
      </c>
      <c r="BP15" s="15">
        <f>BP11-BP13</f>
        <v>3.2003776613831053E-2</v>
      </c>
      <c r="BQ15" s="5">
        <v>2001</v>
      </c>
      <c r="BR15" s="6">
        <v>6597.9989999999998</v>
      </c>
    </row>
    <row r="16" spans="2:72" x14ac:dyDescent="0.25">
      <c r="B16">
        <v>0.2682961184498231</v>
      </c>
      <c r="C16" s="14">
        <v>0.94105881386731161</v>
      </c>
      <c r="D16">
        <v>207.55884607979189</v>
      </c>
      <c r="E16" s="5">
        <v>2002</v>
      </c>
      <c r="F16" s="6">
        <v>13855.798000000001</v>
      </c>
      <c r="G16" t="s">
        <v>27</v>
      </c>
      <c r="H16" s="16">
        <f>AVERAGE(H14:H15)</f>
        <v>2.8870152016648096E-2</v>
      </c>
      <c r="I16" s="5">
        <v>2004</v>
      </c>
      <c r="J16" s="6">
        <v>48689.24</v>
      </c>
      <c r="K16" t="s">
        <v>27</v>
      </c>
      <c r="L16" s="16">
        <f>AVERAGE(L14:L15)</f>
        <v>3.8571254822140716E-2</v>
      </c>
      <c r="M16" s="5">
        <v>2004</v>
      </c>
      <c r="N16" s="6">
        <v>48689.24</v>
      </c>
      <c r="O16" t="s">
        <v>27</v>
      </c>
      <c r="P16" s="16">
        <f>AVERAGE(P14:P15)</f>
        <v>2.9284630465964301E-2</v>
      </c>
      <c r="Q16" s="5">
        <v>2004</v>
      </c>
      <c r="R16" s="6">
        <v>48689.24</v>
      </c>
      <c r="S16" t="s">
        <v>27</v>
      </c>
      <c r="T16" s="16">
        <f>AVERAGE(T14:T15)</f>
        <v>2.9410415947277002E-2</v>
      </c>
      <c r="U16" s="5">
        <v>2004</v>
      </c>
      <c r="V16" s="6">
        <v>48689.24</v>
      </c>
      <c r="W16" t="s">
        <v>27</v>
      </c>
      <c r="X16" s="16">
        <f>AVERAGE(X14:X15)</f>
        <v>3.0466792928357536E-2</v>
      </c>
      <c r="Y16" s="5">
        <v>2004</v>
      </c>
      <c r="Z16" s="6">
        <v>48689.24</v>
      </c>
      <c r="AA16" t="s">
        <v>27</v>
      </c>
      <c r="AB16" s="16">
        <f>AVERAGE(AB14:AB15)</f>
        <v>3.0375170230838133E-2</v>
      </c>
      <c r="AC16" s="5">
        <v>2004</v>
      </c>
      <c r="AD16" s="6">
        <v>48689.24</v>
      </c>
      <c r="AE16" t="s">
        <v>27</v>
      </c>
      <c r="AF16" s="16">
        <f>AVERAGE(AF14:AF15)</f>
        <v>3.0080130905002625E-2</v>
      </c>
      <c r="AG16" s="5">
        <v>2004</v>
      </c>
      <c r="AH16" s="6">
        <v>48689.24</v>
      </c>
      <c r="AI16" t="s">
        <v>27</v>
      </c>
      <c r="AJ16" s="16">
        <f>AVERAGE(AJ14:AJ15)</f>
        <v>2.9746738564640163E-2</v>
      </c>
      <c r="AK16" s="5">
        <v>2004</v>
      </c>
      <c r="AL16" s="6">
        <v>48689.24</v>
      </c>
      <c r="AM16" t="s">
        <v>27</v>
      </c>
      <c r="AN16" s="16">
        <f>AVERAGE(AN14:AN15)</f>
        <v>2.9916613731691785E-2</v>
      </c>
      <c r="AO16" s="5">
        <v>2004</v>
      </c>
      <c r="AP16" s="6">
        <v>48689.24</v>
      </c>
      <c r="AQ16" t="s">
        <v>27</v>
      </c>
      <c r="AR16" s="16">
        <f>AVERAGE(AR14:AR15)</f>
        <v>2.9584231702806496E-2</v>
      </c>
      <c r="AS16" s="5">
        <v>2004</v>
      </c>
      <c r="AT16" s="6">
        <v>48689.24</v>
      </c>
      <c r="AU16" t="s">
        <v>27</v>
      </c>
      <c r="AV16" s="16">
        <f>AVERAGE(AV14:AV15)</f>
        <v>2.78471756142296E-2</v>
      </c>
      <c r="AW16" s="5">
        <v>2004</v>
      </c>
      <c r="AX16" s="6">
        <v>48689.24</v>
      </c>
      <c r="AY16" t="s">
        <v>27</v>
      </c>
      <c r="AZ16" s="16">
        <f>AVERAGE(AZ14:AZ15)</f>
        <v>3.0183979546639705E-2</v>
      </c>
      <c r="BA16" s="5">
        <v>2004</v>
      </c>
      <c r="BB16" s="6">
        <v>48689.24</v>
      </c>
      <c r="BC16" t="s">
        <v>27</v>
      </c>
      <c r="BD16" s="16">
        <f>AVERAGE(BD14:BD15)</f>
        <v>2.9269563277222563E-2</v>
      </c>
      <c r="BE16" s="5">
        <v>2004</v>
      </c>
      <c r="BF16" s="6">
        <v>48689.24</v>
      </c>
      <c r="BG16" t="s">
        <v>27</v>
      </c>
      <c r="BH16" s="16">
        <f>AVERAGE(BH14:BH15)</f>
        <v>3.0969188749334214E-2</v>
      </c>
      <c r="BI16" s="5">
        <v>2004</v>
      </c>
      <c r="BJ16" s="6">
        <v>48689.24</v>
      </c>
      <c r="BK16" t="s">
        <v>27</v>
      </c>
      <c r="BL16" s="16">
        <f>AVERAGE(BL14:BL15)</f>
        <v>3.0670810263651163E-2</v>
      </c>
      <c r="BM16" s="5">
        <v>2004</v>
      </c>
      <c r="BN16" s="6">
        <v>48689.24</v>
      </c>
      <c r="BO16" t="s">
        <v>27</v>
      </c>
      <c r="BP16" s="16">
        <f>AVERAGE(BP14:BP15)</f>
        <v>3.1507497517018132E-2</v>
      </c>
      <c r="BQ16" s="5">
        <v>2002</v>
      </c>
      <c r="BR16" s="6">
        <v>13855.798000000001</v>
      </c>
    </row>
    <row r="17" spans="1:68" x14ac:dyDescent="0.25">
      <c r="B17">
        <v>0.2518195981399175</v>
      </c>
      <c r="C17" s="14">
        <v>0.96123850584691339</v>
      </c>
      <c r="D17">
        <v>322.38438814193103</v>
      </c>
      <c r="E17" s="5">
        <v>2004</v>
      </c>
      <c r="F17" s="6">
        <v>48689.24</v>
      </c>
      <c r="G17" t="s">
        <v>28</v>
      </c>
      <c r="H17">
        <f>TINV(0.3173,H5)</f>
        <v>1.0370358684985483</v>
      </c>
      <c r="K17" t="s">
        <v>28</v>
      </c>
      <c r="L17">
        <f>TINV(0.3173,L5)</f>
        <v>1.0399926951165877</v>
      </c>
      <c r="O17" t="s">
        <v>28</v>
      </c>
      <c r="P17">
        <f>TINV(0.3173,P5)</f>
        <v>1.0399926951165877</v>
      </c>
      <c r="S17" t="s">
        <v>28</v>
      </c>
      <c r="T17">
        <f>TINV(0.3173,T5)</f>
        <v>1.0399926951165877</v>
      </c>
      <c r="W17" t="s">
        <v>28</v>
      </c>
      <c r="X17">
        <f>TINV(0.3173,X5)</f>
        <v>1.0399926951165877</v>
      </c>
      <c r="AA17" t="s">
        <v>28</v>
      </c>
      <c r="AB17">
        <f>TINV(0.3173,AB5)</f>
        <v>1.0399926951165877</v>
      </c>
      <c r="AE17" t="s">
        <v>28</v>
      </c>
      <c r="AF17">
        <f>TINV(0.3173,AF5)</f>
        <v>1.0399926951165877</v>
      </c>
      <c r="AI17" t="s">
        <v>28</v>
      </c>
      <c r="AJ17">
        <f>TINV(0.3173,AJ5)</f>
        <v>1.0399926951165877</v>
      </c>
      <c r="AM17" t="s">
        <v>28</v>
      </c>
      <c r="AN17">
        <f>TINV(0.3173,AN5)</f>
        <v>1.0399926951165877</v>
      </c>
      <c r="AQ17" t="s">
        <v>28</v>
      </c>
      <c r="AR17">
        <f>TINV(0.3173,AR5)</f>
        <v>1.0399926951165877</v>
      </c>
      <c r="AU17" t="s">
        <v>28</v>
      </c>
      <c r="AV17">
        <f>TINV(0.3173,AV5)</f>
        <v>1.0399926951165877</v>
      </c>
      <c r="AY17" t="s">
        <v>28</v>
      </c>
      <c r="AZ17">
        <f>TINV(0.3173,AZ5)</f>
        <v>1.0399926951165877</v>
      </c>
      <c r="BC17" t="s">
        <v>28</v>
      </c>
      <c r="BD17">
        <f>TINV(0.3173,BD5)</f>
        <v>1.0399926951165877</v>
      </c>
      <c r="BG17" t="s">
        <v>28</v>
      </c>
      <c r="BH17">
        <f>TINV(0.3173,BH5)</f>
        <v>1.0399926951165877</v>
      </c>
      <c r="BK17" t="s">
        <v>28</v>
      </c>
      <c r="BL17">
        <f>TINV(0.3173,BL5)</f>
        <v>1.0399926951165877</v>
      </c>
      <c r="BO17" t="s">
        <v>28</v>
      </c>
      <c r="BP17">
        <f>TINV(0.3173,BP5)</f>
        <v>1.0399926951165877</v>
      </c>
    </row>
    <row r="18" spans="1:68" x14ac:dyDescent="0.25">
      <c r="A18" t="s">
        <v>37</v>
      </c>
      <c r="B18" s="8">
        <f>AVERAGE(B2:B17)</f>
        <v>0.27125396010955594</v>
      </c>
      <c r="C18" s="8">
        <f>AVERAGE(C2:C17)</f>
        <v>0.94632516844419434</v>
      </c>
      <c r="D18" s="8">
        <f>AVERAGE(D2:D17)</f>
        <v>235.50921064637961</v>
      </c>
      <c r="E18" s="8">
        <f>AVERAGE(E2:E17)</f>
        <v>1995</v>
      </c>
      <c r="F18" s="8">
        <f>AVERAGE(F2:F17)</f>
        <v>5711.0951875000001</v>
      </c>
      <c r="G18" t="s">
        <v>29</v>
      </c>
      <c r="H18">
        <f>H17*G3</f>
        <v>1.7887569027035335E-2</v>
      </c>
      <c r="K18" t="s">
        <v>29</v>
      </c>
      <c r="L18">
        <f>L17*K3</f>
        <v>2.3616833355228056E-2</v>
      </c>
      <c r="O18" t="s">
        <v>29</v>
      </c>
      <c r="P18">
        <f>P17*O3</f>
        <v>1.8240374515638282E-2</v>
      </c>
      <c r="S18" t="s">
        <v>29</v>
      </c>
      <c r="T18">
        <f>T17*S3</f>
        <v>1.821816197926145E-2</v>
      </c>
      <c r="W18" t="s">
        <v>29</v>
      </c>
      <c r="X18">
        <f>X17*W3</f>
        <v>1.8812147180555829E-2</v>
      </c>
      <c r="AA18" t="s">
        <v>29</v>
      </c>
      <c r="AB18">
        <f>AB17*AA3</f>
        <v>1.8718603969248251E-2</v>
      </c>
      <c r="AE18" t="s">
        <v>29</v>
      </c>
      <c r="AF18">
        <f>AF17*AE3</f>
        <v>1.8562945761752925E-2</v>
      </c>
      <c r="AI18" t="s">
        <v>29</v>
      </c>
      <c r="AJ18">
        <f>AJ17*AI3</f>
        <v>1.8335536696234056E-2</v>
      </c>
      <c r="AM18" t="s">
        <v>29</v>
      </c>
      <c r="AN18">
        <f>AN17*AM3</f>
        <v>1.8449663863435682E-2</v>
      </c>
      <c r="AQ18" t="s">
        <v>29</v>
      </c>
      <c r="AR18">
        <f>AR17*AQ3</f>
        <v>1.8255355954075372E-2</v>
      </c>
      <c r="AU18" t="s">
        <v>29</v>
      </c>
      <c r="AV18">
        <f>AV17*AU3</f>
        <v>1.7212852678251324E-2</v>
      </c>
      <c r="AY18" t="s">
        <v>29</v>
      </c>
      <c r="AZ18">
        <f>AZ17*AY3</f>
        <v>1.8634909159816835E-2</v>
      </c>
      <c r="BC18" t="s">
        <v>29</v>
      </c>
      <c r="BD18">
        <f>BD17*BC3</f>
        <v>1.8112018541400356E-2</v>
      </c>
      <c r="BG18" t="s">
        <v>29</v>
      </c>
      <c r="BH18">
        <f>BH17*BG3</f>
        <v>1.9096339611977268E-2</v>
      </c>
      <c r="BK18" t="s">
        <v>29</v>
      </c>
      <c r="BL18">
        <f>BL17*BK3</f>
        <v>1.8978167668683814E-2</v>
      </c>
      <c r="BO18" t="s">
        <v>29</v>
      </c>
      <c r="BP18">
        <f>BP17*BO3</f>
        <v>1.9367521852140072E-2</v>
      </c>
    </row>
    <row r="19" spans="1:68" x14ac:dyDescent="0.25">
      <c r="A19" t="s">
        <v>38</v>
      </c>
      <c r="B19" s="8">
        <f>STDEV(B2:B17)</f>
        <v>6.3068027647476856E-3</v>
      </c>
      <c r="C19" s="8">
        <f>STDEV(C2:C17)</f>
        <v>1.0127121994893936E-2</v>
      </c>
      <c r="D19" s="8">
        <f>STDEV(D2:D17)</f>
        <v>37.536941576745569</v>
      </c>
      <c r="E19" s="8">
        <f>STDEV(E2:E17)</f>
        <v>5.9777364723893056</v>
      </c>
      <c r="F19" s="8">
        <f>STDEV(F2:F17)</f>
        <v>11999.528763877977</v>
      </c>
      <c r="G19" t="s">
        <v>30</v>
      </c>
      <c r="H19">
        <f>G2+H18</f>
        <v>1.3298495921077949</v>
      </c>
      <c r="K19" t="s">
        <v>30</v>
      </c>
      <c r="L19">
        <f>K2+L18</f>
        <v>1.3264502731882364</v>
      </c>
      <c r="O19" t="s">
        <v>30</v>
      </c>
      <c r="P19">
        <f>O2+P18</f>
        <v>1.3432951411592031</v>
      </c>
      <c r="S19" t="s">
        <v>30</v>
      </c>
      <c r="T19">
        <f>S2+T18</f>
        <v>1.3360023328762642</v>
      </c>
      <c r="W19" t="s">
        <v>30</v>
      </c>
      <c r="X19">
        <f>W2+X18</f>
        <v>1.3324077141454886</v>
      </c>
      <c r="AA19" t="s">
        <v>30</v>
      </c>
      <c r="AB19">
        <f>AA2+AB18</f>
        <v>1.3297224807243635</v>
      </c>
      <c r="AE19" t="s">
        <v>30</v>
      </c>
      <c r="AF19">
        <f>AE2+AF18</f>
        <v>1.3314090907527132</v>
      </c>
      <c r="AI19" t="s">
        <v>30</v>
      </c>
      <c r="AJ19">
        <f>AI2+AJ18</f>
        <v>1.3296234050061209</v>
      </c>
      <c r="AM19" t="s">
        <v>30</v>
      </c>
      <c r="AN19">
        <f>AM2+AN18</f>
        <v>1.3304116869441951</v>
      </c>
      <c r="AQ19" t="s">
        <v>30</v>
      </c>
      <c r="AR19">
        <f>AQ2+AR18</f>
        <v>1.3309762212879781</v>
      </c>
      <c r="AU19" t="s">
        <v>30</v>
      </c>
      <c r="AV19">
        <f>AU2+AV18</f>
        <v>1.3321337870143699</v>
      </c>
      <c r="AY19" t="s">
        <v>30</v>
      </c>
      <c r="AZ19">
        <f>AY2+AZ18</f>
        <v>1.332038947149587</v>
      </c>
      <c r="BC19" t="s">
        <v>30</v>
      </c>
      <c r="BD19">
        <f>BC2+BD18</f>
        <v>1.3345194026486937</v>
      </c>
      <c r="BG19" t="s">
        <v>30</v>
      </c>
      <c r="BH19">
        <f>BG2+BH18</f>
        <v>1.3309180495868613</v>
      </c>
      <c r="BK19" t="s">
        <v>30</v>
      </c>
      <c r="BL19">
        <f>BK2+BL18</f>
        <v>1.3353569749729115</v>
      </c>
      <c r="BO19" t="s">
        <v>30</v>
      </c>
      <c r="BP19">
        <f>BO2+BP18</f>
        <v>1.3271018487993258</v>
      </c>
    </row>
    <row r="20" spans="1:68" x14ac:dyDescent="0.25">
      <c r="A20" t="s">
        <v>39</v>
      </c>
      <c r="B20" s="8">
        <f>MIN(B2:B17)</f>
        <v>0.2518195981399175</v>
      </c>
      <c r="C20" s="8">
        <f>MIN(C2:C17)</f>
        <v>0.91258022935470251</v>
      </c>
      <c r="D20" s="8">
        <f>MIN(D2:D17)</f>
        <v>135.70777976239509</v>
      </c>
      <c r="E20" s="8">
        <f>MIN(E2:E17)</f>
        <v>1981</v>
      </c>
      <c r="F20" s="8">
        <f>MIN(F2:F17)</f>
        <v>32.216999999999999</v>
      </c>
      <c r="G20" t="s">
        <v>31</v>
      </c>
      <c r="H20">
        <f>G2-H18</f>
        <v>1.2940744540537243</v>
      </c>
      <c r="K20" t="s">
        <v>31</v>
      </c>
      <c r="L20">
        <f>K2-L18</f>
        <v>1.2792166064777803</v>
      </c>
      <c r="O20" t="s">
        <v>31</v>
      </c>
      <c r="P20">
        <f>O2-P18</f>
        <v>1.3068143921279265</v>
      </c>
      <c r="S20" t="s">
        <v>31</v>
      </c>
      <c r="T20">
        <f>S2-T18</f>
        <v>1.2995660089177414</v>
      </c>
      <c r="W20" t="s">
        <v>31</v>
      </c>
      <c r="X20">
        <f>W2-X18</f>
        <v>1.2947834197843771</v>
      </c>
      <c r="AA20" t="s">
        <v>31</v>
      </c>
      <c r="AB20">
        <f>AA2-AB18</f>
        <v>1.2922852727858671</v>
      </c>
      <c r="AE20" t="s">
        <v>31</v>
      </c>
      <c r="AF20">
        <f>AE2-AF18</f>
        <v>1.2942831992292074</v>
      </c>
      <c r="AI20" t="s">
        <v>31</v>
      </c>
      <c r="AJ20">
        <f>AI2-AJ18</f>
        <v>1.2929523316136526</v>
      </c>
      <c r="AM20" t="s">
        <v>31</v>
      </c>
      <c r="AN20">
        <f>AM2-AN18</f>
        <v>1.2935123592173237</v>
      </c>
      <c r="AQ20" t="s">
        <v>31</v>
      </c>
      <c r="AR20">
        <f>AQ2-AR18</f>
        <v>1.2944655093798272</v>
      </c>
      <c r="AU20" t="s">
        <v>31</v>
      </c>
      <c r="AV20">
        <f>AU2-AV18</f>
        <v>1.2977080816578672</v>
      </c>
      <c r="AY20" t="s">
        <v>31</v>
      </c>
      <c r="AZ20">
        <f>AY2-AZ18</f>
        <v>1.2947691288299534</v>
      </c>
      <c r="BC20" t="s">
        <v>31</v>
      </c>
      <c r="BD20">
        <f>BC2-BD18</f>
        <v>1.2982953655658931</v>
      </c>
      <c r="BG20" t="s">
        <v>31</v>
      </c>
      <c r="BH20">
        <f>BG2-BH18</f>
        <v>1.2927253703629069</v>
      </c>
      <c r="BK20" t="s">
        <v>31</v>
      </c>
      <c r="BL20">
        <f>BK2-BL18</f>
        <v>1.297400639635544</v>
      </c>
      <c r="BO20" t="s">
        <v>31</v>
      </c>
      <c r="BP20">
        <f>BO2-BP18</f>
        <v>1.2883668050950456</v>
      </c>
    </row>
    <row r="21" spans="1:68" x14ac:dyDescent="0.25">
      <c r="A21" t="s">
        <v>40</v>
      </c>
      <c r="B21" s="8">
        <f>MAX(B2:B17)</f>
        <v>0.28145379189988551</v>
      </c>
      <c r="C21" s="8">
        <f>MAX(C2:C17)</f>
        <v>0.96123850584691339</v>
      </c>
      <c r="D21" s="8">
        <f>MAX(D2:D17)</f>
        <v>322.38438814193103</v>
      </c>
      <c r="E21" s="8">
        <f>MAX(E2:E17)</f>
        <v>2004</v>
      </c>
      <c r="F21" s="8">
        <f>MAX(F2:F17)</f>
        <v>48689.24</v>
      </c>
      <c r="G21" t="s">
        <v>22</v>
      </c>
      <c r="H21" s="15">
        <f>LN(G2)</f>
        <v>0.27152374428036713</v>
      </c>
      <c r="K21" t="s">
        <v>22</v>
      </c>
      <c r="L21" s="15">
        <f>LN(K2)</f>
        <v>0.26454146175480053</v>
      </c>
      <c r="O21" t="s">
        <v>22</v>
      </c>
      <c r="P21" s="15">
        <f>LN(O2)</f>
        <v>0.28145379189988551</v>
      </c>
      <c r="S21" t="s">
        <v>22</v>
      </c>
      <c r="T21" s="15">
        <f>LN(S2)</f>
        <v>0.27595166766113866</v>
      </c>
      <c r="W21" t="s">
        <v>22</v>
      </c>
      <c r="X21" s="15">
        <f>LN(W2)</f>
        <v>0.27276808498814359</v>
      </c>
      <c r="AA21" t="s">
        <v>22</v>
      </c>
      <c r="AB21" s="15">
        <f>LN(AA2)</f>
        <v>0.27079316187491392</v>
      </c>
      <c r="AE21" t="s">
        <v>22</v>
      </c>
      <c r="AF21" s="15">
        <f>LN(AE2)</f>
        <v>0.27219741023004806</v>
      </c>
      <c r="AI21" t="s">
        <v>22</v>
      </c>
      <c r="AJ21" s="15">
        <f>LN(AI2)</f>
        <v>0.27100975986132503</v>
      </c>
      <c r="AM21" t="s">
        <v>22</v>
      </c>
      <c r="AN21" s="15">
        <f>LN(AM2)</f>
        <v>0.27152374428036696</v>
      </c>
      <c r="AQ21" t="s">
        <v>22</v>
      </c>
      <c r="AR21" s="15">
        <f>LN(AQ2)</f>
        <v>0.27210197967606858</v>
      </c>
      <c r="AU21" t="s">
        <v>22</v>
      </c>
      <c r="AV21" s="15">
        <f>LN(AU2)</f>
        <v>0.27377653784195072</v>
      </c>
      <c r="AY21" t="s">
        <v>22</v>
      </c>
      <c r="AZ21" s="15">
        <f>LN(AY2)</f>
        <v>0.27262226922544552</v>
      </c>
      <c r="BC21" t="s">
        <v>22</v>
      </c>
      <c r="BD21" s="15">
        <f>LN(BC2)</f>
        <v>0.2749063473901347</v>
      </c>
      <c r="BG21" t="s">
        <v>22</v>
      </c>
      <c r="BH21" s="15">
        <f>LN(BG2)</f>
        <v>0.27141678950033588</v>
      </c>
      <c r="BK21" t="s">
        <v>22</v>
      </c>
      <c r="BL21" s="15">
        <f>LN(BK2)</f>
        <v>0.27488463897859716</v>
      </c>
      <c r="BO21" t="s">
        <v>22</v>
      </c>
      <c r="BP21" s="15">
        <f>LN(BO2)</f>
        <v>0.2682961184498231</v>
      </c>
    </row>
    <row r="22" spans="1:68" x14ac:dyDescent="0.25">
      <c r="A22" t="s">
        <v>41</v>
      </c>
      <c r="B22" s="8">
        <f>ABS(B21-B20)</f>
        <v>2.9634193759968008E-2</v>
      </c>
      <c r="C22" s="8">
        <f>ABS(C21-C20)</f>
        <v>4.8658276492210883E-2</v>
      </c>
      <c r="D22" s="8">
        <f>ABS(D21-D20)</f>
        <v>186.67660837953594</v>
      </c>
      <c r="E22" s="8">
        <f>ABS(E21-E20)</f>
        <v>23</v>
      </c>
      <c r="F22" s="8">
        <f>ABS(F21-F20)</f>
        <v>48657.023000000001</v>
      </c>
      <c r="G22" t="s">
        <v>32</v>
      </c>
      <c r="H22" s="15">
        <f>LN(H19)</f>
        <v>0.28506584719790418</v>
      </c>
      <c r="K22" t="s">
        <v>32</v>
      </c>
      <c r="L22" s="15">
        <f>LN(L19)</f>
        <v>0.28250640666211252</v>
      </c>
      <c r="O22" t="s">
        <v>32</v>
      </c>
      <c r="P22" s="15">
        <f>LN(P19)</f>
        <v>0.29512565598746004</v>
      </c>
      <c r="S22" t="s">
        <v>32</v>
      </c>
      <c r="T22" s="15">
        <f>LN(T19)</f>
        <v>0.2896818212777979</v>
      </c>
      <c r="W22" t="s">
        <v>32</v>
      </c>
      <c r="X22" s="15">
        <f>LN(X19)</f>
        <v>0.2869876169825073</v>
      </c>
      <c r="AA22" t="s">
        <v>32</v>
      </c>
      <c r="AB22" s="15">
        <f>LN(AB19)</f>
        <v>0.28497025935140313</v>
      </c>
      <c r="AE22" t="s">
        <v>32</v>
      </c>
      <c r="AF22" s="15">
        <f>LN(AF19)</f>
        <v>0.28623784812623998</v>
      </c>
      <c r="AI22" t="s">
        <v>32</v>
      </c>
      <c r="AJ22" s="15">
        <f>LN(AJ19)</f>
        <v>0.28489574800722628</v>
      </c>
      <c r="AM22" t="s">
        <v>32</v>
      </c>
      <c r="AN22" s="15">
        <f>LN(AN19)</f>
        <v>0.28548843339211843</v>
      </c>
      <c r="AQ22" t="s">
        <v>32</v>
      </c>
      <c r="AR22" s="15">
        <f>LN(AR19)</f>
        <v>0.28591267395509978</v>
      </c>
      <c r="AU22" t="s">
        <v>32</v>
      </c>
      <c r="AV22" s="15">
        <f>LN(AV19)</f>
        <v>0.28678200777584678</v>
      </c>
      <c r="AY22" t="s">
        <v>32</v>
      </c>
      <c r="AZ22" s="15">
        <f>LN(AZ19)</f>
        <v>0.28671081129252063</v>
      </c>
      <c r="BC22" t="s">
        <v>32</v>
      </c>
      <c r="BD22" s="15">
        <f>LN(BD19)</f>
        <v>0.28857122902141141</v>
      </c>
      <c r="BG22" t="s">
        <v>32</v>
      </c>
      <c r="BH22" s="15">
        <f>LN(BH19)</f>
        <v>0.28586896695909886</v>
      </c>
      <c r="BK22" t="s">
        <v>32</v>
      </c>
      <c r="BL22" s="15">
        <f>LN(BL19)</f>
        <v>0.28919865309146559</v>
      </c>
      <c r="BO22" t="s">
        <v>32</v>
      </c>
      <c r="BP22" s="15">
        <f>LN(BP19)</f>
        <v>0.28299750357239045</v>
      </c>
    </row>
    <row r="23" spans="1:68" x14ac:dyDescent="0.25">
      <c r="A23" t="s">
        <v>42</v>
      </c>
      <c r="B23" s="8">
        <f>COUNT(B2:B17)</f>
        <v>16</v>
      </c>
      <c r="G23" t="s">
        <v>33</v>
      </c>
      <c r="H23" s="15">
        <f>LN(H20)</f>
        <v>0.25779573233206371</v>
      </c>
      <c r="K23" t="s">
        <v>33</v>
      </c>
      <c r="L23" s="15">
        <f>LN(L20)</f>
        <v>0.24624786437781165</v>
      </c>
      <c r="O23" t="s">
        <v>33</v>
      </c>
      <c r="P23" s="15">
        <f>LN(P20)</f>
        <v>0.26759241394394773</v>
      </c>
      <c r="S23" t="s">
        <v>33</v>
      </c>
      <c r="T23" s="15">
        <f>LN(T20)</f>
        <v>0.26203036943670377</v>
      </c>
      <c r="W23" t="s">
        <v>33</v>
      </c>
      <c r="X23" s="15">
        <f>LN(X20)</f>
        <v>0.25834343775501512</v>
      </c>
      <c r="AA23" t="s">
        <v>33</v>
      </c>
      <c r="AB23" s="15">
        <f>LN(AB20)</f>
        <v>0.25641218035768304</v>
      </c>
      <c r="AE23" t="s">
        <v>33</v>
      </c>
      <c r="AF23" s="15">
        <f>LN(AF20)</f>
        <v>0.25795702779729501</v>
      </c>
      <c r="AI23" t="s">
        <v>33</v>
      </c>
      <c r="AJ23" s="15">
        <f>LN(AJ20)</f>
        <v>0.25692823260870551</v>
      </c>
      <c r="AM23" t="s">
        <v>33</v>
      </c>
      <c r="AN23" s="15">
        <f>LN(AN20)</f>
        <v>0.25736127746287119</v>
      </c>
      <c r="AQ23" t="s">
        <v>33</v>
      </c>
      <c r="AR23" s="15">
        <f>LN(AR20)</f>
        <v>0.25809787588371985</v>
      </c>
      <c r="AU23" t="s">
        <v>33</v>
      </c>
      <c r="AV23" s="15">
        <f>LN(AV20)</f>
        <v>0.26059969441975345</v>
      </c>
      <c r="AY23" t="s">
        <v>33</v>
      </c>
      <c r="AZ23" s="15">
        <f>LN(AZ20)</f>
        <v>0.25833240036214083</v>
      </c>
      <c r="BC23" t="s">
        <v>33</v>
      </c>
      <c r="BD23" s="15">
        <f>LN(BD20)</f>
        <v>0.26105214676042554</v>
      </c>
      <c r="BG23" t="s">
        <v>33</v>
      </c>
      <c r="BH23" s="15">
        <f>LN(BH20)</f>
        <v>0.2567526799857664</v>
      </c>
      <c r="BK23" t="s">
        <v>33</v>
      </c>
      <c r="BL23" s="15">
        <f>LN(BL20)</f>
        <v>0.26036275481006471</v>
      </c>
      <c r="BO23" t="s">
        <v>33</v>
      </c>
      <c r="BP23" s="15">
        <f>LN(BP20)</f>
        <v>0.25337537370264207</v>
      </c>
    </row>
    <row r="24" spans="1:68" x14ac:dyDescent="0.25">
      <c r="G24" t="s">
        <v>34</v>
      </c>
      <c r="H24" s="15">
        <f>H22-H21</f>
        <v>1.3542102917537047E-2</v>
      </c>
      <c r="K24" t="s">
        <v>34</v>
      </c>
      <c r="L24" s="15">
        <f>L22-L21</f>
        <v>1.7964944907311986E-2</v>
      </c>
      <c r="O24" t="s">
        <v>34</v>
      </c>
      <c r="P24" s="15">
        <f>P22-P21</f>
        <v>1.3671864087574537E-2</v>
      </c>
      <c r="S24" t="s">
        <v>34</v>
      </c>
      <c r="T24" s="15">
        <f>T22-T21</f>
        <v>1.3730153616659246E-2</v>
      </c>
      <c r="W24" t="s">
        <v>34</v>
      </c>
      <c r="X24" s="15">
        <f>X22-X21</f>
        <v>1.421953199436371E-2</v>
      </c>
      <c r="AA24" t="s">
        <v>34</v>
      </c>
      <c r="AB24" s="15">
        <f>AB22-AB21</f>
        <v>1.4177097476489209E-2</v>
      </c>
      <c r="AE24" t="s">
        <v>34</v>
      </c>
      <c r="AF24" s="15">
        <f>AF22-AF21</f>
        <v>1.4040437896191915E-2</v>
      </c>
      <c r="AI24" t="s">
        <v>34</v>
      </c>
      <c r="AJ24" s="15">
        <f>AJ22-AJ21</f>
        <v>1.3885988145901251E-2</v>
      </c>
      <c r="AM24" t="s">
        <v>34</v>
      </c>
      <c r="AN24" s="15">
        <f>AN22-AN21</f>
        <v>1.3964689111751472E-2</v>
      </c>
      <c r="AQ24" t="s">
        <v>34</v>
      </c>
      <c r="AR24" s="15">
        <f>AR22-AR21</f>
        <v>1.3810694279031199E-2</v>
      </c>
      <c r="AU24" t="s">
        <v>34</v>
      </c>
      <c r="AV24" s="15">
        <f>AV22-AV21</f>
        <v>1.3005469933896063E-2</v>
      </c>
      <c r="AY24" t="s">
        <v>34</v>
      </c>
      <c r="AZ24" s="15">
        <f>AZ22-AZ21</f>
        <v>1.4088542067075105E-2</v>
      </c>
      <c r="BC24" t="s">
        <v>34</v>
      </c>
      <c r="BD24" s="15">
        <f>BD22-BD21</f>
        <v>1.3664881631276715E-2</v>
      </c>
      <c r="BG24" t="s">
        <v>34</v>
      </c>
      <c r="BH24" s="15">
        <f>BH22-BH21</f>
        <v>1.4452177458762983E-2</v>
      </c>
      <c r="BK24" t="s">
        <v>34</v>
      </c>
      <c r="BL24" s="15">
        <f>BL22-BL21</f>
        <v>1.4314014112868423E-2</v>
      </c>
      <c r="BO24" t="s">
        <v>34</v>
      </c>
      <c r="BP24" s="15">
        <f>BP22-BP21</f>
        <v>1.4701385122567356E-2</v>
      </c>
    </row>
    <row r="25" spans="1:68" x14ac:dyDescent="0.25">
      <c r="G25" t="s">
        <v>35</v>
      </c>
      <c r="H25" s="15">
        <f>H21-H23</f>
        <v>1.372801194830342E-2</v>
      </c>
      <c r="K25" t="s">
        <v>35</v>
      </c>
      <c r="L25" s="15">
        <f>L21-L23</f>
        <v>1.8293597376988879E-2</v>
      </c>
      <c r="O25" t="s">
        <v>35</v>
      </c>
      <c r="P25" s="15">
        <f>P21-P23</f>
        <v>1.3861377955937781E-2</v>
      </c>
      <c r="S25" t="s">
        <v>35</v>
      </c>
      <c r="T25" s="15">
        <f>T21-T23</f>
        <v>1.3921298224434886E-2</v>
      </c>
      <c r="W25" t="s">
        <v>35</v>
      </c>
      <c r="X25" s="15">
        <f>X21-X23</f>
        <v>1.4424647233128474E-2</v>
      </c>
      <c r="AA25" t="s">
        <v>35</v>
      </c>
      <c r="AB25" s="15">
        <f>AB21-AB23</f>
        <v>1.4380981517230884E-2</v>
      </c>
      <c r="AE25" t="s">
        <v>35</v>
      </c>
      <c r="AF25" s="15">
        <f>AF21-AF23</f>
        <v>1.4240382432753051E-2</v>
      </c>
      <c r="AI25" t="s">
        <v>35</v>
      </c>
      <c r="AJ25" s="15">
        <f>AJ21-AJ23</f>
        <v>1.4081527252619519E-2</v>
      </c>
      <c r="AM25" t="s">
        <v>35</v>
      </c>
      <c r="AN25" s="15">
        <f>AN21-AN23</f>
        <v>1.4162466817495778E-2</v>
      </c>
      <c r="AQ25" t="s">
        <v>35</v>
      </c>
      <c r="AR25" s="15">
        <f>AR21-AR23</f>
        <v>1.4004103792348732E-2</v>
      </c>
      <c r="AU25" t="s">
        <v>35</v>
      </c>
      <c r="AV25" s="15">
        <f>AV21-AV23</f>
        <v>1.3176843422197271E-2</v>
      </c>
      <c r="AY25" t="s">
        <v>35</v>
      </c>
      <c r="AZ25" s="15">
        <f>AZ21-AZ23</f>
        <v>1.4289868863304689E-2</v>
      </c>
      <c r="BC25" t="s">
        <v>35</v>
      </c>
      <c r="BD25" s="15">
        <f>BD21-BD23</f>
        <v>1.3854200629709157E-2</v>
      </c>
      <c r="BG25" t="s">
        <v>35</v>
      </c>
      <c r="BH25" s="15">
        <f>BH21-BH23</f>
        <v>1.4664109514569479E-2</v>
      </c>
      <c r="BK25" t="s">
        <v>35</v>
      </c>
      <c r="BL25" s="15">
        <f>BL21-BL23</f>
        <v>1.4521884168532451E-2</v>
      </c>
      <c r="BO25" t="s">
        <v>35</v>
      </c>
      <c r="BP25" s="15">
        <f>BP21-BP23</f>
        <v>1.4920744747181025E-2</v>
      </c>
    </row>
    <row r="26" spans="1:68" x14ac:dyDescent="0.25">
      <c r="G26" t="s">
        <v>36</v>
      </c>
      <c r="H26" s="16">
        <f>AVERAGE(H24:H25)</f>
        <v>1.3635057432920233E-2</v>
      </c>
      <c r="K26" t="s">
        <v>36</v>
      </c>
      <c r="L26" s="16">
        <f>AVERAGE(L24:L25)</f>
        <v>1.8129271142150433E-2</v>
      </c>
      <c r="O26" t="s">
        <v>36</v>
      </c>
      <c r="P26" s="16">
        <f>AVERAGE(P24:P25)</f>
        <v>1.3766621021756159E-2</v>
      </c>
      <c r="S26" t="s">
        <v>36</v>
      </c>
      <c r="T26" s="16">
        <f>AVERAGE(T24:T25)</f>
        <v>1.3825725920547066E-2</v>
      </c>
      <c r="W26" t="s">
        <v>36</v>
      </c>
      <c r="X26" s="16">
        <f>AVERAGE(X24:X25)</f>
        <v>1.4322089613746092E-2</v>
      </c>
      <c r="AA26" t="s">
        <v>36</v>
      </c>
      <c r="AB26" s="16">
        <f>AVERAGE(AB24:AB25)</f>
        <v>1.4279039496860046E-2</v>
      </c>
      <c r="AE26" t="s">
        <v>36</v>
      </c>
      <c r="AF26" s="16">
        <f>AVERAGE(AF24:AF25)</f>
        <v>1.4140410164472483E-2</v>
      </c>
      <c r="AI26" t="s">
        <v>36</v>
      </c>
      <c r="AJ26" s="16">
        <f>AVERAGE(AJ24:AJ25)</f>
        <v>1.3983757699260385E-2</v>
      </c>
      <c r="AM26" t="s">
        <v>36</v>
      </c>
      <c r="AN26" s="16">
        <f>AVERAGE(AN24:AN25)</f>
        <v>1.4063577964623625E-2</v>
      </c>
      <c r="AQ26" t="s">
        <v>36</v>
      </c>
      <c r="AR26" s="16">
        <f>AVERAGE(AR24:AR25)</f>
        <v>1.3907399035689966E-2</v>
      </c>
      <c r="AU26" t="s">
        <v>36</v>
      </c>
      <c r="AV26" s="16">
        <f>AVERAGE(AV24:AV25)</f>
        <v>1.3091156678046667E-2</v>
      </c>
      <c r="AY26" t="s">
        <v>36</v>
      </c>
      <c r="AZ26" s="16">
        <f>AVERAGE(AZ24:AZ25)</f>
        <v>1.4189205465189897E-2</v>
      </c>
      <c r="BC26" t="s">
        <v>36</v>
      </c>
      <c r="BD26" s="16">
        <f>AVERAGE(BD24:BD25)</f>
        <v>1.3759541130492936E-2</v>
      </c>
      <c r="BG26" t="s">
        <v>36</v>
      </c>
      <c r="BH26" s="16">
        <f>AVERAGE(BH24:BH25)</f>
        <v>1.4558143486666231E-2</v>
      </c>
      <c r="BK26" t="s">
        <v>36</v>
      </c>
      <c r="BL26" s="16">
        <f>AVERAGE(BL24:BL25)</f>
        <v>1.4417949140700437E-2</v>
      </c>
      <c r="BO26" t="s">
        <v>36</v>
      </c>
      <c r="BP26" s="16">
        <f>AVERAGE(BP24:BP25)</f>
        <v>1.4811064934874191E-2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"/>
  <sheetViews>
    <sheetView workbookViewId="0">
      <selection activeCell="F1" sqref="F1"/>
    </sheetView>
  </sheetViews>
  <sheetFormatPr defaultColWidth="11.42578125" defaultRowHeight="15" x14ac:dyDescent="0.25"/>
  <sheetData>
    <row r="1" spans="2:72" ht="17.25" thickTop="1" thickBot="1" x14ac:dyDescent="0.3">
      <c r="B1" s="8" t="s">
        <v>15</v>
      </c>
      <c r="C1" s="8" t="s">
        <v>16</v>
      </c>
      <c r="D1" s="8" t="s">
        <v>17</v>
      </c>
      <c r="E1" s="17" t="s">
        <v>3</v>
      </c>
      <c r="F1" s="17" t="s">
        <v>2</v>
      </c>
      <c r="G1" s="12">
        <f>LN(G2)</f>
        <v>0.27152374428036713</v>
      </c>
      <c r="H1" s="13">
        <f>G4</f>
        <v>0.94652397512710695</v>
      </c>
      <c r="I1" s="7" t="s">
        <v>3</v>
      </c>
      <c r="J1" s="7" t="s">
        <v>2</v>
      </c>
      <c r="K1" s="12">
        <f>LN(K2)</f>
        <v>0.26454146175480053</v>
      </c>
      <c r="L1" s="13">
        <f>K4</f>
        <v>0.91258022935470251</v>
      </c>
      <c r="M1" s="7" t="s">
        <v>3</v>
      </c>
      <c r="N1" s="7" t="s">
        <v>2</v>
      </c>
      <c r="O1" s="12">
        <f>LN(O2)</f>
        <v>0.28145379189988551</v>
      </c>
      <c r="P1" s="13">
        <f>O4</f>
        <v>0.9519440157311535</v>
      </c>
      <c r="Q1" s="7" t="s">
        <v>3</v>
      </c>
      <c r="R1" s="7" t="s">
        <v>2</v>
      </c>
      <c r="S1" s="12">
        <f>LN(S2)</f>
        <v>0.27595166766113866</v>
      </c>
      <c r="T1" s="13">
        <f>S4</f>
        <v>0.95022053132489215</v>
      </c>
      <c r="U1" s="7" t="s">
        <v>3</v>
      </c>
      <c r="V1" s="7" t="s">
        <v>2</v>
      </c>
      <c r="W1" s="12">
        <f>LN(W2)</f>
        <v>0.27276808498814359</v>
      </c>
      <c r="X1" s="13">
        <f>W4</f>
        <v>0.94592116302567764</v>
      </c>
      <c r="Y1" s="7" t="s">
        <v>3</v>
      </c>
      <c r="Z1" s="7" t="s">
        <v>2</v>
      </c>
      <c r="AA1" s="12">
        <f>LN(AA2)</f>
        <v>0.27079316187491392</v>
      </c>
      <c r="AB1" s="13">
        <f>AA4</f>
        <v>0.94568724514325597</v>
      </c>
      <c r="AC1" s="7" t="s">
        <v>3</v>
      </c>
      <c r="AD1" s="7" t="s">
        <v>2</v>
      </c>
      <c r="AE1" s="12">
        <f>LN(AE2)</f>
        <v>0.27219741023004806</v>
      </c>
      <c r="AF1" s="13">
        <f>AE4</f>
        <v>0.94705975230829886</v>
      </c>
      <c r="AG1" s="7" t="s">
        <v>3</v>
      </c>
      <c r="AH1" s="7" t="s">
        <v>2</v>
      </c>
      <c r="AI1" s="12">
        <f>LN(AI2)</f>
        <v>0.27100975986132503</v>
      </c>
      <c r="AJ1" s="13">
        <f>AI4</f>
        <v>0.94785165410909844</v>
      </c>
      <c r="AK1" s="7" t="s">
        <v>3</v>
      </c>
      <c r="AL1" s="7" t="s">
        <v>2</v>
      </c>
      <c r="AM1" s="12">
        <f>LN(AM2)</f>
        <v>0.27152374428036696</v>
      </c>
      <c r="AN1" s="13">
        <f>AM4</f>
        <v>0.94742389639107172</v>
      </c>
      <c r="AO1" s="7" t="s">
        <v>3</v>
      </c>
      <c r="AP1" s="7" t="s">
        <v>2</v>
      </c>
      <c r="AQ1" s="12">
        <f>LN(AQ2)</f>
        <v>0.27210197967606858</v>
      </c>
      <c r="AR1" s="13">
        <f>AQ4</f>
        <v>0.94867629147971477</v>
      </c>
      <c r="AS1" s="7" t="s">
        <v>3</v>
      </c>
      <c r="AT1" s="7" t="s">
        <v>2</v>
      </c>
      <c r="AU1" s="12">
        <f>LN(AU2)</f>
        <v>0.27377653784195072</v>
      </c>
      <c r="AV1" s="13">
        <f>AU4</f>
        <v>0.95464372836714007</v>
      </c>
      <c r="AW1" s="7" t="s">
        <v>3</v>
      </c>
      <c r="AX1" s="7" t="s">
        <v>2</v>
      </c>
      <c r="AY1" s="12">
        <f>LN(AY2)</f>
        <v>0.27262226922544552</v>
      </c>
      <c r="AZ1" s="13">
        <f>AY4</f>
        <v>0.94682767838552806</v>
      </c>
      <c r="BA1" s="7" t="s">
        <v>3</v>
      </c>
      <c r="BB1" s="7" t="s">
        <v>2</v>
      </c>
      <c r="BC1" s="12">
        <f>LN(BC2)</f>
        <v>0.2749063473901347</v>
      </c>
      <c r="BD1" s="13">
        <f>BC4</f>
        <v>0.95041392438949157</v>
      </c>
      <c r="BE1" s="7" t="s">
        <v>3</v>
      </c>
      <c r="BF1" s="7" t="s">
        <v>2</v>
      </c>
      <c r="BG1" s="12">
        <f>LN(BG2)</f>
        <v>0.27141678950033588</v>
      </c>
      <c r="BH1" s="13">
        <f>BG4</f>
        <v>0.94384233168246301</v>
      </c>
      <c r="BI1" s="7" t="s">
        <v>3</v>
      </c>
      <c r="BJ1" s="7" t="s">
        <v>2</v>
      </c>
      <c r="BK1" s="12">
        <f>LN(BK2)</f>
        <v>0.27488463897859716</v>
      </c>
      <c r="BL1" s="13">
        <f>BK4</f>
        <v>0.94581293370039765</v>
      </c>
      <c r="BM1" s="7" t="s">
        <v>3</v>
      </c>
      <c r="BN1" s="7" t="s">
        <v>2</v>
      </c>
      <c r="BO1" s="12">
        <f>LN(BO2)</f>
        <v>0.2682961184498231</v>
      </c>
      <c r="BP1" s="13">
        <f>BO4</f>
        <v>0.94105881386731161</v>
      </c>
      <c r="BQ1" s="7" t="s">
        <v>3</v>
      </c>
      <c r="BR1" s="7" t="s">
        <v>2</v>
      </c>
      <c r="BS1" s="12">
        <f>LN(BS2)</f>
        <v>0.2518195981399175</v>
      </c>
      <c r="BT1" s="13">
        <f>BS4</f>
        <v>0.96123850584691339</v>
      </c>
    </row>
    <row r="2" spans="2:72" ht="15.75" thickTop="1" x14ac:dyDescent="0.25">
      <c r="B2">
        <v>0.26454146175480053</v>
      </c>
      <c r="C2" s="14">
        <v>0.91258022935470251</v>
      </c>
      <c r="D2">
        <v>135.70777976239509</v>
      </c>
      <c r="E2" s="5">
        <v>1981</v>
      </c>
      <c r="F2" s="6">
        <v>32.216999999999999</v>
      </c>
      <c r="G2">
        <f t="array" ref="G2:H6">LOGEST(F2:F17,E2:E17,TRUE, TRUE)</f>
        <v>1.3119620230807596</v>
      </c>
      <c r="H2">
        <v>9.3853092931628524E-233</v>
      </c>
      <c r="I2" s="5">
        <v>1987</v>
      </c>
      <c r="J2" s="6">
        <v>329.9</v>
      </c>
      <c r="K2">
        <f t="array" ref="K2:L6">LOGEST(J2:J16,I2:I16,TRUE, TRUE)</f>
        <v>1.3028334398330084</v>
      </c>
      <c r="L2">
        <v>1.0697352819027959E-226</v>
      </c>
      <c r="M2" s="5">
        <v>1981</v>
      </c>
      <c r="N2" s="6">
        <v>32.216999999999999</v>
      </c>
      <c r="O2">
        <f t="array" ref="O2:P6">LOGEST(N2:N16,M2:M16,TRUE, TRUE)</f>
        <v>1.3250547666435648</v>
      </c>
      <c r="P2">
        <v>2.2429664420133687E-241</v>
      </c>
      <c r="Q2" s="5">
        <v>1981</v>
      </c>
      <c r="R2" s="6">
        <v>32.216999999999999</v>
      </c>
      <c r="S2">
        <f t="array" ref="S2:T6">LOGEST(R2:R16,Q2:Q16,TRUE, TRUE)</f>
        <v>1.3177841708970028</v>
      </c>
      <c r="T2">
        <v>1.3278042967698885E-236</v>
      </c>
      <c r="U2" s="5">
        <v>1981</v>
      </c>
      <c r="V2" s="6">
        <v>32.216999999999999</v>
      </c>
      <c r="W2">
        <f t="array" ref="W2:X6">LOGEST(V2:V16,U2:U16,TRUE, TRUE)</f>
        <v>1.3135955669649328</v>
      </c>
      <c r="X2">
        <v>7.7589704635092248E-234</v>
      </c>
      <c r="Y2" s="5">
        <v>1981</v>
      </c>
      <c r="Z2" s="6">
        <v>32.216999999999999</v>
      </c>
      <c r="AA2">
        <f t="array" ref="AA2:AB6">LOGEST(Z2:Z16,Y2:Y16,TRUE, TRUE)</f>
        <v>1.3110038767551153</v>
      </c>
      <c r="AB2">
        <v>4.0642555987517356E-232</v>
      </c>
      <c r="AC2" s="5">
        <v>1981</v>
      </c>
      <c r="AD2" s="6">
        <v>32.216999999999999</v>
      </c>
      <c r="AE2">
        <f t="array" ref="AE2:AF6">LOGEST(AD2:AD16,AC2:AC16,TRUE, TRUE)</f>
        <v>1.3128461449909603</v>
      </c>
      <c r="AF2">
        <v>2.4203160996824479E-233</v>
      </c>
      <c r="AG2" s="5">
        <v>1981</v>
      </c>
      <c r="AH2" s="6">
        <v>32.216999999999999</v>
      </c>
      <c r="AI2">
        <f t="array" ref="AI2:AJ6">LOGEST(AH2:AH16,AG2:AG16,TRUE, TRUE)</f>
        <v>1.3112878683098868</v>
      </c>
      <c r="AJ2">
        <v>2.6622667635291128E-232</v>
      </c>
      <c r="AK2" s="5">
        <v>1981</v>
      </c>
      <c r="AL2" s="6">
        <v>32.216999999999999</v>
      </c>
      <c r="AM2">
        <f t="array" ref="AM2:AN6">LOGEST(AL2:AL16,AK2:AK16,TRUE, TRUE)</f>
        <v>1.3119620230807594</v>
      </c>
      <c r="AN2">
        <v>9.5067297118165316E-233</v>
      </c>
      <c r="AO2" s="5">
        <v>1981</v>
      </c>
      <c r="AP2" s="6">
        <v>32.216999999999999</v>
      </c>
      <c r="AQ2">
        <f t="array" ref="AQ2:AR6">LOGEST(AP2:AP16,AO2:AO16,TRUE, TRUE)</f>
        <v>1.3127208653339026</v>
      </c>
      <c r="AR2">
        <v>3.0190339525281127E-233</v>
      </c>
      <c r="AS2" s="5">
        <v>1981</v>
      </c>
      <c r="AT2" s="6">
        <v>32.216999999999999</v>
      </c>
      <c r="AU2">
        <f t="array" ref="AU2:AV6">LOGEST(AT2:AT16,AS2:AS16,TRUE, TRUE)</f>
        <v>1.3149209343361186</v>
      </c>
      <c r="AV2">
        <v>1.0888715180526911E-234</v>
      </c>
      <c r="AW2" s="5">
        <v>1981</v>
      </c>
      <c r="AX2" s="6">
        <v>32.216999999999999</v>
      </c>
      <c r="AY2">
        <f t="array" ref="AY2:AZ6">LOGEST(AX2:AX16,AW2:AW16,TRUE, TRUE)</f>
        <v>1.3134040379897702</v>
      </c>
      <c r="AZ2">
        <v>1.0616828271741894E-233</v>
      </c>
      <c r="BA2" s="5">
        <v>1981</v>
      </c>
      <c r="BB2" s="6">
        <v>32.216999999999999</v>
      </c>
      <c r="BC2">
        <f t="array" ref="BC2:BD6">LOGEST(BB2:BB16,BA2:BA16,TRUE, TRUE)</f>
        <v>1.3164073841072934</v>
      </c>
      <c r="BD2">
        <v>1.1324143072886637E-235</v>
      </c>
      <c r="BE2" s="5">
        <v>1981</v>
      </c>
      <c r="BF2" s="6">
        <v>32.216999999999999</v>
      </c>
      <c r="BG2">
        <f t="array" ref="BG2:BH6">LOGEST(BF2:BF16,BE2:BE16,TRUE, TRUE)</f>
        <v>1.3118217099748841</v>
      </c>
      <c r="BH2">
        <v>1.1609268814071994E-232</v>
      </c>
      <c r="BI2" s="5">
        <v>1981</v>
      </c>
      <c r="BJ2" s="6">
        <v>32.216999999999999</v>
      </c>
      <c r="BK2">
        <f t="array" ref="BK2:BL6">LOGEST(BJ2:BJ16,BI2:BI16,TRUE, TRUE)</f>
        <v>1.3163788073042277</v>
      </c>
      <c r="BL2">
        <v>1.1712784962268464E-235</v>
      </c>
      <c r="BM2" s="5">
        <v>1981</v>
      </c>
      <c r="BN2" s="6">
        <v>32.216999999999999</v>
      </c>
      <c r="BO2">
        <f t="array" ref="BO2:BP6">LOGEST(BN2:BN16,BM2:BM16,TRUE, TRUE)</f>
        <v>1.3077343269471857</v>
      </c>
      <c r="BP2">
        <v>5.7837796260684715E-230</v>
      </c>
      <c r="BQ2" s="5">
        <v>1981</v>
      </c>
      <c r="BR2" s="6">
        <v>32.216999999999999</v>
      </c>
      <c r="BS2">
        <f t="array" ref="BS2:BT6">LOGEST(BR2:BR16,BQ2:BQ16,TRUE, TRUE)</f>
        <v>1.2863639539013061</v>
      </c>
      <c r="BT2">
        <v>1.0294681310827308E-215</v>
      </c>
    </row>
    <row r="3" spans="2:72" x14ac:dyDescent="0.25">
      <c r="B3">
        <v>0.28145379189988551</v>
      </c>
      <c r="C3" s="14">
        <v>0.9519440157311535</v>
      </c>
      <c r="D3">
        <v>257.51781786992876</v>
      </c>
      <c r="E3" s="5">
        <v>1987</v>
      </c>
      <c r="F3" s="6">
        <v>329.9</v>
      </c>
      <c r="G3">
        <v>1.7248746712043329E-2</v>
      </c>
      <c r="H3">
        <v>34.411394510526179</v>
      </c>
      <c r="I3" s="5">
        <v>1990</v>
      </c>
      <c r="J3" s="6">
        <v>659.8</v>
      </c>
      <c r="K3">
        <v>2.2708653114703374E-2</v>
      </c>
      <c r="L3">
        <v>45.325081695609384</v>
      </c>
      <c r="M3" s="5">
        <v>1990</v>
      </c>
      <c r="N3" s="6">
        <v>659.8</v>
      </c>
      <c r="O3">
        <v>1.7538944841909161E-2</v>
      </c>
      <c r="P3">
        <v>34.999686095112921</v>
      </c>
      <c r="Q3" s="5">
        <v>1987</v>
      </c>
      <c r="R3" s="6">
        <v>329.9</v>
      </c>
      <c r="S3">
        <v>1.7517586483834981E-2</v>
      </c>
      <c r="T3">
        <v>34.95357328306234</v>
      </c>
      <c r="U3" s="5">
        <v>1987</v>
      </c>
      <c r="V3" s="6">
        <v>329.9</v>
      </c>
      <c r="W3">
        <v>1.8088730112134976E-2</v>
      </c>
      <c r="X3">
        <v>36.091997053285951</v>
      </c>
      <c r="Y3" s="5">
        <v>1987</v>
      </c>
      <c r="Z3" s="6">
        <v>329.9</v>
      </c>
      <c r="AA3">
        <v>1.7998784084872651E-2</v>
      </c>
      <c r="AB3">
        <v>35.911332295015583</v>
      </c>
      <c r="AC3" s="5">
        <v>1987</v>
      </c>
      <c r="AD3" s="6">
        <v>329.9</v>
      </c>
      <c r="AE3">
        <v>1.7849111680223812E-2</v>
      </c>
      <c r="AF3">
        <v>35.611516251895381</v>
      </c>
      <c r="AG3" s="5">
        <v>1987</v>
      </c>
      <c r="AH3" s="6">
        <v>329.9</v>
      </c>
      <c r="AI3">
        <v>1.7630447581344369E-2</v>
      </c>
      <c r="AJ3">
        <v>35.174075861518361</v>
      </c>
      <c r="AK3" s="5">
        <v>1987</v>
      </c>
      <c r="AL3" s="6">
        <v>329.9</v>
      </c>
      <c r="AM3">
        <v>1.7740186012909828E-2</v>
      </c>
      <c r="AN3">
        <v>35.391829971584016</v>
      </c>
      <c r="AO3" s="5">
        <v>1987</v>
      </c>
      <c r="AP3" s="6">
        <v>329.9</v>
      </c>
      <c r="AQ3">
        <v>1.7553350172357575E-2</v>
      </c>
      <c r="AR3">
        <v>35.017920265493892</v>
      </c>
      <c r="AS3" s="5">
        <v>1987</v>
      </c>
      <c r="AT3" s="6">
        <v>329.9</v>
      </c>
      <c r="AU3">
        <v>1.6550936135490538E-2</v>
      </c>
      <c r="AV3">
        <v>33.017057854007916</v>
      </c>
      <c r="AW3" s="5">
        <v>1987</v>
      </c>
      <c r="AX3" s="6">
        <v>329.9</v>
      </c>
      <c r="AY3">
        <v>1.79183077413133E-2</v>
      </c>
      <c r="AZ3">
        <v>35.743597895104863</v>
      </c>
      <c r="BA3" s="5">
        <v>1987</v>
      </c>
      <c r="BB3" s="6">
        <v>329.9</v>
      </c>
      <c r="BC3">
        <v>1.7415524769017653E-2</v>
      </c>
      <c r="BD3">
        <v>34.73947879655514</v>
      </c>
      <c r="BE3" s="5">
        <v>1987</v>
      </c>
      <c r="BF3" s="6">
        <v>329.9</v>
      </c>
      <c r="BG3">
        <v>1.836199398481014E-2</v>
      </c>
      <c r="BH3">
        <v>36.626213624400421</v>
      </c>
      <c r="BI3" s="5">
        <v>1987</v>
      </c>
      <c r="BJ3" s="6">
        <v>329.9</v>
      </c>
      <c r="BK3">
        <v>1.8248366318146379E-2</v>
      </c>
      <c r="BL3">
        <v>36.398343207366771</v>
      </c>
      <c r="BM3" s="5">
        <v>1987</v>
      </c>
      <c r="BN3" s="6">
        <v>329.9</v>
      </c>
      <c r="BO3">
        <v>1.8622747970329628E-2</v>
      </c>
      <c r="BP3">
        <v>37.14384213702499</v>
      </c>
      <c r="BQ3" s="5">
        <v>1987</v>
      </c>
      <c r="BR3" s="6">
        <v>329.9</v>
      </c>
      <c r="BS3">
        <v>1.402498887186078E-2</v>
      </c>
      <c r="BT3">
        <v>27.971543194846429</v>
      </c>
    </row>
    <row r="4" spans="2:72" ht="15.75" thickBot="1" x14ac:dyDescent="0.3">
      <c r="B4">
        <v>0.27595166766113866</v>
      </c>
      <c r="C4" s="14">
        <v>0.95022053132489215</v>
      </c>
      <c r="D4">
        <v>248.15184323975419</v>
      </c>
      <c r="E4" s="5">
        <v>1990</v>
      </c>
      <c r="F4" s="6">
        <v>659.8</v>
      </c>
      <c r="G4">
        <v>0.94652397512710695</v>
      </c>
      <c r="H4">
        <v>0.39933735743230542</v>
      </c>
      <c r="I4" s="5">
        <v>1991</v>
      </c>
      <c r="J4" s="6">
        <v>659.8</v>
      </c>
      <c r="K4">
        <v>0.91258022935470251</v>
      </c>
      <c r="L4">
        <v>0.41060192161397879</v>
      </c>
      <c r="M4" s="5">
        <v>1991</v>
      </c>
      <c r="N4" s="6">
        <v>659.8</v>
      </c>
      <c r="O4">
        <v>0.9519440157311535</v>
      </c>
      <c r="P4">
        <v>0.379317275865592</v>
      </c>
      <c r="Q4" s="5">
        <v>1991</v>
      </c>
      <c r="R4" s="6">
        <v>659.8</v>
      </c>
      <c r="S4">
        <v>0.95022053132489215</v>
      </c>
      <c r="T4">
        <v>0.39534415291914915</v>
      </c>
      <c r="U4" s="5">
        <v>1990</v>
      </c>
      <c r="V4" s="6">
        <v>659.8</v>
      </c>
      <c r="W4">
        <v>0.94592116302567764</v>
      </c>
      <c r="X4">
        <v>0.4120632306358028</v>
      </c>
      <c r="Y4" s="5">
        <v>1990</v>
      </c>
      <c r="Z4" s="6">
        <v>659.8</v>
      </c>
      <c r="AA4">
        <v>0.94568724514325597</v>
      </c>
      <c r="AB4">
        <v>0.41295345827372187</v>
      </c>
      <c r="AC4" s="5">
        <v>1990</v>
      </c>
      <c r="AD4" s="6">
        <v>659.8</v>
      </c>
      <c r="AE4">
        <v>0.94705975230829886</v>
      </c>
      <c r="AF4">
        <v>0.41158880153848232</v>
      </c>
      <c r="AG4" s="5">
        <v>1990</v>
      </c>
      <c r="AH4" s="6">
        <v>659.8</v>
      </c>
      <c r="AI4">
        <v>0.94785165410909844</v>
      </c>
      <c r="AJ4">
        <v>0.40776802553366021</v>
      </c>
      <c r="AK4" s="5">
        <v>1990</v>
      </c>
      <c r="AL4" s="6">
        <v>659.8</v>
      </c>
      <c r="AM4">
        <v>0.94742389639107172</v>
      </c>
      <c r="AN4">
        <v>0.41071499982120907</v>
      </c>
      <c r="AO4" s="5">
        <v>1990</v>
      </c>
      <c r="AP4" s="6">
        <v>659.8</v>
      </c>
      <c r="AQ4">
        <v>0.94867629147971477</v>
      </c>
      <c r="AR4">
        <v>0.40598486840782683</v>
      </c>
      <c r="AS4" s="5">
        <v>1990</v>
      </c>
      <c r="AT4" s="6">
        <v>659.8</v>
      </c>
      <c r="AU4">
        <v>0.95464372836714007</v>
      </c>
      <c r="AV4">
        <v>0.38165372542848541</v>
      </c>
      <c r="AW4" s="5">
        <v>1990</v>
      </c>
      <c r="AX4" s="6">
        <v>659.8</v>
      </c>
      <c r="AY4">
        <v>0.94682767838552806</v>
      </c>
      <c r="AZ4">
        <v>0.41110705663762526</v>
      </c>
      <c r="BA4" s="5">
        <v>1990</v>
      </c>
      <c r="BB4" s="6">
        <v>659.8</v>
      </c>
      <c r="BC4">
        <v>0.95041392438949157</v>
      </c>
      <c r="BD4">
        <v>0.39672754002366251</v>
      </c>
      <c r="BE4" s="5">
        <v>1990</v>
      </c>
      <c r="BF4" s="6">
        <v>659.8</v>
      </c>
      <c r="BG4">
        <v>0.94384233168246301</v>
      </c>
      <c r="BH4">
        <v>0.41440109141348208</v>
      </c>
      <c r="BI4" s="5">
        <v>1990</v>
      </c>
      <c r="BJ4" s="6">
        <v>659.8</v>
      </c>
      <c r="BK4">
        <v>0.94581293370039765</v>
      </c>
      <c r="BL4">
        <v>0.4070653875543272</v>
      </c>
      <c r="BM4" s="5">
        <v>1990</v>
      </c>
      <c r="BN4" s="6">
        <v>659.8</v>
      </c>
      <c r="BO4">
        <v>0.94105881386731161</v>
      </c>
      <c r="BP4">
        <v>0.40958757465759105</v>
      </c>
      <c r="BQ4" s="5">
        <v>1990</v>
      </c>
      <c r="BR4" s="6">
        <v>659.8</v>
      </c>
      <c r="BS4">
        <v>0.96123850584691339</v>
      </c>
      <c r="BT4">
        <v>0.29738268386033523</v>
      </c>
    </row>
    <row r="5" spans="2:72" ht="17.25" thickTop="1" thickBot="1" x14ac:dyDescent="0.3">
      <c r="B5">
        <v>0.27276808498814359</v>
      </c>
      <c r="C5" s="14">
        <v>0.94592116302567764</v>
      </c>
      <c r="D5">
        <v>227.38978512375604</v>
      </c>
      <c r="E5" s="5">
        <v>1991</v>
      </c>
      <c r="F5" s="6">
        <v>659.8</v>
      </c>
      <c r="G5">
        <v>247.79956407149857</v>
      </c>
      <c r="H5">
        <v>14</v>
      </c>
      <c r="I5" s="5">
        <v>1992</v>
      </c>
      <c r="J5" s="6">
        <v>659.8</v>
      </c>
      <c r="K5" s="11">
        <v>135.70777976239509</v>
      </c>
      <c r="L5">
        <v>13</v>
      </c>
      <c r="M5" s="5">
        <v>1992</v>
      </c>
      <c r="N5" s="6">
        <v>659.8</v>
      </c>
      <c r="O5" s="11">
        <v>257.51781786992876</v>
      </c>
      <c r="P5">
        <v>13</v>
      </c>
      <c r="Q5" s="5">
        <v>1992</v>
      </c>
      <c r="R5" s="6">
        <v>659.8</v>
      </c>
      <c r="S5" s="11">
        <v>248.15184323975419</v>
      </c>
      <c r="T5">
        <v>13</v>
      </c>
      <c r="U5" s="5">
        <v>1992</v>
      </c>
      <c r="V5" s="6">
        <v>659.8</v>
      </c>
      <c r="W5" s="11">
        <v>227.38978512375604</v>
      </c>
      <c r="X5">
        <v>13</v>
      </c>
      <c r="Y5" s="5">
        <v>1991</v>
      </c>
      <c r="Z5" s="6">
        <v>659.8</v>
      </c>
      <c r="AA5" s="11">
        <v>226.35445797748508</v>
      </c>
      <c r="AB5">
        <v>13</v>
      </c>
      <c r="AC5" s="5">
        <v>1991</v>
      </c>
      <c r="AD5" s="6">
        <v>659.8</v>
      </c>
      <c r="AE5" s="11">
        <v>232.55986355987312</v>
      </c>
      <c r="AF5">
        <v>13</v>
      </c>
      <c r="AG5" s="5">
        <v>1991</v>
      </c>
      <c r="AH5" s="6">
        <v>659.8</v>
      </c>
      <c r="AI5" s="11">
        <v>236.28882743849664</v>
      </c>
      <c r="AJ5">
        <v>13</v>
      </c>
      <c r="AK5" s="5">
        <v>1991</v>
      </c>
      <c r="AL5" s="6">
        <v>659.8</v>
      </c>
      <c r="AM5" s="11">
        <v>234.26062046546147</v>
      </c>
      <c r="AN5">
        <v>13</v>
      </c>
      <c r="AO5" s="5">
        <v>1991</v>
      </c>
      <c r="AP5" s="6">
        <v>659.8</v>
      </c>
      <c r="AQ5" s="11">
        <v>240.29424499521247</v>
      </c>
      <c r="AR5">
        <v>13</v>
      </c>
      <c r="AS5" s="5">
        <v>1991</v>
      </c>
      <c r="AT5" s="6">
        <v>659.8</v>
      </c>
      <c r="AU5" s="11">
        <v>273.61967864619828</v>
      </c>
      <c r="AV5">
        <v>13</v>
      </c>
      <c r="AW5" s="5">
        <v>1991</v>
      </c>
      <c r="AX5" s="6">
        <v>659.8</v>
      </c>
      <c r="AY5" s="11">
        <v>231.48810217949526</v>
      </c>
      <c r="AZ5">
        <v>13</v>
      </c>
      <c r="BA5" s="5">
        <v>1991</v>
      </c>
      <c r="BB5" s="6">
        <v>659.8</v>
      </c>
      <c r="BC5" s="11">
        <v>249.17037424201789</v>
      </c>
      <c r="BD5">
        <v>13</v>
      </c>
      <c r="BE5" s="5">
        <v>1991</v>
      </c>
      <c r="BF5" s="6">
        <v>659.8</v>
      </c>
      <c r="BG5" s="11">
        <v>218.49109265885153</v>
      </c>
      <c r="BH5">
        <v>13</v>
      </c>
      <c r="BI5" s="5">
        <v>1991</v>
      </c>
      <c r="BJ5" s="6">
        <v>659.8</v>
      </c>
      <c r="BK5" s="11">
        <v>226.90964796142532</v>
      </c>
      <c r="BL5">
        <v>13</v>
      </c>
      <c r="BM5" s="5">
        <v>1991</v>
      </c>
      <c r="BN5" s="6">
        <v>659.8</v>
      </c>
      <c r="BO5" s="11">
        <v>207.55884607979189</v>
      </c>
      <c r="BP5">
        <v>13</v>
      </c>
      <c r="BQ5" s="5">
        <v>1991</v>
      </c>
      <c r="BR5" s="6">
        <v>659.8</v>
      </c>
      <c r="BS5" s="11">
        <v>322.38438814193103</v>
      </c>
      <c r="BT5">
        <v>13</v>
      </c>
    </row>
    <row r="6" spans="2:72" ht="15.75" thickTop="1" x14ac:dyDescent="0.25">
      <c r="B6">
        <v>0.27079316187491392</v>
      </c>
      <c r="C6" s="14">
        <v>0.94568724514325597</v>
      </c>
      <c r="D6">
        <v>226.35445797748508</v>
      </c>
      <c r="E6" s="5">
        <v>1992</v>
      </c>
      <c r="F6" s="6">
        <v>659.8</v>
      </c>
      <c r="G6">
        <v>39.516677027504159</v>
      </c>
      <c r="H6">
        <v>2.2325845505742361</v>
      </c>
      <c r="I6" s="5">
        <v>1993</v>
      </c>
      <c r="J6" s="6">
        <v>1154.6500000000001</v>
      </c>
      <c r="K6">
        <v>22.879509011869729</v>
      </c>
      <c r="L6">
        <v>2.1917211944301958</v>
      </c>
      <c r="M6" s="5">
        <v>1993</v>
      </c>
      <c r="N6" s="6">
        <v>1154.6500000000001</v>
      </c>
      <c r="O6">
        <v>37.052074574357682</v>
      </c>
      <c r="P6">
        <v>1.8704607450112172</v>
      </c>
      <c r="Q6" s="5">
        <v>1993</v>
      </c>
      <c r="R6" s="6">
        <v>1154.6500000000001</v>
      </c>
      <c r="S6">
        <v>38.785388456074756</v>
      </c>
      <c r="T6">
        <v>2.0318609902156748</v>
      </c>
      <c r="U6" s="5">
        <v>1993</v>
      </c>
      <c r="V6" s="6">
        <v>1154.6500000000001</v>
      </c>
      <c r="W6">
        <v>38.609900067744242</v>
      </c>
      <c r="X6">
        <v>2.2073493785461924</v>
      </c>
      <c r="Y6" s="5">
        <v>1993</v>
      </c>
      <c r="Z6" s="6">
        <v>1154.6500000000001</v>
      </c>
      <c r="AA6">
        <v>38.600352183187489</v>
      </c>
      <c r="AB6">
        <v>2.2168972631029455</v>
      </c>
      <c r="AC6" s="5">
        <v>1992</v>
      </c>
      <c r="AD6" s="6">
        <v>659.8</v>
      </c>
      <c r="AE6">
        <v>39.396883117619893</v>
      </c>
      <c r="AF6">
        <v>2.2022694401744944</v>
      </c>
      <c r="AG6" s="5">
        <v>1992</v>
      </c>
      <c r="AH6" s="6">
        <v>659.8</v>
      </c>
      <c r="AI6">
        <v>39.288868698620419</v>
      </c>
      <c r="AJ6">
        <v>2.1615719144190573</v>
      </c>
      <c r="AK6" s="5">
        <v>1992</v>
      </c>
      <c r="AL6" s="6">
        <v>659.8</v>
      </c>
      <c r="AM6">
        <v>39.516677027504166</v>
      </c>
      <c r="AN6">
        <v>2.1929285440157651</v>
      </c>
      <c r="AO6" s="5">
        <v>1992</v>
      </c>
      <c r="AP6" s="6">
        <v>659.8</v>
      </c>
      <c r="AQ6">
        <v>39.606189763022165</v>
      </c>
      <c r="AR6">
        <v>2.142708273889566</v>
      </c>
      <c r="AS6" s="5">
        <v>1992</v>
      </c>
      <c r="AT6" s="6">
        <v>659.8</v>
      </c>
      <c r="AU6">
        <v>39.85532367717699</v>
      </c>
      <c r="AV6">
        <v>1.8935743597347425</v>
      </c>
      <c r="AW6" s="5">
        <v>1992</v>
      </c>
      <c r="AX6" s="6">
        <v>659.8</v>
      </c>
      <c r="AY6">
        <v>39.123575443105089</v>
      </c>
      <c r="AZ6">
        <v>2.1971171562242713</v>
      </c>
      <c r="BA6" s="5">
        <v>1992</v>
      </c>
      <c r="BB6" s="6">
        <v>659.8</v>
      </c>
      <c r="BC6">
        <v>39.217608181242703</v>
      </c>
      <c r="BD6">
        <v>2.0461056331719476</v>
      </c>
      <c r="BE6" s="5">
        <v>1992</v>
      </c>
      <c r="BF6" s="6">
        <v>659.8</v>
      </c>
      <c r="BG6">
        <v>37.521096165146389</v>
      </c>
      <c r="BH6">
        <v>2.2324674393409065</v>
      </c>
      <c r="BI6" s="5">
        <v>1992</v>
      </c>
      <c r="BJ6" s="6">
        <v>659.8</v>
      </c>
      <c r="BK6">
        <v>37.599434617805485</v>
      </c>
      <c r="BL6">
        <v>2.1541289866818096</v>
      </c>
      <c r="BM6" s="5">
        <v>1992</v>
      </c>
      <c r="BN6" s="6">
        <v>659.8</v>
      </c>
      <c r="BO6">
        <v>34.820483257570146</v>
      </c>
      <c r="BP6">
        <v>2.1809057570805406</v>
      </c>
      <c r="BQ6" s="5">
        <v>1992</v>
      </c>
      <c r="BR6" s="6">
        <v>659.8</v>
      </c>
      <c r="BS6">
        <v>28.510534259304347</v>
      </c>
      <c r="BT6">
        <v>1.1496739885796892</v>
      </c>
    </row>
    <row r="7" spans="2:72" x14ac:dyDescent="0.25">
      <c r="B7">
        <v>0.27219741023004806</v>
      </c>
      <c r="C7" s="14">
        <v>0.94705975230829886</v>
      </c>
      <c r="D7">
        <v>232.55986355987312</v>
      </c>
      <c r="E7" s="5">
        <v>1993</v>
      </c>
      <c r="F7" s="6">
        <v>1154.6500000000001</v>
      </c>
      <c r="G7" t="s">
        <v>18</v>
      </c>
      <c r="H7">
        <f>TINV(0.0455,H5)</f>
        <v>2.1952912869767061</v>
      </c>
      <c r="I7" s="5">
        <v>1994</v>
      </c>
      <c r="J7" s="6">
        <v>989.7</v>
      </c>
      <c r="K7" t="s">
        <v>18</v>
      </c>
      <c r="L7">
        <f>TINV(0.0455,L5)</f>
        <v>2.2118006973050455</v>
      </c>
      <c r="M7" s="5">
        <v>1994</v>
      </c>
      <c r="N7" s="6">
        <v>989.7</v>
      </c>
      <c r="O7" t="s">
        <v>18</v>
      </c>
      <c r="P7">
        <f>TINV(0.0455,P5)</f>
        <v>2.2118006973050455</v>
      </c>
      <c r="Q7" s="5">
        <v>1994</v>
      </c>
      <c r="R7" s="6">
        <v>989.7</v>
      </c>
      <c r="S7" t="s">
        <v>18</v>
      </c>
      <c r="T7">
        <f>TINV(0.0455,T5)</f>
        <v>2.2118006973050455</v>
      </c>
      <c r="U7" s="5">
        <v>1994</v>
      </c>
      <c r="V7" s="6">
        <v>989.7</v>
      </c>
      <c r="W7" t="s">
        <v>18</v>
      </c>
      <c r="X7">
        <f>TINV(0.0455,X5)</f>
        <v>2.2118006973050455</v>
      </c>
      <c r="Y7" s="5">
        <v>1994</v>
      </c>
      <c r="Z7" s="6">
        <v>989.7</v>
      </c>
      <c r="AA7" t="s">
        <v>18</v>
      </c>
      <c r="AB7">
        <f>TINV(0.0455,AB5)</f>
        <v>2.2118006973050455</v>
      </c>
      <c r="AC7" s="5">
        <v>1994</v>
      </c>
      <c r="AD7" s="6">
        <v>989.7</v>
      </c>
      <c r="AE7" t="s">
        <v>18</v>
      </c>
      <c r="AF7">
        <f>TINV(0.0455,AF5)</f>
        <v>2.2118006973050455</v>
      </c>
      <c r="AG7" s="5">
        <v>1993</v>
      </c>
      <c r="AH7" s="6">
        <v>1154.6500000000001</v>
      </c>
      <c r="AI7" t="s">
        <v>18</v>
      </c>
      <c r="AJ7">
        <f>TINV(0.0455,AJ5)</f>
        <v>2.2118006973050455</v>
      </c>
      <c r="AK7" s="5">
        <v>1993</v>
      </c>
      <c r="AL7" s="6">
        <v>1154.6500000000001</v>
      </c>
      <c r="AM7" t="s">
        <v>18</v>
      </c>
      <c r="AN7">
        <f>TINV(0.0455,AN5)</f>
        <v>2.2118006973050455</v>
      </c>
      <c r="AO7" s="5">
        <v>1993</v>
      </c>
      <c r="AP7" s="6">
        <v>1154.6500000000001</v>
      </c>
      <c r="AQ7" t="s">
        <v>18</v>
      </c>
      <c r="AR7">
        <f>TINV(0.0455,AR5)</f>
        <v>2.2118006973050455</v>
      </c>
      <c r="AS7" s="5">
        <v>1993</v>
      </c>
      <c r="AT7" s="6">
        <v>1154.6500000000001</v>
      </c>
      <c r="AU7" t="s">
        <v>18</v>
      </c>
      <c r="AV7">
        <f>TINV(0.0455,AV5)</f>
        <v>2.2118006973050455</v>
      </c>
      <c r="AW7" s="5">
        <v>1993</v>
      </c>
      <c r="AX7" s="6">
        <v>1154.6500000000001</v>
      </c>
      <c r="AY7" t="s">
        <v>18</v>
      </c>
      <c r="AZ7">
        <f>TINV(0.0455,AZ5)</f>
        <v>2.2118006973050455</v>
      </c>
      <c r="BA7" s="5">
        <v>1993</v>
      </c>
      <c r="BB7" s="6">
        <v>1154.6500000000001</v>
      </c>
      <c r="BC7" t="s">
        <v>18</v>
      </c>
      <c r="BD7">
        <f>TINV(0.0455,BD5)</f>
        <v>2.2118006973050455</v>
      </c>
      <c r="BE7" s="5">
        <v>1993</v>
      </c>
      <c r="BF7" s="6">
        <v>1154.6500000000001</v>
      </c>
      <c r="BG7" t="s">
        <v>18</v>
      </c>
      <c r="BH7">
        <f>TINV(0.0455,BH5)</f>
        <v>2.2118006973050455</v>
      </c>
      <c r="BI7" s="5">
        <v>1993</v>
      </c>
      <c r="BJ7" s="6">
        <v>1154.6500000000001</v>
      </c>
      <c r="BK7" t="s">
        <v>18</v>
      </c>
      <c r="BL7">
        <f>TINV(0.0455,BL5)</f>
        <v>2.2118006973050455</v>
      </c>
      <c r="BM7" s="5">
        <v>1993</v>
      </c>
      <c r="BN7" s="6">
        <v>1154.6500000000001</v>
      </c>
      <c r="BO7" t="s">
        <v>18</v>
      </c>
      <c r="BP7">
        <f>TINV(0.0455,BP5)</f>
        <v>2.2118006973050455</v>
      </c>
      <c r="BQ7" s="5">
        <v>1993</v>
      </c>
      <c r="BR7" s="6">
        <v>1154.6500000000001</v>
      </c>
    </row>
    <row r="8" spans="2:72" x14ac:dyDescent="0.25">
      <c r="B8">
        <v>0.27100975986132503</v>
      </c>
      <c r="C8" s="14">
        <v>0.94785165410909844</v>
      </c>
      <c r="D8">
        <v>236.28882743849664</v>
      </c>
      <c r="E8" s="5">
        <v>1994</v>
      </c>
      <c r="F8" s="6">
        <v>989.7</v>
      </c>
      <c r="G8" t="s">
        <v>19</v>
      </c>
      <c r="H8">
        <f>H7*G3</f>
        <v>3.7866023368216831E-2</v>
      </c>
      <c r="I8" s="5">
        <v>1995</v>
      </c>
      <c r="J8" s="6">
        <v>1385.58</v>
      </c>
      <c r="K8" t="s">
        <v>19</v>
      </c>
      <c r="L8">
        <f>L7*K3</f>
        <v>5.0227014793959315E-2</v>
      </c>
      <c r="M8" s="5">
        <v>1995</v>
      </c>
      <c r="N8" s="6">
        <v>1385.58</v>
      </c>
      <c r="O8" t="s">
        <v>19</v>
      </c>
      <c r="P8">
        <f>P7*O3</f>
        <v>3.8792650431329415E-2</v>
      </c>
      <c r="Q8" s="5">
        <v>1995</v>
      </c>
      <c r="R8" s="6">
        <v>1385.58</v>
      </c>
      <c r="S8" t="s">
        <v>19</v>
      </c>
      <c r="T8">
        <f>T7*S3</f>
        <v>3.874541000004765E-2</v>
      </c>
      <c r="U8" s="5">
        <v>1995</v>
      </c>
      <c r="V8" s="6">
        <v>1385.58</v>
      </c>
      <c r="W8" t="s">
        <v>19</v>
      </c>
      <c r="X8">
        <f>X7*W3</f>
        <v>4.0008665875382911E-2</v>
      </c>
      <c r="Y8" s="5">
        <v>1995</v>
      </c>
      <c r="Z8" s="6">
        <v>1385.58</v>
      </c>
      <c r="AA8" t="s">
        <v>19</v>
      </c>
      <c r="AB8">
        <f>AB7*AA3</f>
        <v>3.9809723189564286E-2</v>
      </c>
      <c r="AC8" s="5">
        <v>1995</v>
      </c>
      <c r="AD8" s="6">
        <v>1385.58</v>
      </c>
      <c r="AE8" t="s">
        <v>19</v>
      </c>
      <c r="AF8">
        <f>AF7*AE3</f>
        <v>3.9478677660594659E-2</v>
      </c>
      <c r="AG8" s="5">
        <v>1995</v>
      </c>
      <c r="AH8" s="6">
        <v>1385.58</v>
      </c>
      <c r="AI8" t="s">
        <v>19</v>
      </c>
      <c r="AJ8">
        <f>AJ7*AI3</f>
        <v>3.8995036254217526E-2</v>
      </c>
      <c r="AK8" s="5">
        <v>1994</v>
      </c>
      <c r="AL8" s="6">
        <v>989.7</v>
      </c>
      <c r="AM8" t="s">
        <v>19</v>
      </c>
      <c r="AN8">
        <f>AN7*AM3</f>
        <v>3.9237755793675173E-2</v>
      </c>
      <c r="AO8" s="5">
        <v>1994</v>
      </c>
      <c r="AP8" s="6">
        <v>989.7</v>
      </c>
      <c r="AQ8" t="s">
        <v>19</v>
      </c>
      <c r="AR8">
        <f>AR7*AQ3</f>
        <v>3.8824512151260121E-2</v>
      </c>
      <c r="AS8" s="5">
        <v>1994</v>
      </c>
      <c r="AT8" s="6">
        <v>989.7</v>
      </c>
      <c r="AU8" t="s">
        <v>19</v>
      </c>
      <c r="AV8">
        <f>AV7*AU3</f>
        <v>3.6607372085529243E-2</v>
      </c>
      <c r="AW8" s="5">
        <v>1994</v>
      </c>
      <c r="AX8" s="6">
        <v>989.7</v>
      </c>
      <c r="AY8" t="s">
        <v>19</v>
      </c>
      <c r="AZ8">
        <f>AZ7*AY3</f>
        <v>3.9631725556763149E-2</v>
      </c>
      <c r="BA8" s="5">
        <v>1994</v>
      </c>
      <c r="BB8" s="6">
        <v>989.7</v>
      </c>
      <c r="BC8" t="s">
        <v>19</v>
      </c>
      <c r="BD8">
        <f>BD7*BC3</f>
        <v>3.8519669828046534E-2</v>
      </c>
      <c r="BE8" s="5">
        <v>1994</v>
      </c>
      <c r="BF8" s="6">
        <v>989.7</v>
      </c>
      <c r="BG8" t="s">
        <v>19</v>
      </c>
      <c r="BH8">
        <f>BH7*BG3</f>
        <v>4.061307109951412E-2</v>
      </c>
      <c r="BI8" s="5">
        <v>1994</v>
      </c>
      <c r="BJ8" s="6">
        <v>989.7</v>
      </c>
      <c r="BK8" t="s">
        <v>19</v>
      </c>
      <c r="BL8">
        <f>BL7*BK3</f>
        <v>4.0361749347154065E-2</v>
      </c>
      <c r="BM8" s="5">
        <v>1994</v>
      </c>
      <c r="BN8" s="6">
        <v>989.7</v>
      </c>
      <c r="BO8" t="s">
        <v>19</v>
      </c>
      <c r="BP8">
        <f>BP7*BO3</f>
        <v>4.1189806946511191E-2</v>
      </c>
      <c r="BQ8" s="5">
        <v>1994</v>
      </c>
      <c r="BR8" s="6">
        <v>989.7</v>
      </c>
    </row>
    <row r="9" spans="2:72" x14ac:dyDescent="0.25">
      <c r="B9">
        <v>0.27152374428036696</v>
      </c>
      <c r="C9" s="14">
        <v>0.94742389639107172</v>
      </c>
      <c r="D9">
        <v>234.26062046546147</v>
      </c>
      <c r="E9" s="5">
        <v>1995</v>
      </c>
      <c r="F9" s="6">
        <v>1385.58</v>
      </c>
      <c r="G9" t="s">
        <v>20</v>
      </c>
      <c r="H9">
        <f>G2+H8</f>
        <v>1.3498280464489765</v>
      </c>
      <c r="I9" s="5">
        <v>1996</v>
      </c>
      <c r="J9" s="6">
        <v>1649.5</v>
      </c>
      <c r="K9" t="s">
        <v>20</v>
      </c>
      <c r="L9">
        <f>K2+L8</f>
        <v>1.3530604546269678</v>
      </c>
      <c r="M9" s="5">
        <v>1996</v>
      </c>
      <c r="N9" s="6">
        <v>1649.5</v>
      </c>
      <c r="O9" t="s">
        <v>20</v>
      </c>
      <c r="P9">
        <f>O2+P8</f>
        <v>1.3638474170748942</v>
      </c>
      <c r="Q9" s="5">
        <v>1996</v>
      </c>
      <c r="R9" s="6">
        <v>1649.5</v>
      </c>
      <c r="S9" t="s">
        <v>20</v>
      </c>
      <c r="T9">
        <f>S2+T8</f>
        <v>1.3565295808970506</v>
      </c>
      <c r="U9" s="5">
        <v>1996</v>
      </c>
      <c r="V9" s="6">
        <v>1649.5</v>
      </c>
      <c r="W9" t="s">
        <v>20</v>
      </c>
      <c r="X9">
        <f>W2+X8</f>
        <v>1.3536042328403157</v>
      </c>
      <c r="Y9" s="5">
        <v>1996</v>
      </c>
      <c r="Z9" s="6">
        <v>1649.5</v>
      </c>
      <c r="AA9" t="s">
        <v>20</v>
      </c>
      <c r="AB9">
        <f>AA2+AB8</f>
        <v>1.3508135999446795</v>
      </c>
      <c r="AC9" s="5">
        <v>1996</v>
      </c>
      <c r="AD9" s="6">
        <v>1649.5</v>
      </c>
      <c r="AE9" t="s">
        <v>20</v>
      </c>
      <c r="AF9">
        <f>AE2+AF8</f>
        <v>1.352324822651555</v>
      </c>
      <c r="AG9" s="5">
        <v>1996</v>
      </c>
      <c r="AH9" s="6">
        <v>1649.5</v>
      </c>
      <c r="AI9" t="s">
        <v>20</v>
      </c>
      <c r="AJ9">
        <f>AI2+AJ8</f>
        <v>1.3502829045641043</v>
      </c>
      <c r="AK9" s="5">
        <v>1996</v>
      </c>
      <c r="AL9" s="6">
        <v>1649.5</v>
      </c>
      <c r="AM9" t="s">
        <v>20</v>
      </c>
      <c r="AN9">
        <f>AM2+AN8</f>
        <v>1.3511997788744345</v>
      </c>
      <c r="AO9" s="5">
        <v>1995</v>
      </c>
      <c r="AP9" s="6">
        <v>1385.58</v>
      </c>
      <c r="AQ9" t="s">
        <v>20</v>
      </c>
      <c r="AR9">
        <f>AQ2+AR8</f>
        <v>1.3515453774851627</v>
      </c>
      <c r="AS9" s="5">
        <v>1995</v>
      </c>
      <c r="AT9" s="6">
        <v>1385.58</v>
      </c>
      <c r="AU9" t="s">
        <v>20</v>
      </c>
      <c r="AV9">
        <f>AU2+AV8</f>
        <v>1.3515283064216479</v>
      </c>
      <c r="AW9" s="5">
        <v>1995</v>
      </c>
      <c r="AX9" s="6">
        <v>1385.58</v>
      </c>
      <c r="AY9" t="s">
        <v>20</v>
      </c>
      <c r="AZ9">
        <f>AY2+AZ8</f>
        <v>1.3530357635465333</v>
      </c>
      <c r="BA9" s="5">
        <v>1995</v>
      </c>
      <c r="BB9" s="6">
        <v>1385.58</v>
      </c>
      <c r="BC9" t="s">
        <v>20</v>
      </c>
      <c r="BD9">
        <f>BC2+BD8</f>
        <v>1.35492705393534</v>
      </c>
      <c r="BE9" s="5">
        <v>1995</v>
      </c>
      <c r="BF9" s="6">
        <v>1385.58</v>
      </c>
      <c r="BG9" t="s">
        <v>20</v>
      </c>
      <c r="BH9">
        <f>BG2+BH8</f>
        <v>1.3524347810743982</v>
      </c>
      <c r="BI9" s="5">
        <v>1995</v>
      </c>
      <c r="BJ9" s="6">
        <v>1385.58</v>
      </c>
      <c r="BK9" t="s">
        <v>20</v>
      </c>
      <c r="BL9">
        <f>BK2+BL8</f>
        <v>1.3567405566513817</v>
      </c>
      <c r="BM9" s="5">
        <v>1995</v>
      </c>
      <c r="BN9" s="6">
        <v>1385.58</v>
      </c>
      <c r="BO9" t="s">
        <v>20</v>
      </c>
      <c r="BP9">
        <f>BO2+BP8</f>
        <v>1.3489241338936968</v>
      </c>
      <c r="BQ9" s="5">
        <v>1995</v>
      </c>
      <c r="BR9" s="6">
        <v>1385.58</v>
      </c>
    </row>
    <row r="10" spans="2:72" x14ac:dyDescent="0.25">
      <c r="B10">
        <v>0.27210197967606858</v>
      </c>
      <c r="C10" s="14">
        <v>0.94867629147971477</v>
      </c>
      <c r="D10">
        <v>240.29424499521247</v>
      </c>
      <c r="E10" s="5">
        <v>1996</v>
      </c>
      <c r="F10" s="6">
        <v>1649.5</v>
      </c>
      <c r="G10" t="s">
        <v>21</v>
      </c>
      <c r="H10">
        <f>G2-H8</f>
        <v>1.2740959997125427</v>
      </c>
      <c r="I10" s="5">
        <v>1997</v>
      </c>
      <c r="J10" s="6">
        <v>1649.5</v>
      </c>
      <c r="K10" t="s">
        <v>21</v>
      </c>
      <c r="L10">
        <f>K2-L8</f>
        <v>1.252606425039049</v>
      </c>
      <c r="M10" s="5">
        <v>1997</v>
      </c>
      <c r="N10" s="6">
        <v>1649.5</v>
      </c>
      <c r="O10" t="s">
        <v>21</v>
      </c>
      <c r="P10">
        <f>O2-P8</f>
        <v>1.2862621162122354</v>
      </c>
      <c r="Q10" s="5">
        <v>1997</v>
      </c>
      <c r="R10" s="6">
        <v>1649.5</v>
      </c>
      <c r="S10" t="s">
        <v>21</v>
      </c>
      <c r="T10">
        <f>S2-T8</f>
        <v>1.2790387608969551</v>
      </c>
      <c r="U10" s="5">
        <v>1997</v>
      </c>
      <c r="V10" s="6">
        <v>1649.5</v>
      </c>
      <c r="W10" t="s">
        <v>21</v>
      </c>
      <c r="X10">
        <f>W2-X8</f>
        <v>1.27358690108955</v>
      </c>
      <c r="Y10" s="5">
        <v>1997</v>
      </c>
      <c r="Z10" s="6">
        <v>1649.5</v>
      </c>
      <c r="AA10" t="s">
        <v>21</v>
      </c>
      <c r="AB10">
        <f>AA2-AB8</f>
        <v>1.2711941535655511</v>
      </c>
      <c r="AC10" s="5">
        <v>1997</v>
      </c>
      <c r="AD10" s="6">
        <v>1649.5</v>
      </c>
      <c r="AE10" t="s">
        <v>21</v>
      </c>
      <c r="AF10">
        <f>AE2-AF8</f>
        <v>1.2733674673303657</v>
      </c>
      <c r="AG10" s="5">
        <v>1997</v>
      </c>
      <c r="AH10" s="6">
        <v>1649.5</v>
      </c>
      <c r="AI10" t="s">
        <v>21</v>
      </c>
      <c r="AJ10">
        <f>AI2-AJ8</f>
        <v>1.2722928320556692</v>
      </c>
      <c r="AK10" s="5">
        <v>1997</v>
      </c>
      <c r="AL10" s="6">
        <v>1649.5</v>
      </c>
      <c r="AM10" t="s">
        <v>21</v>
      </c>
      <c r="AN10">
        <f>AM2-AN8</f>
        <v>1.2727242672870842</v>
      </c>
      <c r="AO10" s="5">
        <v>1997</v>
      </c>
      <c r="AP10" s="6">
        <v>1649.5</v>
      </c>
      <c r="AQ10" t="s">
        <v>21</v>
      </c>
      <c r="AR10">
        <f>AQ2-AR8</f>
        <v>1.2738963531826426</v>
      </c>
      <c r="AS10" s="5">
        <v>1996</v>
      </c>
      <c r="AT10" s="6">
        <v>1649.5</v>
      </c>
      <c r="AU10" t="s">
        <v>21</v>
      </c>
      <c r="AV10">
        <f>AU2-AV8</f>
        <v>1.2783135622505892</v>
      </c>
      <c r="AW10" s="5">
        <v>1996</v>
      </c>
      <c r="AX10" s="6">
        <v>1649.5</v>
      </c>
      <c r="AY10" t="s">
        <v>21</v>
      </c>
      <c r="AZ10">
        <f>AY2-AZ8</f>
        <v>1.2737723124330071</v>
      </c>
      <c r="BA10" s="5">
        <v>1996</v>
      </c>
      <c r="BB10" s="6">
        <v>1649.5</v>
      </c>
      <c r="BC10" t="s">
        <v>21</v>
      </c>
      <c r="BD10">
        <f>BC2-BD8</f>
        <v>1.2778877142792469</v>
      </c>
      <c r="BE10" s="5">
        <v>1996</v>
      </c>
      <c r="BF10" s="6">
        <v>1649.5</v>
      </c>
      <c r="BG10" t="s">
        <v>21</v>
      </c>
      <c r="BH10">
        <f>BG2-BH8</f>
        <v>1.2712086388753701</v>
      </c>
      <c r="BI10" s="5">
        <v>1996</v>
      </c>
      <c r="BJ10" s="6">
        <v>1649.5</v>
      </c>
      <c r="BK10" t="s">
        <v>21</v>
      </c>
      <c r="BL10">
        <f>BK2-BL8</f>
        <v>1.2760170579570738</v>
      </c>
      <c r="BM10" s="5">
        <v>1996</v>
      </c>
      <c r="BN10" s="6">
        <v>1649.5</v>
      </c>
      <c r="BO10" t="s">
        <v>21</v>
      </c>
      <c r="BP10">
        <f>BO2-BP8</f>
        <v>1.2665445200006746</v>
      </c>
      <c r="BQ10" s="5">
        <v>1996</v>
      </c>
      <c r="BR10" s="6">
        <v>1649.5</v>
      </c>
    </row>
    <row r="11" spans="2:72" x14ac:dyDescent="0.25">
      <c r="B11">
        <v>0.27377653784195072</v>
      </c>
      <c r="C11" s="14">
        <v>0.95464372836714007</v>
      </c>
      <c r="D11">
        <v>273.61967864619828</v>
      </c>
      <c r="E11" s="5">
        <v>1997</v>
      </c>
      <c r="F11" s="6">
        <v>1649.5</v>
      </c>
      <c r="G11" t="s">
        <v>22</v>
      </c>
      <c r="H11" s="15">
        <f>LN(G2)</f>
        <v>0.27152374428036713</v>
      </c>
      <c r="I11" s="5">
        <v>1998</v>
      </c>
      <c r="J11" s="6">
        <v>3167.04</v>
      </c>
      <c r="K11" t="s">
        <v>22</v>
      </c>
      <c r="L11" s="15">
        <f>LN(K2)</f>
        <v>0.26454146175480053</v>
      </c>
      <c r="M11" s="5">
        <v>1998</v>
      </c>
      <c r="N11" s="6">
        <v>3167.04</v>
      </c>
      <c r="O11" t="s">
        <v>22</v>
      </c>
      <c r="P11" s="15">
        <f>LN(O2)</f>
        <v>0.28145379189988551</v>
      </c>
      <c r="Q11" s="5">
        <v>1998</v>
      </c>
      <c r="R11" s="6">
        <v>3167.04</v>
      </c>
      <c r="S11" t="s">
        <v>22</v>
      </c>
      <c r="T11" s="15">
        <f>LN(S2)</f>
        <v>0.27595166766113866</v>
      </c>
      <c r="U11" s="5">
        <v>1998</v>
      </c>
      <c r="V11" s="6">
        <v>3167.04</v>
      </c>
      <c r="W11" t="s">
        <v>22</v>
      </c>
      <c r="X11" s="15">
        <f>LN(W2)</f>
        <v>0.27276808498814359</v>
      </c>
      <c r="Y11" s="5">
        <v>1998</v>
      </c>
      <c r="Z11" s="6">
        <v>3167.04</v>
      </c>
      <c r="AA11" t="s">
        <v>22</v>
      </c>
      <c r="AB11" s="15">
        <f>LN(AA2)</f>
        <v>0.27079316187491392</v>
      </c>
      <c r="AC11" s="5">
        <v>1998</v>
      </c>
      <c r="AD11" s="6">
        <v>3167.04</v>
      </c>
      <c r="AE11" t="s">
        <v>22</v>
      </c>
      <c r="AF11" s="15">
        <f>LN(AE2)</f>
        <v>0.27219741023004806</v>
      </c>
      <c r="AG11" s="5">
        <v>1998</v>
      </c>
      <c r="AH11" s="6">
        <v>3167.04</v>
      </c>
      <c r="AI11" t="s">
        <v>22</v>
      </c>
      <c r="AJ11" s="15">
        <f>LN(AI2)</f>
        <v>0.27100975986132503</v>
      </c>
      <c r="AK11" s="5">
        <v>1998</v>
      </c>
      <c r="AL11" s="6">
        <v>3167.04</v>
      </c>
      <c r="AM11" t="s">
        <v>22</v>
      </c>
      <c r="AN11" s="15">
        <f>LN(AM2)</f>
        <v>0.27152374428036696</v>
      </c>
      <c r="AO11" s="5">
        <v>1998</v>
      </c>
      <c r="AP11" s="6">
        <v>3167.04</v>
      </c>
      <c r="AQ11" t="s">
        <v>22</v>
      </c>
      <c r="AR11" s="15">
        <f>LN(AQ2)</f>
        <v>0.27210197967606858</v>
      </c>
      <c r="AS11" s="5">
        <v>1998</v>
      </c>
      <c r="AT11" s="6">
        <v>3167.04</v>
      </c>
      <c r="AU11" t="s">
        <v>22</v>
      </c>
      <c r="AV11" s="15">
        <f>LN(AU2)</f>
        <v>0.27377653784195072</v>
      </c>
      <c r="AW11" s="5">
        <v>1997</v>
      </c>
      <c r="AX11" s="6">
        <v>1649.5</v>
      </c>
      <c r="AY11" t="s">
        <v>22</v>
      </c>
      <c r="AZ11" s="15">
        <f>LN(AY2)</f>
        <v>0.27262226922544552</v>
      </c>
      <c r="BA11" s="5">
        <v>1997</v>
      </c>
      <c r="BB11" s="6">
        <v>1649.5</v>
      </c>
      <c r="BC11" t="s">
        <v>22</v>
      </c>
      <c r="BD11" s="15">
        <f>LN(BC2)</f>
        <v>0.2749063473901347</v>
      </c>
      <c r="BE11" s="5">
        <v>1997</v>
      </c>
      <c r="BF11" s="6">
        <v>1649.5</v>
      </c>
      <c r="BG11" t="s">
        <v>22</v>
      </c>
      <c r="BH11" s="15">
        <f>LN(BG2)</f>
        <v>0.27141678950033588</v>
      </c>
      <c r="BI11" s="5">
        <v>1997</v>
      </c>
      <c r="BJ11" s="6">
        <v>1649.5</v>
      </c>
      <c r="BK11" t="s">
        <v>22</v>
      </c>
      <c r="BL11" s="15">
        <f>LN(BK2)</f>
        <v>0.27488463897859716</v>
      </c>
      <c r="BM11" s="5">
        <v>1997</v>
      </c>
      <c r="BN11" s="6">
        <v>1649.5</v>
      </c>
      <c r="BO11" t="s">
        <v>22</v>
      </c>
      <c r="BP11" s="15">
        <f>LN(BO2)</f>
        <v>0.2682961184498231</v>
      </c>
      <c r="BQ11" s="5">
        <v>1997</v>
      </c>
      <c r="BR11" s="6">
        <v>1649.5</v>
      </c>
    </row>
    <row r="12" spans="2:72" x14ac:dyDescent="0.25">
      <c r="B12">
        <v>0.27262226922544552</v>
      </c>
      <c r="C12" s="14">
        <v>0.94682767838552806</v>
      </c>
      <c r="D12">
        <v>231.48810217949526</v>
      </c>
      <c r="E12" s="5">
        <v>1998</v>
      </c>
      <c r="F12" s="6">
        <v>3167.04</v>
      </c>
      <c r="G12" t="s">
        <v>23</v>
      </c>
      <c r="H12" s="15">
        <f>LN(H9)</f>
        <v>0.29997721133695038</v>
      </c>
      <c r="I12" s="5">
        <v>1999</v>
      </c>
      <c r="J12" s="6">
        <v>3299</v>
      </c>
      <c r="K12" t="s">
        <v>23</v>
      </c>
      <c r="L12" s="15">
        <f>LN(L9)</f>
        <v>0.30236903010246757</v>
      </c>
      <c r="M12" s="5">
        <v>1999</v>
      </c>
      <c r="N12" s="6">
        <v>3299</v>
      </c>
      <c r="O12" t="s">
        <v>23</v>
      </c>
      <c r="P12" s="15">
        <f>LN(P9)</f>
        <v>0.31030968884939758</v>
      </c>
      <c r="Q12" s="5">
        <v>1999</v>
      </c>
      <c r="R12" s="6">
        <v>3299</v>
      </c>
      <c r="S12" t="s">
        <v>23</v>
      </c>
      <c r="T12" s="15">
        <f>LN(T9)</f>
        <v>0.30492965965907071</v>
      </c>
      <c r="U12" s="5">
        <v>1999</v>
      </c>
      <c r="V12" s="6">
        <v>3299</v>
      </c>
      <c r="W12" t="s">
        <v>23</v>
      </c>
      <c r="X12" s="15">
        <f>LN(X9)</f>
        <v>0.30277083696327439</v>
      </c>
      <c r="Y12" s="5">
        <v>1999</v>
      </c>
      <c r="Z12" s="6">
        <v>3299</v>
      </c>
      <c r="AA12" t="s">
        <v>23</v>
      </c>
      <c r="AB12" s="15">
        <f>LN(AB9)</f>
        <v>0.30070707754542708</v>
      </c>
      <c r="AC12" s="5">
        <v>1999</v>
      </c>
      <c r="AD12" s="6">
        <v>3299</v>
      </c>
      <c r="AE12" t="s">
        <v>23</v>
      </c>
      <c r="AF12" s="15">
        <f>LN(AF9)</f>
        <v>0.3018252022050355</v>
      </c>
      <c r="AG12" s="5">
        <v>1999</v>
      </c>
      <c r="AH12" s="6">
        <v>3299</v>
      </c>
      <c r="AI12" t="s">
        <v>23</v>
      </c>
      <c r="AJ12" s="15">
        <f>LN(AJ9)</f>
        <v>0.30031412943230479</v>
      </c>
      <c r="AK12" s="5">
        <v>1999</v>
      </c>
      <c r="AL12" s="6">
        <v>3299</v>
      </c>
      <c r="AM12" t="s">
        <v>23</v>
      </c>
      <c r="AN12" s="15">
        <f>LN(AN9)</f>
        <v>0.30099292286019252</v>
      </c>
      <c r="AO12" s="5">
        <v>1999</v>
      </c>
      <c r="AP12" s="6">
        <v>3299</v>
      </c>
      <c r="AQ12" t="s">
        <v>23</v>
      </c>
      <c r="AR12" s="15">
        <f>LN(AR9)</f>
        <v>0.30124866181641524</v>
      </c>
      <c r="AS12" s="5">
        <v>1999</v>
      </c>
      <c r="AT12" s="6">
        <v>3299</v>
      </c>
      <c r="AU12" t="s">
        <v>23</v>
      </c>
      <c r="AV12" s="15">
        <f>LN(AV9)</f>
        <v>0.30123603096316348</v>
      </c>
      <c r="AW12" s="5">
        <v>1999</v>
      </c>
      <c r="AX12" s="6">
        <v>3299</v>
      </c>
      <c r="AY12" t="s">
        <v>23</v>
      </c>
      <c r="AZ12" s="15">
        <f>LN(AZ9)</f>
        <v>0.30235078161575868</v>
      </c>
      <c r="BA12" s="5">
        <v>1998</v>
      </c>
      <c r="BB12" s="6">
        <v>3167.04</v>
      </c>
      <c r="BC12" t="s">
        <v>23</v>
      </c>
      <c r="BD12" s="15">
        <f>LN(BD9)</f>
        <v>0.30374761814845647</v>
      </c>
      <c r="BE12" s="5">
        <v>1998</v>
      </c>
      <c r="BF12" s="6">
        <v>3167.04</v>
      </c>
      <c r="BG12" t="s">
        <v>23</v>
      </c>
      <c r="BH12" s="15">
        <f>LN(BH9)</f>
        <v>0.30190650955874809</v>
      </c>
      <c r="BI12" s="5">
        <v>1998</v>
      </c>
      <c r="BJ12" s="6">
        <v>3167.04</v>
      </c>
      <c r="BK12" t="s">
        <v>23</v>
      </c>
      <c r="BL12" s="15">
        <f>LN(BL9)</f>
        <v>0.30508517366546223</v>
      </c>
      <c r="BM12" s="5">
        <v>1998</v>
      </c>
      <c r="BN12" s="6">
        <v>3167.04</v>
      </c>
      <c r="BO12" t="s">
        <v>23</v>
      </c>
      <c r="BP12" s="15">
        <f>LN(BP9)</f>
        <v>0.29930733687002831</v>
      </c>
      <c r="BQ12" s="5">
        <v>1998</v>
      </c>
      <c r="BR12" s="6">
        <v>3167.04</v>
      </c>
    </row>
    <row r="13" spans="2:72" x14ac:dyDescent="0.25">
      <c r="B13">
        <v>0.2749063473901347</v>
      </c>
      <c r="C13" s="14">
        <v>0.95041392438949157</v>
      </c>
      <c r="D13">
        <v>249.17037424201789</v>
      </c>
      <c r="E13" s="5">
        <v>1999</v>
      </c>
      <c r="F13" s="6">
        <v>3299</v>
      </c>
      <c r="G13" t="s">
        <v>24</v>
      </c>
      <c r="H13" s="15">
        <f>LN(H10)</f>
        <v>0.24223690730365419</v>
      </c>
      <c r="I13" s="5">
        <v>2000</v>
      </c>
      <c r="J13" s="6">
        <v>6597.9989999999998</v>
      </c>
      <c r="K13" t="s">
        <v>24</v>
      </c>
      <c r="L13" s="15">
        <f>LN(L10)</f>
        <v>0.22522652045818614</v>
      </c>
      <c r="M13" s="5">
        <v>2000</v>
      </c>
      <c r="N13" s="6">
        <v>6597.9989999999998</v>
      </c>
      <c r="O13" t="s">
        <v>24</v>
      </c>
      <c r="P13" s="15">
        <f>LN(P10)</f>
        <v>0.25174042791746898</v>
      </c>
      <c r="Q13" s="5">
        <v>2000</v>
      </c>
      <c r="R13" s="6">
        <v>6597.9989999999998</v>
      </c>
      <c r="S13" t="s">
        <v>24</v>
      </c>
      <c r="T13" s="15">
        <f>LN(T10)</f>
        <v>0.2461088277645167</v>
      </c>
      <c r="U13" s="5">
        <v>2000</v>
      </c>
      <c r="V13" s="6">
        <v>6597.9989999999998</v>
      </c>
      <c r="W13" t="s">
        <v>24</v>
      </c>
      <c r="X13" s="15">
        <f>LN(X10)</f>
        <v>0.24183725110655932</v>
      </c>
      <c r="Y13" s="5">
        <v>2000</v>
      </c>
      <c r="Z13" s="6">
        <v>6597.9989999999998</v>
      </c>
      <c r="AA13" t="s">
        <v>24</v>
      </c>
      <c r="AB13" s="15">
        <f>LN(AB10)</f>
        <v>0.23995673708375082</v>
      </c>
      <c r="AC13" s="5">
        <v>2000</v>
      </c>
      <c r="AD13" s="6">
        <v>6597.9989999999998</v>
      </c>
      <c r="AE13" t="s">
        <v>24</v>
      </c>
      <c r="AF13" s="15">
        <f>LN(AF10)</f>
        <v>0.24166494039503025</v>
      </c>
      <c r="AG13" s="5">
        <v>2000</v>
      </c>
      <c r="AH13" s="6">
        <v>6597.9989999999998</v>
      </c>
      <c r="AI13" t="s">
        <v>24</v>
      </c>
      <c r="AJ13" s="15">
        <f>LN(AJ10)</f>
        <v>0.24082065230302446</v>
      </c>
      <c r="AK13" s="5">
        <v>2000</v>
      </c>
      <c r="AL13" s="6">
        <v>6597.9989999999998</v>
      </c>
      <c r="AM13" t="s">
        <v>24</v>
      </c>
      <c r="AN13" s="15">
        <f>LN(AN10)</f>
        <v>0.24115969539680895</v>
      </c>
      <c r="AO13" s="5">
        <v>2000</v>
      </c>
      <c r="AP13" s="6">
        <v>6597.9989999999998</v>
      </c>
      <c r="AQ13" t="s">
        <v>24</v>
      </c>
      <c r="AR13" s="15">
        <f>LN(AR10)</f>
        <v>0.24208019841080225</v>
      </c>
      <c r="AS13" s="5">
        <v>2000</v>
      </c>
      <c r="AT13" s="6">
        <v>6597.9989999999998</v>
      </c>
      <c r="AU13" t="s">
        <v>24</v>
      </c>
      <c r="AV13" s="15">
        <f>LN(AV10)</f>
        <v>0.24554167973470428</v>
      </c>
      <c r="AW13" s="5">
        <v>2000</v>
      </c>
      <c r="AX13" s="6">
        <v>6597.9989999999998</v>
      </c>
      <c r="AY13" t="s">
        <v>24</v>
      </c>
      <c r="AZ13" s="15">
        <f>LN(AZ10)</f>
        <v>0.24198282252247927</v>
      </c>
      <c r="BA13" s="5">
        <v>2000</v>
      </c>
      <c r="BB13" s="6">
        <v>6597.9989999999998</v>
      </c>
      <c r="BC13" t="s">
        <v>24</v>
      </c>
      <c r="BD13" s="15">
        <f>LN(BD10)</f>
        <v>0.24520849159401134</v>
      </c>
      <c r="BE13" s="5">
        <v>1999</v>
      </c>
      <c r="BF13" s="6">
        <v>3299</v>
      </c>
      <c r="BG13" t="s">
        <v>24</v>
      </c>
      <c r="BH13" s="15">
        <f>LN(BH10)</f>
        <v>0.23996813206007966</v>
      </c>
      <c r="BI13" s="5">
        <v>1999</v>
      </c>
      <c r="BJ13" s="6">
        <v>3299</v>
      </c>
      <c r="BK13" t="s">
        <v>24</v>
      </c>
      <c r="BL13" s="15">
        <f>LN(BL10)</f>
        <v>0.2437435531381599</v>
      </c>
      <c r="BM13" s="5">
        <v>1999</v>
      </c>
      <c r="BN13" s="6">
        <v>3299</v>
      </c>
      <c r="BO13" t="s">
        <v>24</v>
      </c>
      <c r="BP13" s="15">
        <f>LN(BP10)</f>
        <v>0.23629234183599204</v>
      </c>
      <c r="BQ13" s="5">
        <v>1999</v>
      </c>
      <c r="BR13" s="6">
        <v>3299</v>
      </c>
    </row>
    <row r="14" spans="2:72" x14ac:dyDescent="0.25">
      <c r="B14">
        <v>0.27141678950033588</v>
      </c>
      <c r="C14" s="14">
        <v>0.94384233168246301</v>
      </c>
      <c r="D14">
        <v>218.49109265885153</v>
      </c>
      <c r="E14" s="5">
        <v>2000</v>
      </c>
      <c r="F14" s="6">
        <v>6597.9989999999998</v>
      </c>
      <c r="G14" t="s">
        <v>25</v>
      </c>
      <c r="H14" s="15">
        <f>H12-H11</f>
        <v>2.8453467056583248E-2</v>
      </c>
      <c r="I14" s="5">
        <v>2001</v>
      </c>
      <c r="J14" s="6">
        <v>6597.9989999999998</v>
      </c>
      <c r="K14" t="s">
        <v>25</v>
      </c>
      <c r="L14" s="15">
        <f>L12-L11</f>
        <v>3.782756834766704E-2</v>
      </c>
      <c r="M14" s="5">
        <v>2001</v>
      </c>
      <c r="N14" s="6">
        <v>6597.9989999999998</v>
      </c>
      <c r="O14" t="s">
        <v>25</v>
      </c>
      <c r="P14" s="15">
        <f>P12-P11</f>
        <v>2.8855896949512072E-2</v>
      </c>
      <c r="Q14" s="5">
        <v>2001</v>
      </c>
      <c r="R14" s="6">
        <v>6597.9989999999998</v>
      </c>
      <c r="S14" t="s">
        <v>25</v>
      </c>
      <c r="T14" s="15">
        <f>T12-T11</f>
        <v>2.8977991997932051E-2</v>
      </c>
      <c r="U14" s="5">
        <v>2001</v>
      </c>
      <c r="V14" s="6">
        <v>6597.9989999999998</v>
      </c>
      <c r="W14" t="s">
        <v>25</v>
      </c>
      <c r="X14" s="15">
        <f>X12-X11</f>
        <v>3.0002751975130804E-2</v>
      </c>
      <c r="Y14" s="5">
        <v>2001</v>
      </c>
      <c r="Z14" s="6">
        <v>6597.9989999999998</v>
      </c>
      <c r="AA14" t="s">
        <v>25</v>
      </c>
      <c r="AB14" s="15">
        <f>AB12-AB11</f>
        <v>2.9913915670513158E-2</v>
      </c>
      <c r="AC14" s="5">
        <v>2001</v>
      </c>
      <c r="AD14" s="6">
        <v>6597.9989999999998</v>
      </c>
      <c r="AE14" t="s">
        <v>25</v>
      </c>
      <c r="AF14" s="15">
        <f>AF12-AF11</f>
        <v>2.9627791974987439E-2</v>
      </c>
      <c r="AG14" s="5">
        <v>2001</v>
      </c>
      <c r="AH14" s="6">
        <v>6597.9989999999998</v>
      </c>
      <c r="AI14" t="s">
        <v>25</v>
      </c>
      <c r="AJ14" s="15">
        <f>AJ12-AJ11</f>
        <v>2.930436957097976E-2</v>
      </c>
      <c r="AK14" s="5">
        <v>2001</v>
      </c>
      <c r="AL14" s="6">
        <v>6597.9989999999998</v>
      </c>
      <c r="AM14" t="s">
        <v>25</v>
      </c>
      <c r="AN14" s="15">
        <f>AN12-AN11</f>
        <v>2.9469178579825561E-2</v>
      </c>
      <c r="AO14" s="5">
        <v>2001</v>
      </c>
      <c r="AP14" s="6">
        <v>6597.9989999999998</v>
      </c>
      <c r="AQ14" t="s">
        <v>25</v>
      </c>
      <c r="AR14" s="15">
        <f>AR12-AR11</f>
        <v>2.9146682140346658E-2</v>
      </c>
      <c r="AS14" s="5">
        <v>2001</v>
      </c>
      <c r="AT14" s="6">
        <v>6597.9989999999998</v>
      </c>
      <c r="AU14" t="s">
        <v>25</v>
      </c>
      <c r="AV14" s="15">
        <f>AV12-AV11</f>
        <v>2.7459493121212764E-2</v>
      </c>
      <c r="AW14" s="5">
        <v>2001</v>
      </c>
      <c r="AX14" s="6">
        <v>6597.9989999999998</v>
      </c>
      <c r="AY14" t="s">
        <v>25</v>
      </c>
      <c r="AZ14" s="15">
        <f>AZ12-AZ11</f>
        <v>2.9728512390313155E-2</v>
      </c>
      <c r="BA14" s="5">
        <v>2001</v>
      </c>
      <c r="BB14" s="6">
        <v>6597.9989999999998</v>
      </c>
      <c r="BC14" t="s">
        <v>25</v>
      </c>
      <c r="BD14" s="15">
        <f>BD12-BD11</f>
        <v>2.8841270758321769E-2</v>
      </c>
      <c r="BE14" s="5">
        <v>2001</v>
      </c>
      <c r="BF14" s="6">
        <v>6597.9989999999998</v>
      </c>
      <c r="BG14" t="s">
        <v>25</v>
      </c>
      <c r="BH14" s="15">
        <f>BH12-BH11</f>
        <v>3.0489720058412217E-2</v>
      </c>
      <c r="BI14" s="5">
        <v>2000</v>
      </c>
      <c r="BJ14" s="6">
        <v>6597.9989999999998</v>
      </c>
      <c r="BK14" t="s">
        <v>25</v>
      </c>
      <c r="BL14" s="15">
        <f>BL12-BL11</f>
        <v>3.0200534686865066E-2</v>
      </c>
      <c r="BM14" s="5">
        <v>2000</v>
      </c>
      <c r="BN14" s="6">
        <v>6597.9989999999998</v>
      </c>
      <c r="BO14" t="s">
        <v>25</v>
      </c>
      <c r="BP14" s="15">
        <f>BP12-BP11</f>
        <v>3.1011218420205211E-2</v>
      </c>
      <c r="BQ14" s="5">
        <v>2000</v>
      </c>
      <c r="BR14" s="6">
        <v>6597.9989999999998</v>
      </c>
    </row>
    <row r="15" spans="2:72" x14ac:dyDescent="0.25">
      <c r="B15">
        <v>0.27488463897859716</v>
      </c>
      <c r="C15" s="14">
        <v>0.94581293370039765</v>
      </c>
      <c r="D15">
        <v>226.90964796142532</v>
      </c>
      <c r="E15" s="5">
        <v>2001</v>
      </c>
      <c r="F15" s="6">
        <v>6597.9989999999998</v>
      </c>
      <c r="G15" t="s">
        <v>26</v>
      </c>
      <c r="H15" s="15">
        <f>H11-H13</f>
        <v>2.9286836976712943E-2</v>
      </c>
      <c r="I15" s="5">
        <v>2002</v>
      </c>
      <c r="J15" s="6">
        <v>13855.798000000001</v>
      </c>
      <c r="K15" t="s">
        <v>26</v>
      </c>
      <c r="L15" s="15">
        <f>L11-L13</f>
        <v>3.9314941296614392E-2</v>
      </c>
      <c r="M15" s="5">
        <v>2002</v>
      </c>
      <c r="N15" s="6">
        <v>13855.798000000001</v>
      </c>
      <c r="O15" t="s">
        <v>26</v>
      </c>
      <c r="P15" s="15">
        <f>P11-P13</f>
        <v>2.971336398241653E-2</v>
      </c>
      <c r="Q15" s="5">
        <v>2002</v>
      </c>
      <c r="R15" s="6">
        <v>13855.798000000001</v>
      </c>
      <c r="S15" t="s">
        <v>26</v>
      </c>
      <c r="T15" s="15">
        <f>T11-T13</f>
        <v>2.9842839896621953E-2</v>
      </c>
      <c r="U15" s="5">
        <v>2002</v>
      </c>
      <c r="V15" s="6">
        <v>13855.798000000001</v>
      </c>
      <c r="W15" t="s">
        <v>26</v>
      </c>
      <c r="X15" s="15">
        <f>X11-X13</f>
        <v>3.0930833881584269E-2</v>
      </c>
      <c r="Y15" s="5">
        <v>2002</v>
      </c>
      <c r="Z15" s="6">
        <v>13855.798000000001</v>
      </c>
      <c r="AA15" t="s">
        <v>26</v>
      </c>
      <c r="AB15" s="15">
        <f>AB11-AB13</f>
        <v>3.0836424791163108E-2</v>
      </c>
      <c r="AC15" s="5">
        <v>2002</v>
      </c>
      <c r="AD15" s="6">
        <v>13855.798000000001</v>
      </c>
      <c r="AE15" t="s">
        <v>26</v>
      </c>
      <c r="AF15" s="15">
        <f>AF11-AF13</f>
        <v>3.0532469835017811E-2</v>
      </c>
      <c r="AG15" s="5">
        <v>2002</v>
      </c>
      <c r="AH15" s="6">
        <v>13855.798000000001</v>
      </c>
      <c r="AI15" t="s">
        <v>26</v>
      </c>
      <c r="AJ15" s="15">
        <f>AJ11-AJ13</f>
        <v>3.0189107558300565E-2</v>
      </c>
      <c r="AK15" s="5">
        <v>2002</v>
      </c>
      <c r="AL15" s="6">
        <v>13855.798000000001</v>
      </c>
      <c r="AM15" t="s">
        <v>26</v>
      </c>
      <c r="AN15" s="15">
        <f>AN11-AN13</f>
        <v>3.0364048883558009E-2</v>
      </c>
      <c r="AO15" s="5">
        <v>2002</v>
      </c>
      <c r="AP15" s="6">
        <v>13855.798000000001</v>
      </c>
      <c r="AQ15" t="s">
        <v>26</v>
      </c>
      <c r="AR15" s="15">
        <f>AR11-AR13</f>
        <v>3.0021781265266334E-2</v>
      </c>
      <c r="AS15" s="5">
        <v>2002</v>
      </c>
      <c r="AT15" s="6">
        <v>13855.798000000001</v>
      </c>
      <c r="AU15" t="s">
        <v>26</v>
      </c>
      <c r="AV15" s="15">
        <f>AV11-AV13</f>
        <v>2.8234858107246436E-2</v>
      </c>
      <c r="AW15" s="5">
        <v>2002</v>
      </c>
      <c r="AX15" s="6">
        <v>13855.798000000001</v>
      </c>
      <c r="AY15" t="s">
        <v>26</v>
      </c>
      <c r="AZ15" s="15">
        <f>AZ11-AZ13</f>
        <v>3.0639446702966255E-2</v>
      </c>
      <c r="BA15" s="5">
        <v>2002</v>
      </c>
      <c r="BB15" s="6">
        <v>13855.798000000001</v>
      </c>
      <c r="BC15" t="s">
        <v>26</v>
      </c>
      <c r="BD15" s="15">
        <f>BD11-BD13</f>
        <v>2.9697855796123357E-2</v>
      </c>
      <c r="BE15" s="5">
        <v>2002</v>
      </c>
      <c r="BF15" s="6">
        <v>13855.798000000001</v>
      </c>
      <c r="BG15" t="s">
        <v>26</v>
      </c>
      <c r="BH15" s="15">
        <f>BH11-BH13</f>
        <v>3.1448657440256211E-2</v>
      </c>
      <c r="BI15" s="5">
        <v>2002</v>
      </c>
      <c r="BJ15" s="6">
        <v>13855.798000000001</v>
      </c>
      <c r="BK15" t="s">
        <v>26</v>
      </c>
      <c r="BL15" s="15">
        <f>BL11-BL13</f>
        <v>3.114108584043726E-2</v>
      </c>
      <c r="BM15" s="5">
        <v>2001</v>
      </c>
      <c r="BN15" s="6">
        <v>6597.9989999999998</v>
      </c>
      <c r="BO15" t="s">
        <v>26</v>
      </c>
      <c r="BP15" s="15">
        <f>BP11-BP13</f>
        <v>3.2003776613831053E-2</v>
      </c>
      <c r="BQ15" s="5">
        <v>2001</v>
      </c>
      <c r="BR15" s="6">
        <v>6597.9989999999998</v>
      </c>
    </row>
    <row r="16" spans="2:72" x14ac:dyDescent="0.25">
      <c r="B16">
        <v>0.2682961184498231</v>
      </c>
      <c r="C16" s="14">
        <v>0.94105881386731161</v>
      </c>
      <c r="D16">
        <v>207.55884607979189</v>
      </c>
      <c r="E16" s="5">
        <v>2002</v>
      </c>
      <c r="F16" s="6">
        <v>13855.798000000001</v>
      </c>
      <c r="G16" t="s">
        <v>27</v>
      </c>
      <c r="H16" s="16">
        <f>AVERAGE(H14:H15)</f>
        <v>2.8870152016648096E-2</v>
      </c>
      <c r="I16" s="5">
        <v>2004</v>
      </c>
      <c r="J16" s="6">
        <v>48689.24</v>
      </c>
      <c r="K16" t="s">
        <v>27</v>
      </c>
      <c r="L16" s="16">
        <f>AVERAGE(L14:L15)</f>
        <v>3.8571254822140716E-2</v>
      </c>
      <c r="M16" s="5">
        <v>2004</v>
      </c>
      <c r="N16" s="6">
        <v>48689.24</v>
      </c>
      <c r="O16" t="s">
        <v>27</v>
      </c>
      <c r="P16" s="16">
        <f>AVERAGE(P14:P15)</f>
        <v>2.9284630465964301E-2</v>
      </c>
      <c r="Q16" s="5">
        <v>2004</v>
      </c>
      <c r="R16" s="6">
        <v>48689.24</v>
      </c>
      <c r="S16" t="s">
        <v>27</v>
      </c>
      <c r="T16" s="16">
        <f>AVERAGE(T14:T15)</f>
        <v>2.9410415947277002E-2</v>
      </c>
      <c r="U16" s="5">
        <v>2004</v>
      </c>
      <c r="V16" s="6">
        <v>48689.24</v>
      </c>
      <c r="W16" t="s">
        <v>27</v>
      </c>
      <c r="X16" s="16">
        <f>AVERAGE(X14:X15)</f>
        <v>3.0466792928357536E-2</v>
      </c>
      <c r="Y16" s="5">
        <v>2004</v>
      </c>
      <c r="Z16" s="6">
        <v>48689.24</v>
      </c>
      <c r="AA16" t="s">
        <v>27</v>
      </c>
      <c r="AB16" s="16">
        <f>AVERAGE(AB14:AB15)</f>
        <v>3.0375170230838133E-2</v>
      </c>
      <c r="AC16" s="5">
        <v>2004</v>
      </c>
      <c r="AD16" s="6">
        <v>48689.24</v>
      </c>
      <c r="AE16" t="s">
        <v>27</v>
      </c>
      <c r="AF16" s="16">
        <f>AVERAGE(AF14:AF15)</f>
        <v>3.0080130905002625E-2</v>
      </c>
      <c r="AG16" s="5">
        <v>2004</v>
      </c>
      <c r="AH16" s="6">
        <v>48689.24</v>
      </c>
      <c r="AI16" t="s">
        <v>27</v>
      </c>
      <c r="AJ16" s="16">
        <f>AVERAGE(AJ14:AJ15)</f>
        <v>2.9746738564640163E-2</v>
      </c>
      <c r="AK16" s="5">
        <v>2004</v>
      </c>
      <c r="AL16" s="6">
        <v>48689.24</v>
      </c>
      <c r="AM16" t="s">
        <v>27</v>
      </c>
      <c r="AN16" s="16">
        <f>AVERAGE(AN14:AN15)</f>
        <v>2.9916613731691785E-2</v>
      </c>
      <c r="AO16" s="5">
        <v>2004</v>
      </c>
      <c r="AP16" s="6">
        <v>48689.24</v>
      </c>
      <c r="AQ16" t="s">
        <v>27</v>
      </c>
      <c r="AR16" s="16">
        <f>AVERAGE(AR14:AR15)</f>
        <v>2.9584231702806496E-2</v>
      </c>
      <c r="AS16" s="5">
        <v>2004</v>
      </c>
      <c r="AT16" s="6">
        <v>48689.24</v>
      </c>
      <c r="AU16" t="s">
        <v>27</v>
      </c>
      <c r="AV16" s="16">
        <f>AVERAGE(AV14:AV15)</f>
        <v>2.78471756142296E-2</v>
      </c>
      <c r="AW16" s="5">
        <v>2004</v>
      </c>
      <c r="AX16" s="6">
        <v>48689.24</v>
      </c>
      <c r="AY16" t="s">
        <v>27</v>
      </c>
      <c r="AZ16" s="16">
        <f>AVERAGE(AZ14:AZ15)</f>
        <v>3.0183979546639705E-2</v>
      </c>
      <c r="BA16" s="5">
        <v>2004</v>
      </c>
      <c r="BB16" s="6">
        <v>48689.24</v>
      </c>
      <c r="BC16" t="s">
        <v>27</v>
      </c>
      <c r="BD16" s="16">
        <f>AVERAGE(BD14:BD15)</f>
        <v>2.9269563277222563E-2</v>
      </c>
      <c r="BE16" s="5">
        <v>2004</v>
      </c>
      <c r="BF16" s="6">
        <v>48689.24</v>
      </c>
      <c r="BG16" t="s">
        <v>27</v>
      </c>
      <c r="BH16" s="16">
        <f>AVERAGE(BH14:BH15)</f>
        <v>3.0969188749334214E-2</v>
      </c>
      <c r="BI16" s="5">
        <v>2004</v>
      </c>
      <c r="BJ16" s="6">
        <v>48689.24</v>
      </c>
      <c r="BK16" t="s">
        <v>27</v>
      </c>
      <c r="BL16" s="16">
        <f>AVERAGE(BL14:BL15)</f>
        <v>3.0670810263651163E-2</v>
      </c>
      <c r="BM16" s="5">
        <v>2004</v>
      </c>
      <c r="BN16" s="6">
        <v>48689.24</v>
      </c>
      <c r="BO16" t="s">
        <v>27</v>
      </c>
      <c r="BP16" s="16">
        <f>AVERAGE(BP14:BP15)</f>
        <v>3.1507497517018132E-2</v>
      </c>
      <c r="BQ16" s="5">
        <v>2002</v>
      </c>
      <c r="BR16" s="6">
        <v>13855.798000000001</v>
      </c>
    </row>
    <row r="17" spans="1:68" x14ac:dyDescent="0.25">
      <c r="B17">
        <v>0.2518195981399175</v>
      </c>
      <c r="C17" s="14">
        <v>0.96123850584691339</v>
      </c>
      <c r="D17">
        <v>322.38438814193103</v>
      </c>
      <c r="E17" s="5">
        <v>2004</v>
      </c>
      <c r="F17" s="6">
        <v>48689.24</v>
      </c>
      <c r="G17" t="s">
        <v>28</v>
      </c>
      <c r="H17">
        <f>TINV(0.3173,H5)</f>
        <v>1.0370358684985483</v>
      </c>
      <c r="K17" t="s">
        <v>28</v>
      </c>
      <c r="L17">
        <f>TINV(0.3173,L5)</f>
        <v>1.0399926951165877</v>
      </c>
      <c r="O17" t="s">
        <v>28</v>
      </c>
      <c r="P17">
        <f>TINV(0.3173,P5)</f>
        <v>1.0399926951165877</v>
      </c>
      <c r="S17" t="s">
        <v>28</v>
      </c>
      <c r="T17">
        <f>TINV(0.3173,T5)</f>
        <v>1.0399926951165877</v>
      </c>
      <c r="W17" t="s">
        <v>28</v>
      </c>
      <c r="X17">
        <f>TINV(0.3173,X5)</f>
        <v>1.0399926951165877</v>
      </c>
      <c r="AA17" t="s">
        <v>28</v>
      </c>
      <c r="AB17">
        <f>TINV(0.3173,AB5)</f>
        <v>1.0399926951165877</v>
      </c>
      <c r="AE17" t="s">
        <v>28</v>
      </c>
      <c r="AF17">
        <f>TINV(0.3173,AF5)</f>
        <v>1.0399926951165877</v>
      </c>
      <c r="AI17" t="s">
        <v>28</v>
      </c>
      <c r="AJ17">
        <f>TINV(0.3173,AJ5)</f>
        <v>1.0399926951165877</v>
      </c>
      <c r="AM17" t="s">
        <v>28</v>
      </c>
      <c r="AN17">
        <f>TINV(0.3173,AN5)</f>
        <v>1.0399926951165877</v>
      </c>
      <c r="AQ17" t="s">
        <v>28</v>
      </c>
      <c r="AR17">
        <f>TINV(0.3173,AR5)</f>
        <v>1.0399926951165877</v>
      </c>
      <c r="AU17" t="s">
        <v>28</v>
      </c>
      <c r="AV17">
        <f>TINV(0.3173,AV5)</f>
        <v>1.0399926951165877</v>
      </c>
      <c r="AY17" t="s">
        <v>28</v>
      </c>
      <c r="AZ17">
        <f>TINV(0.3173,AZ5)</f>
        <v>1.0399926951165877</v>
      </c>
      <c r="BC17" t="s">
        <v>28</v>
      </c>
      <c r="BD17">
        <f>TINV(0.3173,BD5)</f>
        <v>1.0399926951165877</v>
      </c>
      <c r="BG17" t="s">
        <v>28</v>
      </c>
      <c r="BH17">
        <f>TINV(0.3173,BH5)</f>
        <v>1.0399926951165877</v>
      </c>
      <c r="BK17" t="s">
        <v>28</v>
      </c>
      <c r="BL17">
        <f>TINV(0.3173,BL5)</f>
        <v>1.0399926951165877</v>
      </c>
      <c r="BO17" t="s">
        <v>28</v>
      </c>
      <c r="BP17">
        <f>TINV(0.3173,BP5)</f>
        <v>1.0399926951165877</v>
      </c>
    </row>
    <row r="18" spans="1:68" x14ac:dyDescent="0.25">
      <c r="A18" t="s">
        <v>37</v>
      </c>
      <c r="B18" s="8">
        <f>AVERAGE(B2:B17)</f>
        <v>0.27125396010955594</v>
      </c>
      <c r="C18" s="8">
        <f>AVERAGE(C2:C17)</f>
        <v>0.94632516844419434</v>
      </c>
      <c r="D18" s="8">
        <f>AVERAGE(D2:D17)</f>
        <v>235.50921064637961</v>
      </c>
      <c r="E18" s="8">
        <f>AVERAGE(E2:E17)</f>
        <v>1995</v>
      </c>
      <c r="F18" s="8">
        <f>AVERAGE(F2:F17)</f>
        <v>5711.0951875000001</v>
      </c>
      <c r="G18" t="s">
        <v>29</v>
      </c>
      <c r="H18">
        <f>H17*G3</f>
        <v>1.7887569027035335E-2</v>
      </c>
      <c r="K18" t="s">
        <v>29</v>
      </c>
      <c r="L18">
        <f>L17*K3</f>
        <v>2.3616833355228056E-2</v>
      </c>
      <c r="O18" t="s">
        <v>29</v>
      </c>
      <c r="P18">
        <f>P17*O3</f>
        <v>1.8240374515638282E-2</v>
      </c>
      <c r="S18" t="s">
        <v>29</v>
      </c>
      <c r="T18">
        <f>T17*S3</f>
        <v>1.821816197926145E-2</v>
      </c>
      <c r="W18" t="s">
        <v>29</v>
      </c>
      <c r="X18">
        <f>X17*W3</f>
        <v>1.8812147180555829E-2</v>
      </c>
      <c r="AA18" t="s">
        <v>29</v>
      </c>
      <c r="AB18">
        <f>AB17*AA3</f>
        <v>1.8718603969248251E-2</v>
      </c>
      <c r="AE18" t="s">
        <v>29</v>
      </c>
      <c r="AF18">
        <f>AF17*AE3</f>
        <v>1.8562945761752925E-2</v>
      </c>
      <c r="AI18" t="s">
        <v>29</v>
      </c>
      <c r="AJ18">
        <f>AJ17*AI3</f>
        <v>1.8335536696234056E-2</v>
      </c>
      <c r="AM18" t="s">
        <v>29</v>
      </c>
      <c r="AN18">
        <f>AN17*AM3</f>
        <v>1.8449663863435682E-2</v>
      </c>
      <c r="AQ18" t="s">
        <v>29</v>
      </c>
      <c r="AR18">
        <f>AR17*AQ3</f>
        <v>1.8255355954075372E-2</v>
      </c>
      <c r="AU18" t="s">
        <v>29</v>
      </c>
      <c r="AV18">
        <f>AV17*AU3</f>
        <v>1.7212852678251324E-2</v>
      </c>
      <c r="AY18" t="s">
        <v>29</v>
      </c>
      <c r="AZ18">
        <f>AZ17*AY3</f>
        <v>1.8634909159816835E-2</v>
      </c>
      <c r="BC18" t="s">
        <v>29</v>
      </c>
      <c r="BD18">
        <f>BD17*BC3</f>
        <v>1.8112018541400356E-2</v>
      </c>
      <c r="BG18" t="s">
        <v>29</v>
      </c>
      <c r="BH18">
        <f>BH17*BG3</f>
        <v>1.9096339611977268E-2</v>
      </c>
      <c r="BK18" t="s">
        <v>29</v>
      </c>
      <c r="BL18">
        <f>BL17*BK3</f>
        <v>1.8978167668683814E-2</v>
      </c>
      <c r="BO18" t="s">
        <v>29</v>
      </c>
      <c r="BP18">
        <f>BP17*BO3</f>
        <v>1.9367521852140072E-2</v>
      </c>
    </row>
    <row r="19" spans="1:68" x14ac:dyDescent="0.25">
      <c r="A19" t="s">
        <v>38</v>
      </c>
      <c r="B19" s="8">
        <f>STDEV(B2:B17)</f>
        <v>6.3068027647476856E-3</v>
      </c>
      <c r="C19" s="8">
        <f>STDEV(C2:C17)</f>
        <v>1.0127121994893936E-2</v>
      </c>
      <c r="D19" s="8">
        <f>STDEV(D2:D17)</f>
        <v>37.536941576745569</v>
      </c>
      <c r="E19" s="8">
        <f>STDEV(E2:E17)</f>
        <v>5.9777364723893056</v>
      </c>
      <c r="F19" s="8">
        <f>STDEV(F2:F17)</f>
        <v>11999.528763877977</v>
      </c>
      <c r="G19" t="s">
        <v>30</v>
      </c>
      <c r="H19">
        <f>G2+H18</f>
        <v>1.3298495921077949</v>
      </c>
      <c r="K19" t="s">
        <v>30</v>
      </c>
      <c r="L19">
        <f>K2+L18</f>
        <v>1.3264502731882364</v>
      </c>
      <c r="O19" t="s">
        <v>30</v>
      </c>
      <c r="P19">
        <f>O2+P18</f>
        <v>1.3432951411592031</v>
      </c>
      <c r="S19" t="s">
        <v>30</v>
      </c>
      <c r="T19">
        <f>S2+T18</f>
        <v>1.3360023328762642</v>
      </c>
      <c r="W19" t="s">
        <v>30</v>
      </c>
      <c r="X19">
        <f>W2+X18</f>
        <v>1.3324077141454886</v>
      </c>
      <c r="AA19" t="s">
        <v>30</v>
      </c>
      <c r="AB19">
        <f>AA2+AB18</f>
        <v>1.3297224807243635</v>
      </c>
      <c r="AE19" t="s">
        <v>30</v>
      </c>
      <c r="AF19">
        <f>AE2+AF18</f>
        <v>1.3314090907527132</v>
      </c>
      <c r="AI19" t="s">
        <v>30</v>
      </c>
      <c r="AJ19">
        <f>AI2+AJ18</f>
        <v>1.3296234050061209</v>
      </c>
      <c r="AM19" t="s">
        <v>30</v>
      </c>
      <c r="AN19">
        <f>AM2+AN18</f>
        <v>1.3304116869441951</v>
      </c>
      <c r="AQ19" t="s">
        <v>30</v>
      </c>
      <c r="AR19">
        <f>AQ2+AR18</f>
        <v>1.3309762212879781</v>
      </c>
      <c r="AU19" t="s">
        <v>30</v>
      </c>
      <c r="AV19">
        <f>AU2+AV18</f>
        <v>1.3321337870143699</v>
      </c>
      <c r="AY19" t="s">
        <v>30</v>
      </c>
      <c r="AZ19">
        <f>AY2+AZ18</f>
        <v>1.332038947149587</v>
      </c>
      <c r="BC19" t="s">
        <v>30</v>
      </c>
      <c r="BD19">
        <f>BC2+BD18</f>
        <v>1.3345194026486937</v>
      </c>
      <c r="BG19" t="s">
        <v>30</v>
      </c>
      <c r="BH19">
        <f>BG2+BH18</f>
        <v>1.3309180495868613</v>
      </c>
      <c r="BK19" t="s">
        <v>30</v>
      </c>
      <c r="BL19">
        <f>BK2+BL18</f>
        <v>1.3353569749729115</v>
      </c>
      <c r="BO19" t="s">
        <v>30</v>
      </c>
      <c r="BP19">
        <f>BO2+BP18</f>
        <v>1.3271018487993258</v>
      </c>
    </row>
    <row r="20" spans="1:68" x14ac:dyDescent="0.25">
      <c r="A20" t="s">
        <v>39</v>
      </c>
      <c r="B20" s="8">
        <f>MIN(B2:B17)</f>
        <v>0.2518195981399175</v>
      </c>
      <c r="C20" s="8">
        <f>MIN(C2:C17)</f>
        <v>0.91258022935470251</v>
      </c>
      <c r="D20" s="8">
        <f>MIN(D2:D17)</f>
        <v>135.70777976239509</v>
      </c>
      <c r="E20" s="8">
        <f>MIN(E2:E17)</f>
        <v>1981</v>
      </c>
      <c r="F20" s="8">
        <f>MIN(F2:F17)</f>
        <v>32.216999999999999</v>
      </c>
      <c r="G20" t="s">
        <v>31</v>
      </c>
      <c r="H20">
        <f>G2-H18</f>
        <v>1.2940744540537243</v>
      </c>
      <c r="K20" t="s">
        <v>31</v>
      </c>
      <c r="L20">
        <f>K2-L18</f>
        <v>1.2792166064777803</v>
      </c>
      <c r="O20" t="s">
        <v>31</v>
      </c>
      <c r="P20">
        <f>O2-P18</f>
        <v>1.3068143921279265</v>
      </c>
      <c r="S20" t="s">
        <v>31</v>
      </c>
      <c r="T20">
        <f>S2-T18</f>
        <v>1.2995660089177414</v>
      </c>
      <c r="W20" t="s">
        <v>31</v>
      </c>
      <c r="X20">
        <f>W2-X18</f>
        <v>1.2947834197843771</v>
      </c>
      <c r="AA20" t="s">
        <v>31</v>
      </c>
      <c r="AB20">
        <f>AA2-AB18</f>
        <v>1.2922852727858671</v>
      </c>
      <c r="AE20" t="s">
        <v>31</v>
      </c>
      <c r="AF20">
        <f>AE2-AF18</f>
        <v>1.2942831992292074</v>
      </c>
      <c r="AI20" t="s">
        <v>31</v>
      </c>
      <c r="AJ20">
        <f>AI2-AJ18</f>
        <v>1.2929523316136526</v>
      </c>
      <c r="AM20" t="s">
        <v>31</v>
      </c>
      <c r="AN20">
        <f>AM2-AN18</f>
        <v>1.2935123592173237</v>
      </c>
      <c r="AQ20" t="s">
        <v>31</v>
      </c>
      <c r="AR20">
        <f>AQ2-AR18</f>
        <v>1.2944655093798272</v>
      </c>
      <c r="AU20" t="s">
        <v>31</v>
      </c>
      <c r="AV20">
        <f>AU2-AV18</f>
        <v>1.2977080816578672</v>
      </c>
      <c r="AY20" t="s">
        <v>31</v>
      </c>
      <c r="AZ20">
        <f>AY2-AZ18</f>
        <v>1.2947691288299534</v>
      </c>
      <c r="BC20" t="s">
        <v>31</v>
      </c>
      <c r="BD20">
        <f>BC2-BD18</f>
        <v>1.2982953655658931</v>
      </c>
      <c r="BG20" t="s">
        <v>31</v>
      </c>
      <c r="BH20">
        <f>BG2-BH18</f>
        <v>1.2927253703629069</v>
      </c>
      <c r="BK20" t="s">
        <v>31</v>
      </c>
      <c r="BL20">
        <f>BK2-BL18</f>
        <v>1.297400639635544</v>
      </c>
      <c r="BO20" t="s">
        <v>31</v>
      </c>
      <c r="BP20">
        <f>BO2-BP18</f>
        <v>1.2883668050950456</v>
      </c>
    </row>
    <row r="21" spans="1:68" x14ac:dyDescent="0.25">
      <c r="A21" t="s">
        <v>40</v>
      </c>
      <c r="B21" s="8">
        <f>MAX(B2:B17)</f>
        <v>0.28145379189988551</v>
      </c>
      <c r="C21" s="8">
        <f>MAX(C2:C17)</f>
        <v>0.96123850584691339</v>
      </c>
      <c r="D21" s="8">
        <f>MAX(D2:D17)</f>
        <v>322.38438814193103</v>
      </c>
      <c r="E21" s="8">
        <f>MAX(E2:E17)</f>
        <v>2004</v>
      </c>
      <c r="F21" s="8">
        <f>MAX(F2:F17)</f>
        <v>48689.24</v>
      </c>
      <c r="G21" t="s">
        <v>22</v>
      </c>
      <c r="H21" s="15">
        <f>LN(G2)</f>
        <v>0.27152374428036713</v>
      </c>
      <c r="K21" t="s">
        <v>22</v>
      </c>
      <c r="L21" s="15">
        <f>LN(K2)</f>
        <v>0.26454146175480053</v>
      </c>
      <c r="O21" t="s">
        <v>22</v>
      </c>
      <c r="P21" s="15">
        <f>LN(O2)</f>
        <v>0.28145379189988551</v>
      </c>
      <c r="S21" t="s">
        <v>22</v>
      </c>
      <c r="T21" s="15">
        <f>LN(S2)</f>
        <v>0.27595166766113866</v>
      </c>
      <c r="W21" t="s">
        <v>22</v>
      </c>
      <c r="X21" s="15">
        <f>LN(W2)</f>
        <v>0.27276808498814359</v>
      </c>
      <c r="AA21" t="s">
        <v>22</v>
      </c>
      <c r="AB21" s="15">
        <f>LN(AA2)</f>
        <v>0.27079316187491392</v>
      </c>
      <c r="AE21" t="s">
        <v>22</v>
      </c>
      <c r="AF21" s="15">
        <f>LN(AE2)</f>
        <v>0.27219741023004806</v>
      </c>
      <c r="AI21" t="s">
        <v>22</v>
      </c>
      <c r="AJ21" s="15">
        <f>LN(AI2)</f>
        <v>0.27100975986132503</v>
      </c>
      <c r="AM21" t="s">
        <v>22</v>
      </c>
      <c r="AN21" s="15">
        <f>LN(AM2)</f>
        <v>0.27152374428036696</v>
      </c>
      <c r="AQ21" t="s">
        <v>22</v>
      </c>
      <c r="AR21" s="15">
        <f>LN(AQ2)</f>
        <v>0.27210197967606858</v>
      </c>
      <c r="AU21" t="s">
        <v>22</v>
      </c>
      <c r="AV21" s="15">
        <f>LN(AU2)</f>
        <v>0.27377653784195072</v>
      </c>
      <c r="AY21" t="s">
        <v>22</v>
      </c>
      <c r="AZ21" s="15">
        <f>LN(AY2)</f>
        <v>0.27262226922544552</v>
      </c>
      <c r="BC21" t="s">
        <v>22</v>
      </c>
      <c r="BD21" s="15">
        <f>LN(BC2)</f>
        <v>0.2749063473901347</v>
      </c>
      <c r="BG21" t="s">
        <v>22</v>
      </c>
      <c r="BH21" s="15">
        <f>LN(BG2)</f>
        <v>0.27141678950033588</v>
      </c>
      <c r="BK21" t="s">
        <v>22</v>
      </c>
      <c r="BL21" s="15">
        <f>LN(BK2)</f>
        <v>0.27488463897859716</v>
      </c>
      <c r="BO21" t="s">
        <v>22</v>
      </c>
      <c r="BP21" s="15">
        <f>LN(BO2)</f>
        <v>0.2682961184498231</v>
      </c>
    </row>
    <row r="22" spans="1:68" x14ac:dyDescent="0.25">
      <c r="A22" t="s">
        <v>41</v>
      </c>
      <c r="B22" s="8">
        <f>ABS(B21-B20)</f>
        <v>2.9634193759968008E-2</v>
      </c>
      <c r="C22" s="8">
        <f>ABS(C21-C20)</f>
        <v>4.8658276492210883E-2</v>
      </c>
      <c r="D22" s="8">
        <f>ABS(D21-D20)</f>
        <v>186.67660837953594</v>
      </c>
      <c r="E22" s="8">
        <f>ABS(E21-E20)</f>
        <v>23</v>
      </c>
      <c r="F22" s="8">
        <f>ABS(F21-F20)</f>
        <v>48657.023000000001</v>
      </c>
      <c r="G22" t="s">
        <v>32</v>
      </c>
      <c r="H22" s="15">
        <f>LN(H19)</f>
        <v>0.28506584719790418</v>
      </c>
      <c r="K22" t="s">
        <v>32</v>
      </c>
      <c r="L22" s="15">
        <f>LN(L19)</f>
        <v>0.28250640666211252</v>
      </c>
      <c r="O22" t="s">
        <v>32</v>
      </c>
      <c r="P22" s="15">
        <f>LN(P19)</f>
        <v>0.29512565598746004</v>
      </c>
      <c r="S22" t="s">
        <v>32</v>
      </c>
      <c r="T22" s="15">
        <f>LN(T19)</f>
        <v>0.2896818212777979</v>
      </c>
      <c r="W22" t="s">
        <v>32</v>
      </c>
      <c r="X22" s="15">
        <f>LN(X19)</f>
        <v>0.2869876169825073</v>
      </c>
      <c r="AA22" t="s">
        <v>32</v>
      </c>
      <c r="AB22" s="15">
        <f>LN(AB19)</f>
        <v>0.28497025935140313</v>
      </c>
      <c r="AE22" t="s">
        <v>32</v>
      </c>
      <c r="AF22" s="15">
        <f>LN(AF19)</f>
        <v>0.28623784812623998</v>
      </c>
      <c r="AI22" t="s">
        <v>32</v>
      </c>
      <c r="AJ22" s="15">
        <f>LN(AJ19)</f>
        <v>0.28489574800722628</v>
      </c>
      <c r="AM22" t="s">
        <v>32</v>
      </c>
      <c r="AN22" s="15">
        <f>LN(AN19)</f>
        <v>0.28548843339211843</v>
      </c>
      <c r="AQ22" t="s">
        <v>32</v>
      </c>
      <c r="AR22" s="15">
        <f>LN(AR19)</f>
        <v>0.28591267395509978</v>
      </c>
      <c r="AU22" t="s">
        <v>32</v>
      </c>
      <c r="AV22" s="15">
        <f>LN(AV19)</f>
        <v>0.28678200777584678</v>
      </c>
      <c r="AY22" t="s">
        <v>32</v>
      </c>
      <c r="AZ22" s="15">
        <f>LN(AZ19)</f>
        <v>0.28671081129252063</v>
      </c>
      <c r="BC22" t="s">
        <v>32</v>
      </c>
      <c r="BD22" s="15">
        <f>LN(BD19)</f>
        <v>0.28857122902141141</v>
      </c>
      <c r="BG22" t="s">
        <v>32</v>
      </c>
      <c r="BH22" s="15">
        <f>LN(BH19)</f>
        <v>0.28586896695909886</v>
      </c>
      <c r="BK22" t="s">
        <v>32</v>
      </c>
      <c r="BL22" s="15">
        <f>LN(BL19)</f>
        <v>0.28919865309146559</v>
      </c>
      <c r="BO22" t="s">
        <v>32</v>
      </c>
      <c r="BP22" s="15">
        <f>LN(BP19)</f>
        <v>0.28299750357239045</v>
      </c>
    </row>
    <row r="23" spans="1:68" x14ac:dyDescent="0.25">
      <c r="A23" t="s">
        <v>42</v>
      </c>
      <c r="B23" s="8">
        <f>COUNT(B2:B17)</f>
        <v>16</v>
      </c>
      <c r="G23" t="s">
        <v>33</v>
      </c>
      <c r="H23" s="15">
        <f>LN(H20)</f>
        <v>0.25779573233206371</v>
      </c>
      <c r="K23" t="s">
        <v>33</v>
      </c>
      <c r="L23" s="15">
        <f>LN(L20)</f>
        <v>0.24624786437781165</v>
      </c>
      <c r="O23" t="s">
        <v>33</v>
      </c>
      <c r="P23" s="15">
        <f>LN(P20)</f>
        <v>0.26759241394394773</v>
      </c>
      <c r="S23" t="s">
        <v>33</v>
      </c>
      <c r="T23" s="15">
        <f>LN(T20)</f>
        <v>0.26203036943670377</v>
      </c>
      <c r="W23" t="s">
        <v>33</v>
      </c>
      <c r="X23" s="15">
        <f>LN(X20)</f>
        <v>0.25834343775501512</v>
      </c>
      <c r="AA23" t="s">
        <v>33</v>
      </c>
      <c r="AB23" s="15">
        <f>LN(AB20)</f>
        <v>0.25641218035768304</v>
      </c>
      <c r="AE23" t="s">
        <v>33</v>
      </c>
      <c r="AF23" s="15">
        <f>LN(AF20)</f>
        <v>0.25795702779729501</v>
      </c>
      <c r="AI23" t="s">
        <v>33</v>
      </c>
      <c r="AJ23" s="15">
        <f>LN(AJ20)</f>
        <v>0.25692823260870551</v>
      </c>
      <c r="AM23" t="s">
        <v>33</v>
      </c>
      <c r="AN23" s="15">
        <f>LN(AN20)</f>
        <v>0.25736127746287119</v>
      </c>
      <c r="AQ23" t="s">
        <v>33</v>
      </c>
      <c r="AR23" s="15">
        <f>LN(AR20)</f>
        <v>0.25809787588371985</v>
      </c>
      <c r="AU23" t="s">
        <v>33</v>
      </c>
      <c r="AV23" s="15">
        <f>LN(AV20)</f>
        <v>0.26059969441975345</v>
      </c>
      <c r="AY23" t="s">
        <v>33</v>
      </c>
      <c r="AZ23" s="15">
        <f>LN(AZ20)</f>
        <v>0.25833240036214083</v>
      </c>
      <c r="BC23" t="s">
        <v>33</v>
      </c>
      <c r="BD23" s="15">
        <f>LN(BD20)</f>
        <v>0.26105214676042554</v>
      </c>
      <c r="BG23" t="s">
        <v>33</v>
      </c>
      <c r="BH23" s="15">
        <f>LN(BH20)</f>
        <v>0.2567526799857664</v>
      </c>
      <c r="BK23" t="s">
        <v>33</v>
      </c>
      <c r="BL23" s="15">
        <f>LN(BL20)</f>
        <v>0.26036275481006471</v>
      </c>
      <c r="BO23" t="s">
        <v>33</v>
      </c>
      <c r="BP23" s="15">
        <f>LN(BP20)</f>
        <v>0.25337537370264207</v>
      </c>
    </row>
    <row r="24" spans="1:68" x14ac:dyDescent="0.25">
      <c r="G24" t="s">
        <v>34</v>
      </c>
      <c r="H24" s="15">
        <f>H22-H21</f>
        <v>1.3542102917537047E-2</v>
      </c>
      <c r="K24" t="s">
        <v>34</v>
      </c>
      <c r="L24" s="15">
        <f>L22-L21</f>
        <v>1.7964944907311986E-2</v>
      </c>
      <c r="O24" t="s">
        <v>34</v>
      </c>
      <c r="P24" s="15">
        <f>P22-P21</f>
        <v>1.3671864087574537E-2</v>
      </c>
      <c r="S24" t="s">
        <v>34</v>
      </c>
      <c r="T24" s="15">
        <f>T22-T21</f>
        <v>1.3730153616659246E-2</v>
      </c>
      <c r="W24" t="s">
        <v>34</v>
      </c>
      <c r="X24" s="15">
        <f>X22-X21</f>
        <v>1.421953199436371E-2</v>
      </c>
      <c r="AA24" t="s">
        <v>34</v>
      </c>
      <c r="AB24" s="15">
        <f>AB22-AB21</f>
        <v>1.4177097476489209E-2</v>
      </c>
      <c r="AE24" t="s">
        <v>34</v>
      </c>
      <c r="AF24" s="15">
        <f>AF22-AF21</f>
        <v>1.4040437896191915E-2</v>
      </c>
      <c r="AI24" t="s">
        <v>34</v>
      </c>
      <c r="AJ24" s="15">
        <f>AJ22-AJ21</f>
        <v>1.3885988145901251E-2</v>
      </c>
      <c r="AM24" t="s">
        <v>34</v>
      </c>
      <c r="AN24" s="15">
        <f>AN22-AN21</f>
        <v>1.3964689111751472E-2</v>
      </c>
      <c r="AQ24" t="s">
        <v>34</v>
      </c>
      <c r="AR24" s="15">
        <f>AR22-AR21</f>
        <v>1.3810694279031199E-2</v>
      </c>
      <c r="AU24" t="s">
        <v>34</v>
      </c>
      <c r="AV24" s="15">
        <f>AV22-AV21</f>
        <v>1.3005469933896063E-2</v>
      </c>
      <c r="AY24" t="s">
        <v>34</v>
      </c>
      <c r="AZ24" s="15">
        <f>AZ22-AZ21</f>
        <v>1.4088542067075105E-2</v>
      </c>
      <c r="BC24" t="s">
        <v>34</v>
      </c>
      <c r="BD24" s="15">
        <f>BD22-BD21</f>
        <v>1.3664881631276715E-2</v>
      </c>
      <c r="BG24" t="s">
        <v>34</v>
      </c>
      <c r="BH24" s="15">
        <f>BH22-BH21</f>
        <v>1.4452177458762983E-2</v>
      </c>
      <c r="BK24" t="s">
        <v>34</v>
      </c>
      <c r="BL24" s="15">
        <f>BL22-BL21</f>
        <v>1.4314014112868423E-2</v>
      </c>
      <c r="BO24" t="s">
        <v>34</v>
      </c>
      <c r="BP24" s="15">
        <f>BP22-BP21</f>
        <v>1.4701385122567356E-2</v>
      </c>
    </row>
    <row r="25" spans="1:68" x14ac:dyDescent="0.25">
      <c r="G25" t="s">
        <v>35</v>
      </c>
      <c r="H25" s="15">
        <f>H21-H23</f>
        <v>1.372801194830342E-2</v>
      </c>
      <c r="K25" t="s">
        <v>35</v>
      </c>
      <c r="L25" s="15">
        <f>L21-L23</f>
        <v>1.8293597376988879E-2</v>
      </c>
      <c r="O25" t="s">
        <v>35</v>
      </c>
      <c r="P25" s="15">
        <f>P21-P23</f>
        <v>1.3861377955937781E-2</v>
      </c>
      <c r="S25" t="s">
        <v>35</v>
      </c>
      <c r="T25" s="15">
        <f>T21-T23</f>
        <v>1.3921298224434886E-2</v>
      </c>
      <c r="W25" t="s">
        <v>35</v>
      </c>
      <c r="X25" s="15">
        <f>X21-X23</f>
        <v>1.4424647233128474E-2</v>
      </c>
      <c r="AA25" t="s">
        <v>35</v>
      </c>
      <c r="AB25" s="15">
        <f>AB21-AB23</f>
        <v>1.4380981517230884E-2</v>
      </c>
      <c r="AE25" t="s">
        <v>35</v>
      </c>
      <c r="AF25" s="15">
        <f>AF21-AF23</f>
        <v>1.4240382432753051E-2</v>
      </c>
      <c r="AI25" t="s">
        <v>35</v>
      </c>
      <c r="AJ25" s="15">
        <f>AJ21-AJ23</f>
        <v>1.4081527252619519E-2</v>
      </c>
      <c r="AM25" t="s">
        <v>35</v>
      </c>
      <c r="AN25" s="15">
        <f>AN21-AN23</f>
        <v>1.4162466817495778E-2</v>
      </c>
      <c r="AQ25" t="s">
        <v>35</v>
      </c>
      <c r="AR25" s="15">
        <f>AR21-AR23</f>
        <v>1.4004103792348732E-2</v>
      </c>
      <c r="AU25" t="s">
        <v>35</v>
      </c>
      <c r="AV25" s="15">
        <f>AV21-AV23</f>
        <v>1.3176843422197271E-2</v>
      </c>
      <c r="AY25" t="s">
        <v>35</v>
      </c>
      <c r="AZ25" s="15">
        <f>AZ21-AZ23</f>
        <v>1.4289868863304689E-2</v>
      </c>
      <c r="BC25" t="s">
        <v>35</v>
      </c>
      <c r="BD25" s="15">
        <f>BD21-BD23</f>
        <v>1.3854200629709157E-2</v>
      </c>
      <c r="BG25" t="s">
        <v>35</v>
      </c>
      <c r="BH25" s="15">
        <f>BH21-BH23</f>
        <v>1.4664109514569479E-2</v>
      </c>
      <c r="BK25" t="s">
        <v>35</v>
      </c>
      <c r="BL25" s="15">
        <f>BL21-BL23</f>
        <v>1.4521884168532451E-2</v>
      </c>
      <c r="BO25" t="s">
        <v>35</v>
      </c>
      <c r="BP25" s="15">
        <f>BP21-BP23</f>
        <v>1.4920744747181025E-2</v>
      </c>
    </row>
    <row r="26" spans="1:68" x14ac:dyDescent="0.25">
      <c r="G26" t="s">
        <v>36</v>
      </c>
      <c r="H26" s="16">
        <f>AVERAGE(H24:H25)</f>
        <v>1.3635057432920233E-2</v>
      </c>
      <c r="K26" t="s">
        <v>36</v>
      </c>
      <c r="L26" s="16">
        <f>AVERAGE(L24:L25)</f>
        <v>1.8129271142150433E-2</v>
      </c>
      <c r="O26" t="s">
        <v>36</v>
      </c>
      <c r="P26" s="16">
        <f>AVERAGE(P24:P25)</f>
        <v>1.3766621021756159E-2</v>
      </c>
      <c r="S26" t="s">
        <v>36</v>
      </c>
      <c r="T26" s="16">
        <f>AVERAGE(T24:T25)</f>
        <v>1.3825725920547066E-2</v>
      </c>
      <c r="W26" t="s">
        <v>36</v>
      </c>
      <c r="X26" s="16">
        <f>AVERAGE(X24:X25)</f>
        <v>1.4322089613746092E-2</v>
      </c>
      <c r="AA26" t="s">
        <v>36</v>
      </c>
      <c r="AB26" s="16">
        <f>AVERAGE(AB24:AB25)</f>
        <v>1.4279039496860046E-2</v>
      </c>
      <c r="AE26" t="s">
        <v>36</v>
      </c>
      <c r="AF26" s="16">
        <f>AVERAGE(AF24:AF25)</f>
        <v>1.4140410164472483E-2</v>
      </c>
      <c r="AI26" t="s">
        <v>36</v>
      </c>
      <c r="AJ26" s="16">
        <f>AVERAGE(AJ24:AJ25)</f>
        <v>1.3983757699260385E-2</v>
      </c>
      <c r="AM26" t="s">
        <v>36</v>
      </c>
      <c r="AN26" s="16">
        <f>AVERAGE(AN24:AN25)</f>
        <v>1.4063577964623625E-2</v>
      </c>
      <c r="AQ26" t="s">
        <v>36</v>
      </c>
      <c r="AR26" s="16">
        <f>AVERAGE(AR24:AR25)</f>
        <v>1.3907399035689966E-2</v>
      </c>
      <c r="AU26" t="s">
        <v>36</v>
      </c>
      <c r="AV26" s="16">
        <f>AVERAGE(AV24:AV25)</f>
        <v>1.3091156678046667E-2</v>
      </c>
      <c r="AY26" t="s">
        <v>36</v>
      </c>
      <c r="AZ26" s="16">
        <f>AVERAGE(AZ24:AZ25)</f>
        <v>1.4189205465189897E-2</v>
      </c>
      <c r="BC26" t="s">
        <v>36</v>
      </c>
      <c r="BD26" s="16">
        <f>AVERAGE(BD24:BD25)</f>
        <v>1.3759541130492936E-2</v>
      </c>
      <c r="BG26" t="s">
        <v>36</v>
      </c>
      <c r="BH26" s="16">
        <f>AVERAGE(BH24:BH25)</f>
        <v>1.4558143486666231E-2</v>
      </c>
      <c r="BK26" t="s">
        <v>36</v>
      </c>
      <c r="BL26" s="16">
        <f>AVERAGE(BL24:BL25)</f>
        <v>1.4417949140700437E-2</v>
      </c>
      <c r="BO26" t="s">
        <v>36</v>
      </c>
      <c r="BP26" s="16">
        <f>AVERAGE(BP24:BP25)</f>
        <v>1.4811064934874191E-2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4" sqref="H14"/>
    </sheetView>
  </sheetViews>
  <sheetFormatPr defaultColWidth="8.85546875" defaultRowHeight="15" x14ac:dyDescent="0.25"/>
  <cols>
    <col min="2" max="2" width="8.85546875" style="2"/>
  </cols>
  <sheetData>
    <row r="1" spans="1:2" x14ac:dyDescent="0.25">
      <c r="A1" s="22" t="s">
        <v>3</v>
      </c>
      <c r="B1" s="22" t="s">
        <v>2</v>
      </c>
    </row>
    <row r="2" spans="1:2" x14ac:dyDescent="0.25">
      <c r="A2" s="23">
        <v>1981</v>
      </c>
      <c r="B2" s="24">
        <v>32.216999999999999</v>
      </c>
    </row>
    <row r="3" spans="1:2" x14ac:dyDescent="0.25">
      <c r="A3" s="23">
        <v>1987</v>
      </c>
      <c r="B3" s="24">
        <v>329.9</v>
      </c>
    </row>
    <row r="4" spans="1:2" x14ac:dyDescent="0.25">
      <c r="A4" s="23">
        <v>1990</v>
      </c>
      <c r="B4" s="24">
        <v>659.8</v>
      </c>
    </row>
    <row r="5" spans="1:2" x14ac:dyDescent="0.25">
      <c r="A5" s="23">
        <v>1991</v>
      </c>
      <c r="B5" s="24">
        <v>659.8</v>
      </c>
    </row>
    <row r="6" spans="1:2" x14ac:dyDescent="0.25">
      <c r="A6" s="23">
        <v>1992</v>
      </c>
      <c r="B6" s="24">
        <v>659.8</v>
      </c>
    </row>
    <row r="7" spans="1:2" x14ac:dyDescent="0.25">
      <c r="A7" s="23">
        <v>1993</v>
      </c>
      <c r="B7" s="24">
        <v>1154.6500000000001</v>
      </c>
    </row>
    <row r="8" spans="1:2" x14ac:dyDescent="0.25">
      <c r="A8" s="23">
        <v>1994</v>
      </c>
      <c r="B8" s="24">
        <v>989.7</v>
      </c>
    </row>
    <row r="9" spans="1:2" x14ac:dyDescent="0.25">
      <c r="A9" s="23">
        <v>1995</v>
      </c>
      <c r="B9" s="24">
        <v>1385.58</v>
      </c>
    </row>
    <row r="10" spans="1:2" x14ac:dyDescent="0.25">
      <c r="A10" s="23">
        <v>1996</v>
      </c>
      <c r="B10" s="24">
        <v>1649.5</v>
      </c>
    </row>
    <row r="11" spans="1:2" x14ac:dyDescent="0.25">
      <c r="A11" s="23">
        <v>1997</v>
      </c>
      <c r="B11" s="24">
        <v>1649.5</v>
      </c>
    </row>
    <row r="12" spans="1:2" x14ac:dyDescent="0.25">
      <c r="A12" s="23">
        <v>1998</v>
      </c>
      <c r="B12" s="24">
        <v>3167.04</v>
      </c>
    </row>
    <row r="13" spans="1:2" x14ac:dyDescent="0.25">
      <c r="A13" s="23">
        <v>1999</v>
      </c>
      <c r="B13" s="24">
        <v>3299</v>
      </c>
    </row>
    <row r="14" spans="1:2" x14ac:dyDescent="0.25">
      <c r="A14" s="23">
        <v>2000</v>
      </c>
      <c r="B14" s="24">
        <v>6597.9989999999998</v>
      </c>
    </row>
    <row r="15" spans="1:2" x14ac:dyDescent="0.25">
      <c r="A15" s="23">
        <v>2001</v>
      </c>
      <c r="B15" s="24">
        <v>6597.9989999999998</v>
      </c>
    </row>
    <row r="16" spans="1:2" x14ac:dyDescent="0.25">
      <c r="A16" s="23">
        <v>2002</v>
      </c>
      <c r="B16" s="24">
        <v>13855.798000000001</v>
      </c>
    </row>
    <row r="17" spans="1:2" x14ac:dyDescent="0.25">
      <c r="A17" s="23">
        <v>2004</v>
      </c>
      <c r="B17" s="24">
        <v>48689.24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L7" sqref="L7"/>
    </sheetView>
  </sheetViews>
  <sheetFormatPr defaultColWidth="8.85546875" defaultRowHeight="15" x14ac:dyDescent="0.25"/>
  <cols>
    <col min="2" max="2" width="8.85546875" style="2"/>
  </cols>
  <sheetData>
    <row r="1" spans="1:12" ht="20.100000000000001" customHeight="1" x14ac:dyDescent="0.25"/>
    <row r="2" spans="1:12" ht="20.100000000000001" customHeight="1" x14ac:dyDescent="0.25"/>
    <row r="3" spans="1:12" ht="30.75" customHeight="1" x14ac:dyDescent="0.25"/>
    <row r="4" spans="1:12" ht="20.100000000000001" customHeight="1" x14ac:dyDescent="0.25"/>
    <row r="5" spans="1:12" ht="20.25" customHeight="1" x14ac:dyDescent="0.25"/>
    <row r="6" spans="1:12" ht="22.5" customHeight="1" x14ac:dyDescent="0.25">
      <c r="A6" s="21" t="s">
        <v>0</v>
      </c>
      <c r="B6" s="3" t="s">
        <v>1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1:12" x14ac:dyDescent="0.25">
      <c r="A7" s="21"/>
      <c r="B7" s="3" t="s">
        <v>2</v>
      </c>
      <c r="G7">
        <v>1</v>
      </c>
      <c r="H7" s="9" t="s">
        <v>13</v>
      </c>
      <c r="I7" t="s">
        <v>10</v>
      </c>
      <c r="J7" t="s">
        <v>11</v>
      </c>
      <c r="K7" t="s">
        <v>12</v>
      </c>
      <c r="L7" t="s">
        <v>14</v>
      </c>
    </row>
    <row r="8" spans="1:12" x14ac:dyDescent="0.25">
      <c r="A8" s="1">
        <v>1981</v>
      </c>
      <c r="B8" s="4">
        <v>32.216999999999999</v>
      </c>
    </row>
    <row r="9" spans="1:12" x14ac:dyDescent="0.25">
      <c r="A9" s="1">
        <v>1983</v>
      </c>
      <c r="B9" s="4"/>
    </row>
    <row r="10" spans="1:12" x14ac:dyDescent="0.25">
      <c r="A10" s="1">
        <v>1984</v>
      </c>
      <c r="B10" s="4"/>
    </row>
    <row r="11" spans="1:12" x14ac:dyDescent="0.25">
      <c r="A11" s="1">
        <v>1985</v>
      </c>
      <c r="B11" s="4"/>
    </row>
    <row r="12" spans="1:12" x14ac:dyDescent="0.25">
      <c r="A12" s="1">
        <v>1986</v>
      </c>
      <c r="B12" s="4"/>
    </row>
    <row r="13" spans="1:12" x14ac:dyDescent="0.25">
      <c r="A13" s="1">
        <v>1987</v>
      </c>
      <c r="B13" s="4">
        <v>329.9</v>
      </c>
    </row>
    <row r="14" spans="1:12" x14ac:dyDescent="0.25">
      <c r="A14" s="1">
        <v>1988</v>
      </c>
      <c r="B14" s="4"/>
    </row>
    <row r="15" spans="1:12" x14ac:dyDescent="0.25">
      <c r="A15" s="1">
        <v>1990</v>
      </c>
      <c r="B15" s="4">
        <v>659.8</v>
      </c>
    </row>
    <row r="16" spans="1:12" x14ac:dyDescent="0.25">
      <c r="A16" s="1">
        <v>1991</v>
      </c>
      <c r="B16" s="4">
        <v>659.8</v>
      </c>
    </row>
    <row r="17" spans="1:2" x14ac:dyDescent="0.25">
      <c r="A17" s="1">
        <v>1992</v>
      </c>
      <c r="B17" s="4">
        <v>659.8</v>
      </c>
    </row>
    <row r="18" spans="1:2" x14ac:dyDescent="0.25">
      <c r="A18" s="1">
        <v>1993</v>
      </c>
      <c r="B18" s="4">
        <v>1154.6500000000001</v>
      </c>
    </row>
    <row r="19" spans="1:2" x14ac:dyDescent="0.25">
      <c r="A19" s="1">
        <v>1994</v>
      </c>
      <c r="B19" s="4">
        <v>989.7</v>
      </c>
    </row>
    <row r="20" spans="1:2" x14ac:dyDescent="0.25">
      <c r="A20" s="1">
        <v>1995</v>
      </c>
      <c r="B20" s="4">
        <v>1385.58</v>
      </c>
    </row>
    <row r="21" spans="1:2" x14ac:dyDescent="0.25">
      <c r="A21" s="1">
        <v>1996</v>
      </c>
      <c r="B21" s="4">
        <v>1649.5</v>
      </c>
    </row>
    <row r="22" spans="1:2" x14ac:dyDescent="0.25">
      <c r="A22" s="1">
        <v>1997</v>
      </c>
      <c r="B22" s="4">
        <v>1649.5</v>
      </c>
    </row>
    <row r="23" spans="1:2" x14ac:dyDescent="0.25">
      <c r="A23" s="1">
        <v>1998</v>
      </c>
      <c r="B23" s="4">
        <v>3167.04</v>
      </c>
    </row>
    <row r="24" spans="1:2" x14ac:dyDescent="0.25">
      <c r="A24" s="1">
        <v>1999</v>
      </c>
      <c r="B24" s="4">
        <v>3299</v>
      </c>
    </row>
    <row r="25" spans="1:2" x14ac:dyDescent="0.25">
      <c r="A25" s="1">
        <v>2000</v>
      </c>
      <c r="B25" s="4">
        <v>6597.9989999999998</v>
      </c>
    </row>
    <row r="26" spans="1:2" x14ac:dyDescent="0.25">
      <c r="A26" s="1">
        <v>2001</v>
      </c>
      <c r="B26" s="4">
        <v>6597.9989999999998</v>
      </c>
    </row>
    <row r="27" spans="1:2" x14ac:dyDescent="0.25">
      <c r="A27" s="1">
        <v>2002</v>
      </c>
      <c r="B27" s="4">
        <v>13855.798000000001</v>
      </c>
    </row>
    <row r="28" spans="1:2" x14ac:dyDescent="0.25">
      <c r="A28" s="1">
        <v>2003</v>
      </c>
      <c r="B28" s="4"/>
    </row>
    <row r="29" spans="1:2" x14ac:dyDescent="0.25">
      <c r="A29" s="1">
        <v>2004</v>
      </c>
      <c r="B29" s="4">
        <v>48689.24</v>
      </c>
    </row>
  </sheetData>
  <mergeCells count="1">
    <mergeCell ref="A6:A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2013-10-28T13:21:42Z</dcterms:created>
  <dcterms:modified xsi:type="dcterms:W3CDTF">2014-01-06T15:36:51Z</dcterms:modified>
</cp:coreProperties>
</file>