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7145" windowHeight="8460" activeTab="1"/>
  </bookViews>
  <sheets>
    <sheet name="rawdata" sheetId="5" r:id="rId1"/>
    <sheet name="sourcedata_electronic" sheetId="8" r:id="rId2"/>
    <sheet name="sourcedata_all" sheetId="1" r:id="rId3"/>
    <sheet name="sourcedata _nd_orig" sheetId="4" r:id="rId4"/>
  </sheets>
  <calcPr calcId="145621"/>
</workbook>
</file>

<file path=xl/calcChain.xml><?xml version="1.0" encoding="utf-8"?>
<calcChain xmlns="http://schemas.openxmlformats.org/spreadsheetml/2006/main">
  <c r="D10" i="8" l="1"/>
  <c r="C3" i="8"/>
  <c r="E49" i="8" s="1"/>
  <c r="F49" i="8" s="1"/>
  <c r="C2" i="8"/>
  <c r="C51" i="8" s="1"/>
  <c r="E11" i="8" l="1"/>
  <c r="F11" i="8" s="1"/>
  <c r="E15" i="8"/>
  <c r="F15" i="8" s="1"/>
  <c r="E19" i="8"/>
  <c r="F19" i="8" s="1"/>
  <c r="E23" i="8"/>
  <c r="F23" i="8" s="1"/>
  <c r="E28" i="8"/>
  <c r="F28" i="8" s="1"/>
  <c r="E34" i="8"/>
  <c r="F34" i="8" s="1"/>
  <c r="E39" i="8"/>
  <c r="F39" i="8" s="1"/>
  <c r="E44" i="8"/>
  <c r="F44" i="8" s="1"/>
  <c r="E50" i="8"/>
  <c r="F50" i="8" s="1"/>
  <c r="G3" i="8"/>
  <c r="E12" i="8"/>
  <c r="F12" i="8" s="1"/>
  <c r="E16" i="8"/>
  <c r="F16" i="8" s="1"/>
  <c r="E20" i="8"/>
  <c r="F20" i="8" s="1"/>
  <c r="E24" i="8"/>
  <c r="F24" i="8" s="1"/>
  <c r="E30" i="8"/>
  <c r="F30" i="8" s="1"/>
  <c r="E35" i="8"/>
  <c r="F35" i="8" s="1"/>
  <c r="E40" i="8"/>
  <c r="F40" i="8" s="1"/>
  <c r="E46" i="8"/>
  <c r="F46" i="8" s="1"/>
  <c r="E51" i="8"/>
  <c r="F51" i="8" s="1"/>
  <c r="E9" i="8"/>
  <c r="F9" i="8" s="1"/>
  <c r="E26" i="8"/>
  <c r="F26" i="8" s="1"/>
  <c r="E31" i="8"/>
  <c r="F31" i="8" s="1"/>
  <c r="E36" i="8"/>
  <c r="F36" i="8" s="1"/>
  <c r="E42" i="8"/>
  <c r="F42" i="8" s="1"/>
  <c r="E47" i="8"/>
  <c r="F47" i="8" s="1"/>
  <c r="E52" i="8"/>
  <c r="F52" i="8" s="1"/>
  <c r="E10" i="8"/>
  <c r="F10" i="8" s="1"/>
  <c r="E14" i="8"/>
  <c r="F14" i="8" s="1"/>
  <c r="E18" i="8"/>
  <c r="F18" i="8" s="1"/>
  <c r="E22" i="8"/>
  <c r="F22" i="8" s="1"/>
  <c r="E27" i="8"/>
  <c r="F27" i="8" s="1"/>
  <c r="E32" i="8"/>
  <c r="F32" i="8" s="1"/>
  <c r="E38" i="8"/>
  <c r="F38" i="8" s="1"/>
  <c r="E43" i="8"/>
  <c r="F43" i="8" s="1"/>
  <c r="E48" i="8"/>
  <c r="F48" i="8" s="1"/>
  <c r="C26" i="8"/>
  <c r="C30" i="8"/>
  <c r="C34" i="8"/>
  <c r="C38" i="8"/>
  <c r="C42" i="8"/>
  <c r="C46" i="8"/>
  <c r="C50" i="8"/>
  <c r="G2" i="8"/>
  <c r="C13" i="8"/>
  <c r="C17" i="8"/>
  <c r="C21" i="8"/>
  <c r="C25" i="8"/>
  <c r="C29" i="8"/>
  <c r="C33" i="8"/>
  <c r="C37" i="8"/>
  <c r="C41" i="8"/>
  <c r="C45" i="8"/>
  <c r="C49" i="8"/>
  <c r="C12" i="8"/>
  <c r="E13" i="8"/>
  <c r="F13" i="8" s="1"/>
  <c r="C16" i="8"/>
  <c r="E17" i="8"/>
  <c r="F17" i="8" s="1"/>
  <c r="C20" i="8"/>
  <c r="E21" i="8"/>
  <c r="F21" i="8" s="1"/>
  <c r="C24" i="8"/>
  <c r="E25" i="8"/>
  <c r="F25" i="8" s="1"/>
  <c r="C28" i="8"/>
  <c r="E29" i="8"/>
  <c r="F29" i="8" s="1"/>
  <c r="C32" i="8"/>
  <c r="E33" i="8"/>
  <c r="F33" i="8" s="1"/>
  <c r="C36" i="8"/>
  <c r="E37" i="8"/>
  <c r="F37" i="8" s="1"/>
  <c r="C40" i="8"/>
  <c r="E41" i="8"/>
  <c r="F41" i="8" s="1"/>
  <c r="C44" i="8"/>
  <c r="E45" i="8"/>
  <c r="F45" i="8" s="1"/>
  <c r="C48" i="8"/>
  <c r="C52" i="8"/>
  <c r="C9" i="8"/>
  <c r="C14" i="8"/>
  <c r="C18" i="8"/>
  <c r="C22" i="8"/>
  <c r="C10" i="8"/>
  <c r="C11" i="8"/>
  <c r="C15" i="8"/>
  <c r="C19" i="8"/>
  <c r="C23" i="8"/>
  <c r="C27" i="8"/>
  <c r="C31" i="8"/>
  <c r="C35" i="8"/>
  <c r="C39" i="8"/>
  <c r="C43" i="8"/>
  <c r="C47" i="8"/>
  <c r="D9" i="1"/>
  <c r="C51" i="1"/>
  <c r="C49" i="1"/>
  <c r="C48" i="1"/>
  <c r="C47" i="1"/>
  <c r="C45" i="1"/>
  <c r="C44" i="1"/>
  <c r="C43" i="1"/>
  <c r="C41" i="1"/>
  <c r="C40" i="1"/>
  <c r="C39" i="1"/>
  <c r="C37" i="1"/>
  <c r="C36" i="1"/>
  <c r="C35" i="1"/>
  <c r="C33" i="1"/>
  <c r="C32" i="1"/>
  <c r="C31" i="1"/>
  <c r="C28" i="1"/>
  <c r="C27" i="1"/>
  <c r="C2" i="1"/>
  <c r="G2" i="1" s="1"/>
  <c r="C1" i="1"/>
  <c r="C25" i="1" s="1"/>
  <c r="E12" i="1" l="1"/>
  <c r="F12" i="1" s="1"/>
  <c r="E26" i="1"/>
  <c r="F26" i="1" s="1"/>
  <c r="E34" i="1"/>
  <c r="F34" i="1" s="1"/>
  <c r="E37" i="1"/>
  <c r="F37" i="1" s="1"/>
  <c r="E42" i="1"/>
  <c r="F42" i="1" s="1"/>
  <c r="E13" i="1"/>
  <c r="F13" i="1" s="1"/>
  <c r="E21" i="1"/>
  <c r="F21" i="1" s="1"/>
  <c r="E35" i="1"/>
  <c r="F35" i="1" s="1"/>
  <c r="E11" i="1"/>
  <c r="F11" i="1" s="1"/>
  <c r="E36" i="1"/>
  <c r="F36" i="1" s="1"/>
  <c r="E46" i="1"/>
  <c r="F46" i="1" s="1"/>
  <c r="E49" i="1"/>
  <c r="F49" i="1" s="1"/>
  <c r="E15" i="1"/>
  <c r="F15" i="1" s="1"/>
  <c r="E20" i="1"/>
  <c r="F20" i="1" s="1"/>
  <c r="E32" i="1"/>
  <c r="F32" i="1" s="1"/>
  <c r="E16" i="1"/>
  <c r="F16" i="1" s="1"/>
  <c r="E22" i="1"/>
  <c r="F22" i="1" s="1"/>
  <c r="E24" i="1"/>
  <c r="F24" i="1" s="1"/>
  <c r="E28" i="1"/>
  <c r="F28" i="1" s="1"/>
  <c r="E30" i="1"/>
  <c r="F30" i="1" s="1"/>
  <c r="E38" i="1"/>
  <c r="F38" i="1" s="1"/>
  <c r="E40" i="1"/>
  <c r="F40" i="1" s="1"/>
  <c r="E43" i="1"/>
  <c r="F43" i="1" s="1"/>
  <c r="E45" i="1"/>
  <c r="F45" i="1" s="1"/>
  <c r="E48" i="1"/>
  <c r="F48" i="1" s="1"/>
  <c r="E51" i="1"/>
  <c r="F51" i="1" s="1"/>
  <c r="E9" i="1"/>
  <c r="F9" i="1" s="1"/>
  <c r="E17" i="1"/>
  <c r="F17" i="1" s="1"/>
  <c r="E25" i="1"/>
  <c r="F25" i="1" s="1"/>
  <c r="E31" i="1"/>
  <c r="F31" i="1" s="1"/>
  <c r="C30" i="1"/>
  <c r="C34" i="1"/>
  <c r="C38" i="1"/>
  <c r="C42" i="1"/>
  <c r="C46" i="1"/>
  <c r="C50" i="1"/>
  <c r="E8" i="1"/>
  <c r="F8" i="1" s="1"/>
  <c r="E10" i="1"/>
  <c r="F10" i="1" s="1"/>
  <c r="E14" i="1"/>
  <c r="F14" i="1" s="1"/>
  <c r="E18" i="1"/>
  <c r="F18" i="1" s="1"/>
  <c r="E19" i="1"/>
  <c r="F19" i="1" s="1"/>
  <c r="E23" i="1"/>
  <c r="F23" i="1" s="1"/>
  <c r="E27" i="1"/>
  <c r="F27" i="1" s="1"/>
  <c r="E29" i="1"/>
  <c r="F29" i="1" s="1"/>
  <c r="E33" i="1"/>
  <c r="F33" i="1" s="1"/>
  <c r="E39" i="1"/>
  <c r="F39" i="1" s="1"/>
  <c r="E41" i="1"/>
  <c r="F41" i="1" s="1"/>
  <c r="E44" i="1"/>
  <c r="F44" i="1" s="1"/>
  <c r="E47" i="1"/>
  <c r="F47" i="1" s="1"/>
  <c r="E50" i="1"/>
  <c r="F50" i="1" s="1"/>
  <c r="C29" i="1"/>
  <c r="C13" i="1"/>
  <c r="C16" i="1"/>
  <c r="C22" i="1"/>
  <c r="G1" i="1"/>
  <c r="C12" i="1"/>
  <c r="C18" i="1"/>
  <c r="C23" i="1"/>
  <c r="C8" i="1"/>
  <c r="C10" i="1"/>
  <c r="C19" i="1"/>
  <c r="C24" i="1"/>
  <c r="C14" i="1"/>
  <c r="C15" i="1"/>
  <c r="C20" i="1"/>
  <c r="C26" i="1"/>
  <c r="C9" i="1"/>
  <c r="C11" i="1"/>
  <c r="C17" i="1"/>
  <c r="C21" i="1"/>
</calcChain>
</file>

<file path=xl/sharedStrings.xml><?xml version="1.0" encoding="utf-8"?>
<sst xmlns="http://schemas.openxmlformats.org/spreadsheetml/2006/main" count="166" uniqueCount="51">
  <si>
    <t>data from Nordhaus paper</t>
  </si>
  <si>
    <t>Year</t>
  </si>
  <si>
    <t>CPS</t>
  </si>
  <si>
    <t>Computations per sec (CPS)</t>
  </si>
  <si>
    <t>Non-dominated</t>
  </si>
  <si>
    <t>newly created data</t>
  </si>
  <si>
    <t>point #</t>
  </si>
  <si>
    <t>y length</t>
  </si>
  <si>
    <t>Note</t>
  </si>
  <si>
    <t>manual</t>
  </si>
  <si>
    <t xml:space="preserve">CPS </t>
  </si>
  <si>
    <t>x length</t>
  </si>
  <si>
    <t>year/mm</t>
  </si>
  <si>
    <t>x scale</t>
  </si>
  <si>
    <t>y scale</t>
  </si>
  <si>
    <t>power/mm</t>
  </si>
  <si>
    <t>example</t>
  </si>
  <si>
    <t>28A</t>
  </si>
  <si>
    <t>28B</t>
  </si>
  <si>
    <t>28C</t>
  </si>
  <si>
    <t>38A</t>
  </si>
  <si>
    <t>38B</t>
  </si>
  <si>
    <t>38C</t>
  </si>
  <si>
    <t>Dell 690</t>
  </si>
  <si>
    <t>MCR Linux cluster</t>
  </si>
  <si>
    <t>IBM 360</t>
  </si>
  <si>
    <t>exponent</t>
  </si>
  <si>
    <t>ENIAC</t>
  </si>
  <si>
    <t>Thomas Arithmometer</t>
  </si>
  <si>
    <t>Burroughs 9</t>
  </si>
  <si>
    <t>ABAQUS</t>
  </si>
  <si>
    <t>Type</t>
  </si>
  <si>
    <t>mech</t>
  </si>
  <si>
    <t>electronic</t>
  </si>
  <si>
    <t>electromech?</t>
  </si>
  <si>
    <t>electro-mech</t>
  </si>
  <si>
    <t>electronic ?</t>
  </si>
  <si>
    <t>electromech? IBM SSEC?</t>
  </si>
  <si>
    <t>version</t>
  </si>
  <si>
    <t>date</t>
  </si>
  <si>
    <t>who</t>
  </si>
  <si>
    <t>what changes</t>
  </si>
  <si>
    <t>source</t>
  </si>
  <si>
    <t>Basnet</t>
  </si>
  <si>
    <t>11/15/013</t>
  </si>
  <si>
    <t>data was obtained from reading the graph afresh! Redone all over again.</t>
  </si>
  <si>
    <t>Nordhaus paper, figure 2 (compuation progress in CPS)</t>
  </si>
  <si>
    <t>compuation progress in CPS</t>
  </si>
  <si>
    <t>year</t>
  </si>
  <si>
    <t>exponent value</t>
  </si>
  <si>
    <t>Classified by Subarna Basnet; some classification were just best guesses. Classification done with the help of data on MIPS, which had computer names (and hence classification also).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</si>
</sst>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2" xfId="0" applyBorder="1"/>
    <xf numFmtId="0" fontId="0" fillId="0" borderId="0" xfId="0" applyBorder="1"/>
    <xf numFmtId="0" fontId="0" fillId="0" borderId="0" xfId="0" applyFill="1" applyBorder="1" applyAlignment="1"/>
    <xf numFmtId="11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/>
    <xf numFmtId="0" fontId="0" fillId="0" borderId="0" xfId="0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87915115572485"/>
          <c:y val="5.6030183727034118E-2"/>
          <c:w val="0.79837903753978279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sourcedata_electronic!$C$9:$C$52</c:f>
              <c:numCache>
                <c:formatCode>General</c:formatCode>
                <c:ptCount val="44"/>
                <c:pt idx="0">
                  <c:v>1850</c:v>
                </c:pt>
                <c:pt idx="1">
                  <c:v>1872</c:v>
                </c:pt>
                <c:pt idx="2">
                  <c:v>1881</c:v>
                </c:pt>
                <c:pt idx="3">
                  <c:v>1890</c:v>
                </c:pt>
                <c:pt idx="4">
                  <c:v>1890</c:v>
                </c:pt>
                <c:pt idx="5">
                  <c:v>1902</c:v>
                </c:pt>
                <c:pt idx="6">
                  <c:v>1904</c:v>
                </c:pt>
                <c:pt idx="7">
                  <c:v>1905</c:v>
                </c:pt>
                <c:pt idx="8">
                  <c:v>1920</c:v>
                </c:pt>
                <c:pt idx="9">
                  <c:v>1933</c:v>
                </c:pt>
                <c:pt idx="10">
                  <c:v>1938</c:v>
                </c:pt>
                <c:pt idx="11">
                  <c:v>1941</c:v>
                </c:pt>
                <c:pt idx="12">
                  <c:v>1943</c:v>
                </c:pt>
                <c:pt idx="13">
                  <c:v>1944</c:v>
                </c:pt>
                <c:pt idx="14">
                  <c:v>1946</c:v>
                </c:pt>
                <c:pt idx="15">
                  <c:v>1946</c:v>
                </c:pt>
                <c:pt idx="16">
                  <c:v>1948</c:v>
                </c:pt>
                <c:pt idx="17">
                  <c:v>1949</c:v>
                </c:pt>
                <c:pt idx="18">
                  <c:v>1953</c:v>
                </c:pt>
                <c:pt idx="19">
                  <c:v>1951</c:v>
                </c:pt>
                <c:pt idx="20">
                  <c:v>1953</c:v>
                </c:pt>
                <c:pt idx="21">
                  <c:v>1953</c:v>
                </c:pt>
                <c:pt idx="22">
                  <c:v>1957</c:v>
                </c:pt>
                <c:pt idx="23">
                  <c:v>1961</c:v>
                </c:pt>
                <c:pt idx="24">
                  <c:v>1963</c:v>
                </c:pt>
                <c:pt idx="25">
                  <c:v>1963</c:v>
                </c:pt>
                <c:pt idx="26">
                  <c:v>1967</c:v>
                </c:pt>
                <c:pt idx="27">
                  <c:v>1974</c:v>
                </c:pt>
                <c:pt idx="28">
                  <c:v>1976</c:v>
                </c:pt>
                <c:pt idx="29">
                  <c:v>1980</c:v>
                </c:pt>
                <c:pt idx="30">
                  <c:v>1981</c:v>
                </c:pt>
                <c:pt idx="31">
                  <c:v>1990</c:v>
                </c:pt>
                <c:pt idx="32">
                  <c:v>1990</c:v>
                </c:pt>
                <c:pt idx="33">
                  <c:v>1992</c:v>
                </c:pt>
                <c:pt idx="34">
                  <c:v>1994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2001</c:v>
                </c:pt>
                <c:pt idx="40">
                  <c:v>2002</c:v>
                </c:pt>
                <c:pt idx="41">
                  <c:v>2002</c:v>
                </c:pt>
                <c:pt idx="42">
                  <c:v>2005</c:v>
                </c:pt>
                <c:pt idx="43">
                  <c:v>2007</c:v>
                </c:pt>
              </c:numCache>
            </c:numRef>
          </c:xVal>
          <c:yVal>
            <c:numRef>
              <c:f>sourcedata_electronic!$F$9:$F$52</c:f>
              <c:numCache>
                <c:formatCode>0.00E+00</c:formatCode>
                <c:ptCount val="44"/>
                <c:pt idx="0">
                  <c:v>1</c:v>
                </c:pt>
                <c:pt idx="1">
                  <c:v>3.1996200619227464</c:v>
                </c:pt>
                <c:pt idx="2">
                  <c:v>1</c:v>
                </c:pt>
                <c:pt idx="3">
                  <c:v>24.896293368962741</c:v>
                </c:pt>
                <c:pt idx="4">
                  <c:v>5.8897549455528733</c:v>
                </c:pt>
                <c:pt idx="5">
                  <c:v>101.84601390221363</c:v>
                </c:pt>
                <c:pt idx="6">
                  <c:v>18.014904568649655</c:v>
                </c:pt>
                <c:pt idx="7">
                  <c:v>11.961355899375626</c:v>
                </c:pt>
                <c:pt idx="8">
                  <c:v>4.4764803747075632</c:v>
                </c:pt>
                <c:pt idx="9">
                  <c:v>78.044180815902493</c:v>
                </c:pt>
                <c:pt idx="10">
                  <c:v>20.453420513707222</c:v>
                </c:pt>
                <c:pt idx="11">
                  <c:v>117.06135966965027</c:v>
                </c:pt>
                <c:pt idx="12">
                  <c:v>561.80424064040244</c:v>
                </c:pt>
                <c:pt idx="13">
                  <c:v>14.323036413717777</c:v>
                </c:pt>
                <c:pt idx="14">
                  <c:v>149.0548049456811</c:v>
                </c:pt>
                <c:pt idx="15">
                  <c:v>2652.4206464967692</c:v>
                </c:pt>
                <c:pt idx="16">
                  <c:v>609.75493466889668</c:v>
                </c:pt>
                <c:pt idx="17">
                  <c:v>76839.081952730383</c:v>
                </c:pt>
                <c:pt idx="18">
                  <c:v>1013.1908281321929</c:v>
                </c:pt>
                <c:pt idx="19">
                  <c:v>44025.475472131169</c:v>
                </c:pt>
                <c:pt idx="20">
                  <c:v>3150.2139632374237</c:v>
                </c:pt>
                <c:pt idx="21">
                  <c:v>117157.27649025299</c:v>
                </c:pt>
                <c:pt idx="22">
                  <c:v>1030768.2075386334</c:v>
                </c:pt>
                <c:pt idx="23">
                  <c:v>425600.03984682006</c:v>
                </c:pt>
                <c:pt idx="24">
                  <c:v>3507011.2506327708</c:v>
                </c:pt>
                <c:pt idx="25">
                  <c:v>11883237.792352924</c:v>
                </c:pt>
                <c:pt idx="26">
                  <c:v>142139636.47124401</c:v>
                </c:pt>
                <c:pt idx="27">
                  <c:v>196434573.13141161</c:v>
                </c:pt>
                <c:pt idx="28">
                  <c:v>45528975.974253885</c:v>
                </c:pt>
                <c:pt idx="29">
                  <c:v>50025765.113227837</c:v>
                </c:pt>
                <c:pt idx="30">
                  <c:v>134219613.2040689</c:v>
                </c:pt>
                <c:pt idx="31">
                  <c:v>1414042341.6569197</c:v>
                </c:pt>
                <c:pt idx="32">
                  <c:v>1276437414.8785188</c:v>
                </c:pt>
                <c:pt idx="33">
                  <c:v>1652136797.7338963</c:v>
                </c:pt>
                <c:pt idx="34">
                  <c:v>8747860038.935442</c:v>
                </c:pt>
                <c:pt idx="35">
                  <c:v>20672361347.698383</c:v>
                </c:pt>
                <c:pt idx="36">
                  <c:v>48453072141.53965</c:v>
                </c:pt>
                <c:pt idx="37">
                  <c:v>98402131440.237091</c:v>
                </c:pt>
                <c:pt idx="38">
                  <c:v>209050573604.18356</c:v>
                </c:pt>
                <c:pt idx="39">
                  <c:v>563186352769.99231</c:v>
                </c:pt>
                <c:pt idx="40">
                  <c:v>8683613756677.6221</c:v>
                </c:pt>
                <c:pt idx="41">
                  <c:v>1000000000000005.9</c:v>
                </c:pt>
                <c:pt idx="42">
                  <c:v>1143761067383.5701</c:v>
                </c:pt>
                <c:pt idx="43">
                  <c:v>1722609598074.6973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95584"/>
        <c:axId val="187170816"/>
      </c:scatterChart>
      <c:valAx>
        <c:axId val="18659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170816"/>
        <c:crosses val="autoZero"/>
        <c:crossBetween val="midCat"/>
      </c:valAx>
      <c:valAx>
        <c:axId val="187170816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6595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87915115572485"/>
          <c:y val="5.6030183727034118E-2"/>
          <c:w val="0.79837903753978279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sourcedata_all!$C$8:$C$51</c:f>
              <c:numCache>
                <c:formatCode>General</c:formatCode>
                <c:ptCount val="44"/>
                <c:pt idx="0">
                  <c:v>1850</c:v>
                </c:pt>
                <c:pt idx="1">
                  <c:v>1872</c:v>
                </c:pt>
                <c:pt idx="2">
                  <c:v>1881</c:v>
                </c:pt>
                <c:pt idx="3">
                  <c:v>1890</c:v>
                </c:pt>
                <c:pt idx="4">
                  <c:v>1890</c:v>
                </c:pt>
                <c:pt idx="5">
                  <c:v>1902</c:v>
                </c:pt>
                <c:pt idx="6">
                  <c:v>1904</c:v>
                </c:pt>
                <c:pt idx="7">
                  <c:v>1905</c:v>
                </c:pt>
                <c:pt idx="8">
                  <c:v>1920</c:v>
                </c:pt>
                <c:pt idx="9">
                  <c:v>1933</c:v>
                </c:pt>
                <c:pt idx="10">
                  <c:v>1938</c:v>
                </c:pt>
                <c:pt idx="11">
                  <c:v>1941</c:v>
                </c:pt>
                <c:pt idx="12">
                  <c:v>1943</c:v>
                </c:pt>
                <c:pt idx="13">
                  <c:v>1944</c:v>
                </c:pt>
                <c:pt idx="14">
                  <c:v>1946</c:v>
                </c:pt>
                <c:pt idx="15">
                  <c:v>1946</c:v>
                </c:pt>
                <c:pt idx="16">
                  <c:v>1948</c:v>
                </c:pt>
                <c:pt idx="17">
                  <c:v>1949</c:v>
                </c:pt>
                <c:pt idx="18">
                  <c:v>1953</c:v>
                </c:pt>
                <c:pt idx="19">
                  <c:v>1951</c:v>
                </c:pt>
                <c:pt idx="20">
                  <c:v>1953</c:v>
                </c:pt>
                <c:pt idx="21">
                  <c:v>1953</c:v>
                </c:pt>
                <c:pt idx="22">
                  <c:v>1957</c:v>
                </c:pt>
                <c:pt idx="23">
                  <c:v>1961</c:v>
                </c:pt>
                <c:pt idx="24">
                  <c:v>1963</c:v>
                </c:pt>
                <c:pt idx="25">
                  <c:v>1963</c:v>
                </c:pt>
                <c:pt idx="26">
                  <c:v>1967</c:v>
                </c:pt>
                <c:pt idx="27">
                  <c:v>1974</c:v>
                </c:pt>
                <c:pt idx="28">
                  <c:v>1976</c:v>
                </c:pt>
                <c:pt idx="29">
                  <c:v>1980</c:v>
                </c:pt>
                <c:pt idx="30">
                  <c:v>1981</c:v>
                </c:pt>
                <c:pt idx="31">
                  <c:v>1990</c:v>
                </c:pt>
                <c:pt idx="32">
                  <c:v>1990</c:v>
                </c:pt>
                <c:pt idx="33">
                  <c:v>1992</c:v>
                </c:pt>
                <c:pt idx="34">
                  <c:v>1994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2001</c:v>
                </c:pt>
                <c:pt idx="40">
                  <c:v>2002</c:v>
                </c:pt>
                <c:pt idx="41">
                  <c:v>2002</c:v>
                </c:pt>
                <c:pt idx="42">
                  <c:v>2005</c:v>
                </c:pt>
                <c:pt idx="43">
                  <c:v>2007</c:v>
                </c:pt>
              </c:numCache>
            </c:numRef>
          </c:xVal>
          <c:yVal>
            <c:numRef>
              <c:f>sourcedata_all!$F$8:$F$51</c:f>
              <c:numCache>
                <c:formatCode>0.00E+00</c:formatCode>
                <c:ptCount val="44"/>
                <c:pt idx="0">
                  <c:v>1</c:v>
                </c:pt>
                <c:pt idx="1">
                  <c:v>3.1996200619227464</c:v>
                </c:pt>
                <c:pt idx="2">
                  <c:v>1</c:v>
                </c:pt>
                <c:pt idx="3">
                  <c:v>24.896293368962741</c:v>
                </c:pt>
                <c:pt idx="4">
                  <c:v>5.8897549455528733</c:v>
                </c:pt>
                <c:pt idx="5">
                  <c:v>101.84601390221363</c:v>
                </c:pt>
                <c:pt idx="6">
                  <c:v>18.014904568649655</c:v>
                </c:pt>
                <c:pt idx="7">
                  <c:v>11.961355899375626</c:v>
                </c:pt>
                <c:pt idx="8">
                  <c:v>4.4764803747075632</c:v>
                </c:pt>
                <c:pt idx="9">
                  <c:v>78.044180815902493</c:v>
                </c:pt>
                <c:pt idx="10">
                  <c:v>20.453420513707222</c:v>
                </c:pt>
                <c:pt idx="11">
                  <c:v>117.06135966965027</c:v>
                </c:pt>
                <c:pt idx="12">
                  <c:v>561.80424064040244</c:v>
                </c:pt>
                <c:pt idx="13">
                  <c:v>14.323036413717777</c:v>
                </c:pt>
                <c:pt idx="14">
                  <c:v>149.0548049456811</c:v>
                </c:pt>
                <c:pt idx="15">
                  <c:v>2652.4206464967692</c:v>
                </c:pt>
                <c:pt idx="16">
                  <c:v>609.75493466889668</c:v>
                </c:pt>
                <c:pt idx="17">
                  <c:v>76839.081952730383</c:v>
                </c:pt>
                <c:pt idx="18">
                  <c:v>1013.1908281321929</c:v>
                </c:pt>
                <c:pt idx="19">
                  <c:v>44025.475472131169</c:v>
                </c:pt>
                <c:pt idx="20">
                  <c:v>3150.2139632374237</c:v>
                </c:pt>
                <c:pt idx="21">
                  <c:v>117157.27649025299</c:v>
                </c:pt>
                <c:pt idx="22">
                  <c:v>1030768.2075386334</c:v>
                </c:pt>
                <c:pt idx="23">
                  <c:v>425600.03984682006</c:v>
                </c:pt>
                <c:pt idx="24">
                  <c:v>3507011.2506327708</c:v>
                </c:pt>
                <c:pt idx="25">
                  <c:v>11883237.792352924</c:v>
                </c:pt>
                <c:pt idx="26">
                  <c:v>142139636.47124401</c:v>
                </c:pt>
                <c:pt idx="27">
                  <c:v>196434573.13141161</c:v>
                </c:pt>
                <c:pt idx="28">
                  <c:v>45528975.974253885</c:v>
                </c:pt>
                <c:pt idx="29">
                  <c:v>50025765.113227837</c:v>
                </c:pt>
                <c:pt idx="30">
                  <c:v>134219613.2040689</c:v>
                </c:pt>
                <c:pt idx="31">
                  <c:v>1414042341.6569197</c:v>
                </c:pt>
                <c:pt idx="32">
                  <c:v>1276437414.8785188</c:v>
                </c:pt>
                <c:pt idx="33">
                  <c:v>1652136797.7338963</c:v>
                </c:pt>
                <c:pt idx="34">
                  <c:v>8747860038.935442</c:v>
                </c:pt>
                <c:pt idx="35">
                  <c:v>20672361347.698383</c:v>
                </c:pt>
                <c:pt idx="36">
                  <c:v>48453072141.53965</c:v>
                </c:pt>
                <c:pt idx="37">
                  <c:v>98402131440.237091</c:v>
                </c:pt>
                <c:pt idx="38">
                  <c:v>209050573604.18356</c:v>
                </c:pt>
                <c:pt idx="39">
                  <c:v>563186352769.99231</c:v>
                </c:pt>
                <c:pt idx="40">
                  <c:v>8683613756677.6221</c:v>
                </c:pt>
                <c:pt idx="41">
                  <c:v>1000000000000005.9</c:v>
                </c:pt>
                <c:pt idx="42">
                  <c:v>1143761067383.5701</c:v>
                </c:pt>
                <c:pt idx="43">
                  <c:v>1722609598074.6973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7440"/>
        <c:axId val="187438976"/>
      </c:scatterChart>
      <c:valAx>
        <c:axId val="18743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438976"/>
        <c:crosses val="autoZero"/>
        <c:crossBetween val="midCat"/>
      </c:valAx>
      <c:valAx>
        <c:axId val="187438976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7437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10</xdr:row>
      <xdr:rowOff>119062</xdr:rowOff>
    </xdr:from>
    <xdr:to>
      <xdr:col>22</xdr:col>
      <xdr:colOff>385762</xdr:colOff>
      <xdr:row>25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2</xdr:row>
      <xdr:rowOff>4762</xdr:rowOff>
    </xdr:from>
    <xdr:to>
      <xdr:col>22</xdr:col>
      <xdr:colOff>366712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M21" sqref="M20:M21"/>
    </sheetView>
  </sheetViews>
  <sheetFormatPr defaultRowHeight="15" x14ac:dyDescent="0.25"/>
  <sheetData>
    <row r="1" spans="1:2" x14ac:dyDescent="0.25">
      <c r="A1" s="4" t="s">
        <v>1</v>
      </c>
      <c r="B1" s="4" t="s">
        <v>2</v>
      </c>
    </row>
    <row r="2" spans="1:2" x14ac:dyDescent="0.25">
      <c r="A2" s="4">
        <v>1943</v>
      </c>
      <c r="B2" s="5">
        <v>561.80424064040244</v>
      </c>
    </row>
    <row r="3" spans="1:2" x14ac:dyDescent="0.25">
      <c r="A3" s="4">
        <v>1946</v>
      </c>
      <c r="B3" s="5">
        <v>2652.4206464967692</v>
      </c>
    </row>
    <row r="4" spans="1:2" x14ac:dyDescent="0.25">
      <c r="A4" s="4">
        <v>1949</v>
      </c>
      <c r="B4" s="5">
        <v>76839.081952730383</v>
      </c>
    </row>
    <row r="5" spans="1:2" x14ac:dyDescent="0.25">
      <c r="A5" s="4">
        <v>1953</v>
      </c>
      <c r="B5" s="5">
        <v>1013.1908281321929</v>
      </c>
    </row>
    <row r="6" spans="1:2" x14ac:dyDescent="0.25">
      <c r="A6" s="4">
        <v>1951</v>
      </c>
      <c r="B6" s="5">
        <v>44025.475472131169</v>
      </c>
    </row>
    <row r="7" spans="1:2" x14ac:dyDescent="0.25">
      <c r="A7" s="4">
        <v>1953</v>
      </c>
      <c r="B7" s="5">
        <v>3150.2139632374237</v>
      </c>
    </row>
    <row r="8" spans="1:2" x14ac:dyDescent="0.25">
      <c r="A8" s="4">
        <v>1953</v>
      </c>
      <c r="B8" s="5">
        <v>117157.27649025299</v>
      </c>
    </row>
    <row r="9" spans="1:2" x14ac:dyDescent="0.25">
      <c r="A9" s="4">
        <v>1957</v>
      </c>
      <c r="B9" s="5">
        <v>1030768.2075386334</v>
      </c>
    </row>
    <row r="10" spans="1:2" x14ac:dyDescent="0.25">
      <c r="A10" s="4">
        <v>1961</v>
      </c>
      <c r="B10" s="5">
        <v>425600.03984682006</v>
      </c>
    </row>
    <row r="11" spans="1:2" x14ac:dyDescent="0.25">
      <c r="A11" s="4">
        <v>1963</v>
      </c>
      <c r="B11" s="5">
        <v>3507011.2506327708</v>
      </c>
    </row>
    <row r="12" spans="1:2" x14ac:dyDescent="0.25">
      <c r="A12" s="4">
        <v>1963</v>
      </c>
      <c r="B12" s="5">
        <v>11883237.792352924</v>
      </c>
    </row>
    <row r="13" spans="1:2" x14ac:dyDescent="0.25">
      <c r="A13" s="4">
        <v>1967</v>
      </c>
      <c r="B13" s="5">
        <v>142139636.47124401</v>
      </c>
    </row>
    <row r="14" spans="1:2" x14ac:dyDescent="0.25">
      <c r="A14" s="4">
        <v>1974</v>
      </c>
      <c r="B14" s="5">
        <v>196434573.13141161</v>
      </c>
    </row>
    <row r="15" spans="1:2" x14ac:dyDescent="0.25">
      <c r="A15" s="4">
        <v>1976</v>
      </c>
      <c r="B15" s="5">
        <v>45528975.974253885</v>
      </c>
    </row>
    <row r="16" spans="1:2" x14ac:dyDescent="0.25">
      <c r="A16" s="4">
        <v>1980</v>
      </c>
      <c r="B16" s="5">
        <v>50025765.113227837</v>
      </c>
    </row>
    <row r="17" spans="1:2" x14ac:dyDescent="0.25">
      <c r="A17" s="4">
        <v>1981</v>
      </c>
      <c r="B17" s="5">
        <v>134219613.2040689</v>
      </c>
    </row>
    <row r="18" spans="1:2" x14ac:dyDescent="0.25">
      <c r="A18" s="4">
        <v>1990</v>
      </c>
      <c r="B18" s="5">
        <v>1414042341.6569197</v>
      </c>
    </row>
    <row r="19" spans="1:2" x14ac:dyDescent="0.25">
      <c r="A19" s="4">
        <v>1990</v>
      </c>
      <c r="B19" s="5">
        <v>1276437414.8785188</v>
      </c>
    </row>
    <row r="20" spans="1:2" x14ac:dyDescent="0.25">
      <c r="A20" s="4">
        <v>1992</v>
      </c>
      <c r="B20" s="5">
        <v>1652136797.7338963</v>
      </c>
    </row>
    <row r="21" spans="1:2" x14ac:dyDescent="0.25">
      <c r="A21" s="4">
        <v>1994</v>
      </c>
      <c r="B21" s="5">
        <v>8747860038.935442</v>
      </c>
    </row>
    <row r="22" spans="1:2" x14ac:dyDescent="0.25">
      <c r="A22" s="22">
        <v>1996</v>
      </c>
      <c r="B22" s="14">
        <v>20672361347.698383</v>
      </c>
    </row>
    <row r="23" spans="1:2" x14ac:dyDescent="0.25">
      <c r="A23" s="22">
        <v>1997</v>
      </c>
      <c r="B23" s="14">
        <v>48453072141.53965</v>
      </c>
    </row>
    <row r="24" spans="1:2" x14ac:dyDescent="0.25">
      <c r="A24" s="22">
        <v>1998</v>
      </c>
      <c r="B24" s="14">
        <v>98402131440.237091</v>
      </c>
    </row>
    <row r="25" spans="1:2" x14ac:dyDescent="0.25">
      <c r="A25" s="22">
        <v>1999</v>
      </c>
      <c r="B25" s="14">
        <v>209050573604.18356</v>
      </c>
    </row>
    <row r="26" spans="1:2" x14ac:dyDescent="0.25">
      <c r="A26" s="22">
        <v>2001</v>
      </c>
      <c r="B26" s="14">
        <v>563186352769.99231</v>
      </c>
    </row>
    <row r="27" spans="1:2" x14ac:dyDescent="0.25">
      <c r="A27" s="22">
        <v>2002</v>
      </c>
      <c r="B27" s="14">
        <v>8683613756677.6221</v>
      </c>
    </row>
    <row r="28" spans="1:2" x14ac:dyDescent="0.25">
      <c r="A28" s="22">
        <v>2002</v>
      </c>
      <c r="B28" s="14">
        <v>1000000000000005.9</v>
      </c>
    </row>
    <row r="29" spans="1:2" x14ac:dyDescent="0.25">
      <c r="A29" s="22">
        <v>2005</v>
      </c>
      <c r="B29" s="14">
        <v>1143761067383.5701</v>
      </c>
    </row>
    <row r="30" spans="1:2" x14ac:dyDescent="0.25">
      <c r="A30" s="22">
        <v>2007</v>
      </c>
      <c r="B30" s="14">
        <v>1722609598074.6973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O9" sqref="O9"/>
    </sheetView>
  </sheetViews>
  <sheetFormatPr defaultRowHeight="15" x14ac:dyDescent="0.25"/>
  <cols>
    <col min="5" max="5" width="12.42578125" customWidth="1"/>
  </cols>
  <sheetData>
    <row r="1" spans="1:15" x14ac:dyDescent="0.25">
      <c r="A1" s="3" t="s">
        <v>47</v>
      </c>
    </row>
    <row r="2" spans="1:15" x14ac:dyDescent="0.25">
      <c r="B2" t="s">
        <v>13</v>
      </c>
      <c r="C2">
        <f>100/62.5</f>
        <v>1.6</v>
      </c>
      <c r="D2" t="s">
        <v>12</v>
      </c>
      <c r="F2" t="s">
        <v>16</v>
      </c>
      <c r="G2">
        <f>100.5*C2</f>
        <v>160.80000000000001</v>
      </c>
      <c r="H2" t="s">
        <v>48</v>
      </c>
    </row>
    <row r="3" spans="1:15" x14ac:dyDescent="0.25">
      <c r="B3" t="s">
        <v>14</v>
      </c>
      <c r="C3">
        <f>15/84.34</f>
        <v>0.17785155323689827</v>
      </c>
      <c r="D3" t="s">
        <v>15</v>
      </c>
      <c r="F3" t="s">
        <v>16</v>
      </c>
      <c r="G3">
        <f>33.75*C3</f>
        <v>6.0024899217453171</v>
      </c>
      <c r="H3" t="s">
        <v>49</v>
      </c>
    </row>
    <row r="7" spans="1:15" x14ac:dyDescent="0.25">
      <c r="C7" s="8"/>
      <c r="F7" s="8"/>
    </row>
    <row r="8" spans="1:15" x14ac:dyDescent="0.25">
      <c r="A8" s="23" t="s">
        <v>6</v>
      </c>
      <c r="B8" s="24" t="s">
        <v>11</v>
      </c>
      <c r="C8" s="25" t="s">
        <v>1</v>
      </c>
      <c r="D8" s="23" t="s">
        <v>7</v>
      </c>
      <c r="E8" s="23" t="s">
        <v>26</v>
      </c>
      <c r="F8" s="26" t="s">
        <v>10</v>
      </c>
      <c r="G8" s="27" t="s">
        <v>8</v>
      </c>
      <c r="H8" s="27" t="s">
        <v>31</v>
      </c>
      <c r="J8" s="3" t="s">
        <v>38</v>
      </c>
      <c r="K8" s="3" t="s">
        <v>39</v>
      </c>
      <c r="L8" s="3" t="s">
        <v>40</v>
      </c>
      <c r="M8" s="3" t="s">
        <v>41</v>
      </c>
      <c r="N8" s="3" t="s">
        <v>42</v>
      </c>
      <c r="O8" s="3" t="s">
        <v>8</v>
      </c>
    </row>
    <row r="9" spans="1:15" x14ac:dyDescent="0.25">
      <c r="A9" s="7">
        <v>1</v>
      </c>
      <c r="B9" s="11">
        <v>0</v>
      </c>
      <c r="C9" s="6">
        <f>1850+B9*$C$2</f>
        <v>1850</v>
      </c>
      <c r="D9" s="1">
        <v>0</v>
      </c>
      <c r="E9" s="2">
        <f>$C$3*D9</f>
        <v>0</v>
      </c>
      <c r="F9" s="2">
        <f>10^E9</f>
        <v>1</v>
      </c>
      <c r="G9" t="s">
        <v>9</v>
      </c>
      <c r="H9" t="s">
        <v>32</v>
      </c>
      <c r="J9">
        <v>1</v>
      </c>
      <c r="K9" s="28" t="s">
        <v>44</v>
      </c>
      <c r="L9" t="s">
        <v>43</v>
      </c>
      <c r="M9" t="s">
        <v>45</v>
      </c>
      <c r="N9" t="s">
        <v>46</v>
      </c>
      <c r="O9" t="s">
        <v>50</v>
      </c>
    </row>
    <row r="10" spans="1:15" x14ac:dyDescent="0.25">
      <c r="A10" s="7">
        <v>2</v>
      </c>
      <c r="B10" s="11">
        <v>13.84</v>
      </c>
      <c r="C10" s="6">
        <f>ROUND(1850+B10*$C$2, 0)</f>
        <v>1872</v>
      </c>
      <c r="D10" s="1">
        <f>2.84</f>
        <v>2.84</v>
      </c>
      <c r="E10" s="2">
        <f>$C$3*D10</f>
        <v>0.50509841119279109</v>
      </c>
      <c r="F10" s="2">
        <f>10^E10</f>
        <v>3.1996200619227464</v>
      </c>
      <c r="G10" t="s">
        <v>28</v>
      </c>
      <c r="H10" t="s">
        <v>32</v>
      </c>
    </row>
    <row r="11" spans="1:15" x14ac:dyDescent="0.25">
      <c r="A11" s="7">
        <v>3</v>
      </c>
      <c r="B11" s="11">
        <v>19.25</v>
      </c>
      <c r="C11" s="6">
        <f t="shared" ref="C11:C52" si="0">ROUND(1850+B11*$C$2, 0)</f>
        <v>1881</v>
      </c>
      <c r="D11" s="1">
        <v>0</v>
      </c>
      <c r="E11" s="2">
        <f t="shared" ref="E11:E52" si="1">$C$3*D11</f>
        <v>0</v>
      </c>
      <c r="F11" s="2">
        <f>10^E11</f>
        <v>1</v>
      </c>
      <c r="G11" t="s">
        <v>30</v>
      </c>
      <c r="H11" t="s">
        <v>32</v>
      </c>
    </row>
    <row r="12" spans="1:15" x14ac:dyDescent="0.25">
      <c r="A12" s="7">
        <v>4</v>
      </c>
      <c r="B12" s="11">
        <v>25.29</v>
      </c>
      <c r="C12" s="6">
        <f t="shared" si="0"/>
        <v>1890</v>
      </c>
      <c r="D12" s="1">
        <v>7.85</v>
      </c>
      <c r="E12" s="2">
        <f t="shared" si="1"/>
        <v>1.3961346929096514</v>
      </c>
      <c r="F12" s="2">
        <f>10^E12</f>
        <v>24.896293368962741</v>
      </c>
      <c r="H12" t="s">
        <v>32</v>
      </c>
    </row>
    <row r="13" spans="1:15" x14ac:dyDescent="0.25">
      <c r="A13" s="7">
        <v>5</v>
      </c>
      <c r="B13" s="11">
        <v>25.29</v>
      </c>
      <c r="C13" s="6">
        <f t="shared" si="0"/>
        <v>1890</v>
      </c>
      <c r="D13" s="1">
        <v>4.33</v>
      </c>
      <c r="E13" s="2">
        <f t="shared" si="1"/>
        <v>0.77009722551576953</v>
      </c>
      <c r="F13" s="2">
        <f>10^E13</f>
        <v>5.8897549455528733</v>
      </c>
      <c r="H13" t="s">
        <v>32</v>
      </c>
    </row>
    <row r="14" spans="1:15" x14ac:dyDescent="0.25">
      <c r="A14" s="7">
        <v>6</v>
      </c>
      <c r="B14" s="11">
        <v>32.6</v>
      </c>
      <c r="C14" s="6">
        <f t="shared" si="0"/>
        <v>1902</v>
      </c>
      <c r="D14" s="1">
        <v>11.29</v>
      </c>
      <c r="E14" s="2">
        <f t="shared" si="1"/>
        <v>2.0079440360445813</v>
      </c>
      <c r="F14" s="2">
        <f t="shared" ref="F14:F52" si="2">10^E14</f>
        <v>101.84601390221363</v>
      </c>
      <c r="H14" t="s">
        <v>32</v>
      </c>
    </row>
    <row r="15" spans="1:15" x14ac:dyDescent="0.25">
      <c r="A15" s="7">
        <v>7</v>
      </c>
      <c r="B15" s="11">
        <v>33.6</v>
      </c>
      <c r="C15" s="6">
        <f t="shared" si="0"/>
        <v>1904</v>
      </c>
      <c r="D15" s="1">
        <v>7.06</v>
      </c>
      <c r="E15" s="2">
        <f t="shared" si="1"/>
        <v>1.2556319658525017</v>
      </c>
      <c r="F15" s="2">
        <f t="shared" si="2"/>
        <v>18.014904568649655</v>
      </c>
      <c r="H15" t="s">
        <v>32</v>
      </c>
    </row>
    <row r="16" spans="1:15" x14ac:dyDescent="0.25">
      <c r="A16" s="7">
        <v>8</v>
      </c>
      <c r="B16" s="11">
        <v>34.6</v>
      </c>
      <c r="C16" s="6">
        <f t="shared" si="0"/>
        <v>1905</v>
      </c>
      <c r="D16" s="1">
        <v>6.06</v>
      </c>
      <c r="E16" s="2">
        <f t="shared" si="1"/>
        <v>1.0777804126156034</v>
      </c>
      <c r="F16" s="2">
        <f t="shared" si="2"/>
        <v>11.961355899375626</v>
      </c>
      <c r="G16" t="s">
        <v>29</v>
      </c>
      <c r="H16" t="s">
        <v>32</v>
      </c>
    </row>
    <row r="17" spans="1:8" x14ac:dyDescent="0.25">
      <c r="A17" s="7">
        <v>9</v>
      </c>
      <c r="B17" s="11">
        <v>44</v>
      </c>
      <c r="C17" s="6">
        <f t="shared" si="0"/>
        <v>1920</v>
      </c>
      <c r="D17" s="1">
        <v>3.66</v>
      </c>
      <c r="E17" s="2">
        <f t="shared" si="1"/>
        <v>0.6509366848470477</v>
      </c>
      <c r="F17" s="2">
        <f t="shared" si="2"/>
        <v>4.4764803747075632</v>
      </c>
      <c r="H17" t="s">
        <v>34</v>
      </c>
    </row>
    <row r="18" spans="1:8" x14ac:dyDescent="0.25">
      <c r="A18" s="7">
        <v>10</v>
      </c>
      <c r="B18" s="11">
        <v>52.13</v>
      </c>
      <c r="C18" s="6">
        <f t="shared" si="0"/>
        <v>1933</v>
      </c>
      <c r="D18" s="1">
        <v>10.64</v>
      </c>
      <c r="E18" s="2">
        <f t="shared" si="1"/>
        <v>1.8923405264405977</v>
      </c>
      <c r="F18" s="2">
        <f t="shared" si="2"/>
        <v>78.044180815902493</v>
      </c>
      <c r="H18" t="s">
        <v>32</v>
      </c>
    </row>
    <row r="19" spans="1:8" x14ac:dyDescent="0.25">
      <c r="A19" s="7">
        <v>11</v>
      </c>
      <c r="B19" s="11">
        <v>55.16</v>
      </c>
      <c r="C19" s="6">
        <f t="shared" si="0"/>
        <v>1938</v>
      </c>
      <c r="D19" s="1">
        <v>7.37</v>
      </c>
      <c r="E19" s="2">
        <f t="shared" si="1"/>
        <v>1.3107659473559403</v>
      </c>
      <c r="F19" s="2">
        <f t="shared" si="2"/>
        <v>20.453420513707222</v>
      </c>
      <c r="H19" t="s">
        <v>32</v>
      </c>
    </row>
    <row r="20" spans="1:8" x14ac:dyDescent="0.25">
      <c r="A20" s="7">
        <v>12</v>
      </c>
      <c r="B20" s="11">
        <v>56.92</v>
      </c>
      <c r="C20" s="6">
        <f t="shared" si="0"/>
        <v>1941</v>
      </c>
      <c r="D20" s="1">
        <v>11.63</v>
      </c>
      <c r="E20" s="2">
        <f t="shared" si="1"/>
        <v>2.0684135641451271</v>
      </c>
      <c r="F20" s="2">
        <f t="shared" si="2"/>
        <v>117.06135966965027</v>
      </c>
      <c r="H20" t="s">
        <v>34</v>
      </c>
    </row>
    <row r="21" spans="1:8" x14ac:dyDescent="0.25">
      <c r="A21" s="15">
        <v>13</v>
      </c>
      <c r="B21" s="16">
        <v>57.9</v>
      </c>
      <c r="C21" s="17">
        <f t="shared" si="0"/>
        <v>1943</v>
      </c>
      <c r="D21" s="18">
        <v>15.46</v>
      </c>
      <c r="E21" s="19">
        <f t="shared" si="1"/>
        <v>2.7495850130424473</v>
      </c>
      <c r="F21" s="19">
        <f t="shared" si="2"/>
        <v>561.80424064040244</v>
      </c>
      <c r="H21" t="s">
        <v>36</v>
      </c>
    </row>
    <row r="22" spans="1:8" x14ac:dyDescent="0.25">
      <c r="A22" s="7">
        <v>14</v>
      </c>
      <c r="B22" s="11">
        <v>59</v>
      </c>
      <c r="C22" s="6">
        <f t="shared" si="0"/>
        <v>1944</v>
      </c>
      <c r="D22" s="1">
        <v>6.5</v>
      </c>
      <c r="E22" s="2">
        <f t="shared" si="1"/>
        <v>1.1560350960398389</v>
      </c>
      <c r="F22" s="2">
        <f t="shared" si="2"/>
        <v>14.323036413717777</v>
      </c>
      <c r="H22" t="s">
        <v>34</v>
      </c>
    </row>
    <row r="23" spans="1:8" x14ac:dyDescent="0.25">
      <c r="A23" s="7">
        <v>15</v>
      </c>
      <c r="B23" s="11">
        <v>59.8</v>
      </c>
      <c r="C23" s="6">
        <f t="shared" si="0"/>
        <v>1946</v>
      </c>
      <c r="D23" s="1">
        <v>12.22</v>
      </c>
      <c r="E23" s="2">
        <f t="shared" si="1"/>
        <v>2.1733459805548971</v>
      </c>
      <c r="F23" s="2">
        <f t="shared" si="2"/>
        <v>149.0548049456811</v>
      </c>
      <c r="H23" t="s">
        <v>35</v>
      </c>
    </row>
    <row r="24" spans="1:8" x14ac:dyDescent="0.25">
      <c r="A24" s="15">
        <v>16</v>
      </c>
      <c r="B24" s="16">
        <v>60.2</v>
      </c>
      <c r="C24" s="17">
        <f t="shared" si="0"/>
        <v>1946</v>
      </c>
      <c r="D24" s="18">
        <v>19.25</v>
      </c>
      <c r="E24" s="19">
        <f t="shared" si="1"/>
        <v>3.4236423998102916</v>
      </c>
      <c r="F24" s="19">
        <f t="shared" si="2"/>
        <v>2652.4206464967692</v>
      </c>
      <c r="G24" s="20" t="s">
        <v>27</v>
      </c>
      <c r="H24" s="20" t="s">
        <v>33</v>
      </c>
    </row>
    <row r="25" spans="1:8" x14ac:dyDescent="0.25">
      <c r="A25" s="7">
        <v>17</v>
      </c>
      <c r="B25" s="11">
        <v>61.33</v>
      </c>
      <c r="C25" s="6">
        <f t="shared" si="0"/>
        <v>1948</v>
      </c>
      <c r="D25" s="1">
        <v>15.66</v>
      </c>
      <c r="E25" s="2">
        <f t="shared" si="1"/>
        <v>2.785155323689827</v>
      </c>
      <c r="F25" s="2">
        <f t="shared" si="2"/>
        <v>609.75493466889668</v>
      </c>
      <c r="H25" t="s">
        <v>37</v>
      </c>
    </row>
    <row r="26" spans="1:8" x14ac:dyDescent="0.25">
      <c r="A26" s="15">
        <v>18</v>
      </c>
      <c r="B26" s="16">
        <v>61.99</v>
      </c>
      <c r="C26" s="17">
        <f t="shared" si="0"/>
        <v>1949</v>
      </c>
      <c r="D26" s="18">
        <v>27.47</v>
      </c>
      <c r="E26" s="19">
        <f t="shared" si="1"/>
        <v>4.8855821674175957</v>
      </c>
      <c r="F26" s="19">
        <f t="shared" si="2"/>
        <v>76839.081952730383</v>
      </c>
      <c r="G26" s="20"/>
      <c r="H26" s="21" t="s">
        <v>33</v>
      </c>
    </row>
    <row r="27" spans="1:8" x14ac:dyDescent="0.25">
      <c r="A27" s="15">
        <v>19</v>
      </c>
      <c r="B27" s="16">
        <v>64.41</v>
      </c>
      <c r="C27" s="17">
        <f t="shared" si="0"/>
        <v>1953</v>
      </c>
      <c r="D27" s="18">
        <v>16.899999999999999</v>
      </c>
      <c r="E27" s="19">
        <f t="shared" si="1"/>
        <v>3.0056912497035806</v>
      </c>
      <c r="F27" s="19">
        <f t="shared" si="2"/>
        <v>1013.1908281321929</v>
      </c>
      <c r="G27" s="20"/>
      <c r="H27" s="21" t="s">
        <v>33</v>
      </c>
    </row>
    <row r="28" spans="1:8" x14ac:dyDescent="0.25">
      <c r="A28" s="15">
        <v>20</v>
      </c>
      <c r="B28" s="16">
        <v>63.41</v>
      </c>
      <c r="C28" s="17">
        <f t="shared" si="0"/>
        <v>1951</v>
      </c>
      <c r="D28" s="18">
        <v>26.11</v>
      </c>
      <c r="E28" s="19">
        <f t="shared" si="1"/>
        <v>4.6437040550154141</v>
      </c>
      <c r="F28" s="19">
        <f t="shared" si="2"/>
        <v>44025.475472131169</v>
      </c>
      <c r="G28" s="20"/>
      <c r="H28" s="21" t="s">
        <v>33</v>
      </c>
    </row>
    <row r="29" spans="1:8" x14ac:dyDescent="0.25">
      <c r="A29" s="15">
        <v>21</v>
      </c>
      <c r="B29" s="16">
        <v>64.13</v>
      </c>
      <c r="C29" s="17">
        <f t="shared" si="0"/>
        <v>1953</v>
      </c>
      <c r="D29" s="18">
        <v>19.670000000000002</v>
      </c>
      <c r="E29" s="19">
        <f t="shared" si="1"/>
        <v>3.4983400521697892</v>
      </c>
      <c r="F29" s="19">
        <f t="shared" si="2"/>
        <v>3150.2139632374237</v>
      </c>
      <c r="G29" s="20"/>
      <c r="H29" s="21" t="s">
        <v>33</v>
      </c>
    </row>
    <row r="30" spans="1:8" x14ac:dyDescent="0.25">
      <c r="A30" s="15">
        <v>22</v>
      </c>
      <c r="B30" s="16">
        <v>64.63</v>
      </c>
      <c r="C30" s="17">
        <f t="shared" si="0"/>
        <v>1953</v>
      </c>
      <c r="D30" s="18">
        <v>28.5</v>
      </c>
      <c r="E30" s="19">
        <f t="shared" si="1"/>
        <v>5.0687692672516009</v>
      </c>
      <c r="F30" s="19">
        <f t="shared" si="2"/>
        <v>117157.27649025299</v>
      </c>
      <c r="G30" s="20"/>
      <c r="H30" s="21" t="s">
        <v>33</v>
      </c>
    </row>
    <row r="31" spans="1:8" x14ac:dyDescent="0.25">
      <c r="A31" s="15">
        <v>23</v>
      </c>
      <c r="B31" s="16">
        <v>66.680000000000007</v>
      </c>
      <c r="C31" s="17">
        <f t="shared" si="0"/>
        <v>1957</v>
      </c>
      <c r="D31" s="18">
        <v>33.81</v>
      </c>
      <c r="E31" s="19">
        <f t="shared" si="1"/>
        <v>6.0131610149395307</v>
      </c>
      <c r="F31" s="19">
        <f t="shared" si="2"/>
        <v>1030768.2075386334</v>
      </c>
      <c r="G31" s="20"/>
      <c r="H31" s="21" t="s">
        <v>33</v>
      </c>
    </row>
    <row r="32" spans="1:8" x14ac:dyDescent="0.25">
      <c r="A32" s="15">
        <v>24</v>
      </c>
      <c r="B32" s="16">
        <v>69.3</v>
      </c>
      <c r="C32" s="17">
        <f t="shared" si="0"/>
        <v>1961</v>
      </c>
      <c r="D32" s="18">
        <v>31.65</v>
      </c>
      <c r="E32" s="19">
        <f t="shared" si="1"/>
        <v>5.6290016599478303</v>
      </c>
      <c r="F32" s="19">
        <f t="shared" si="2"/>
        <v>425600.03984682006</v>
      </c>
      <c r="G32" s="20"/>
      <c r="H32" s="21" t="s">
        <v>33</v>
      </c>
    </row>
    <row r="33" spans="1:8" x14ac:dyDescent="0.25">
      <c r="A33" s="15">
        <v>25</v>
      </c>
      <c r="B33" s="16">
        <v>70.59</v>
      </c>
      <c r="C33" s="17">
        <f t="shared" si="0"/>
        <v>1963</v>
      </c>
      <c r="D33" s="18">
        <v>36.799999999999997</v>
      </c>
      <c r="E33" s="19">
        <f t="shared" si="1"/>
        <v>6.5449371591178558</v>
      </c>
      <c r="F33" s="19">
        <f t="shared" si="2"/>
        <v>3507011.2506327708</v>
      </c>
      <c r="G33" s="20"/>
      <c r="H33" s="21" t="s">
        <v>33</v>
      </c>
    </row>
    <row r="34" spans="1:8" x14ac:dyDescent="0.25">
      <c r="A34" s="15">
        <v>26</v>
      </c>
      <c r="B34" s="16">
        <v>70.75</v>
      </c>
      <c r="C34" s="17">
        <f t="shared" si="0"/>
        <v>1963</v>
      </c>
      <c r="D34" s="18">
        <v>39.78</v>
      </c>
      <c r="E34" s="19">
        <f t="shared" si="1"/>
        <v>7.0749347877638131</v>
      </c>
      <c r="F34" s="19">
        <f t="shared" si="2"/>
        <v>11883237.792352924</v>
      </c>
      <c r="G34" s="20"/>
      <c r="H34" s="21" t="s">
        <v>33</v>
      </c>
    </row>
    <row r="35" spans="1:8" x14ac:dyDescent="0.25">
      <c r="A35" s="15">
        <v>27</v>
      </c>
      <c r="B35" s="16">
        <v>72.900000000000006</v>
      </c>
      <c r="C35" s="17">
        <f t="shared" si="0"/>
        <v>1967</v>
      </c>
      <c r="D35" s="18">
        <v>45.84</v>
      </c>
      <c r="E35" s="19">
        <f t="shared" si="1"/>
        <v>8.1527152003794168</v>
      </c>
      <c r="F35" s="19">
        <f t="shared" si="2"/>
        <v>142139636.47124401</v>
      </c>
      <c r="G35" s="20" t="s">
        <v>25</v>
      </c>
      <c r="H35" s="21" t="s">
        <v>33</v>
      </c>
    </row>
    <row r="36" spans="1:8" x14ac:dyDescent="0.25">
      <c r="A36" s="15" t="s">
        <v>17</v>
      </c>
      <c r="B36" s="16">
        <v>77.349999999999994</v>
      </c>
      <c r="C36" s="17">
        <f t="shared" si="0"/>
        <v>1974</v>
      </c>
      <c r="D36" s="18">
        <v>46.63</v>
      </c>
      <c r="E36" s="19">
        <f t="shared" si="1"/>
        <v>8.2932179274365669</v>
      </c>
      <c r="F36" s="19">
        <f t="shared" si="2"/>
        <v>196434573.13141161</v>
      </c>
      <c r="G36" s="20"/>
      <c r="H36" s="21" t="s">
        <v>33</v>
      </c>
    </row>
    <row r="37" spans="1:8" x14ac:dyDescent="0.25">
      <c r="A37" s="15" t="s">
        <v>18</v>
      </c>
      <c r="B37" s="16">
        <v>78.95</v>
      </c>
      <c r="C37" s="17">
        <f t="shared" si="0"/>
        <v>1976</v>
      </c>
      <c r="D37" s="18">
        <v>43.06</v>
      </c>
      <c r="E37" s="19">
        <f t="shared" si="1"/>
        <v>7.65828788238084</v>
      </c>
      <c r="F37" s="19">
        <f t="shared" si="2"/>
        <v>45528975.974253885</v>
      </c>
      <c r="G37" s="20"/>
      <c r="H37" s="21" t="s">
        <v>33</v>
      </c>
    </row>
    <row r="38" spans="1:8" x14ac:dyDescent="0.25">
      <c r="A38" s="15" t="s">
        <v>19</v>
      </c>
      <c r="B38" s="16">
        <v>81.400000000000006</v>
      </c>
      <c r="C38" s="17">
        <f t="shared" si="0"/>
        <v>1980</v>
      </c>
      <c r="D38" s="18">
        <v>43.29</v>
      </c>
      <c r="E38" s="19">
        <f t="shared" si="1"/>
        <v>7.6991937396253265</v>
      </c>
      <c r="F38" s="19">
        <f t="shared" si="2"/>
        <v>50025765.113227837</v>
      </c>
      <c r="G38" s="20"/>
      <c r="H38" s="21" t="s">
        <v>33</v>
      </c>
    </row>
    <row r="39" spans="1:8" x14ac:dyDescent="0.25">
      <c r="A39" s="15">
        <v>29</v>
      </c>
      <c r="B39" s="16">
        <v>81.72</v>
      </c>
      <c r="C39" s="17">
        <f t="shared" si="0"/>
        <v>1981</v>
      </c>
      <c r="D39" s="18">
        <v>45.7</v>
      </c>
      <c r="E39" s="19">
        <f t="shared" si="1"/>
        <v>8.1278159829262524</v>
      </c>
      <c r="F39" s="19">
        <f t="shared" si="2"/>
        <v>134219613.2040689</v>
      </c>
      <c r="G39" s="20"/>
      <c r="H39" s="21" t="s">
        <v>33</v>
      </c>
    </row>
    <row r="40" spans="1:8" x14ac:dyDescent="0.25">
      <c r="A40" s="15">
        <v>30</v>
      </c>
      <c r="B40" s="16">
        <v>87.2</v>
      </c>
      <c r="C40" s="17">
        <f t="shared" si="0"/>
        <v>1990</v>
      </c>
      <c r="D40" s="18">
        <v>51.45</v>
      </c>
      <c r="E40" s="19">
        <f t="shared" si="1"/>
        <v>9.150462414038417</v>
      </c>
      <c r="F40" s="19">
        <f t="shared" si="2"/>
        <v>1414042341.6569197</v>
      </c>
      <c r="G40" s="20"/>
      <c r="H40" s="21" t="s">
        <v>33</v>
      </c>
    </row>
    <row r="41" spans="1:8" x14ac:dyDescent="0.25">
      <c r="A41" s="15">
        <v>31</v>
      </c>
      <c r="B41" s="16">
        <v>87.77</v>
      </c>
      <c r="C41" s="17">
        <f t="shared" si="0"/>
        <v>1990</v>
      </c>
      <c r="D41" s="18">
        <v>51.2</v>
      </c>
      <c r="E41" s="19">
        <f t="shared" si="1"/>
        <v>9.1059995257291924</v>
      </c>
      <c r="F41" s="19">
        <f t="shared" si="2"/>
        <v>1276437414.8785188</v>
      </c>
      <c r="G41" s="20"/>
      <c r="H41" s="21" t="s">
        <v>33</v>
      </c>
    </row>
    <row r="42" spans="1:8" x14ac:dyDescent="0.25">
      <c r="A42" s="15">
        <v>32</v>
      </c>
      <c r="B42" s="16">
        <v>88.5</v>
      </c>
      <c r="C42" s="17">
        <f t="shared" si="0"/>
        <v>1992</v>
      </c>
      <c r="D42" s="18">
        <v>51.83</v>
      </c>
      <c r="E42" s="19">
        <f t="shared" si="1"/>
        <v>9.2180460042684373</v>
      </c>
      <c r="F42" s="19">
        <f t="shared" si="2"/>
        <v>1652136797.7338963</v>
      </c>
      <c r="G42" s="20"/>
      <c r="H42" s="21" t="s">
        <v>33</v>
      </c>
    </row>
    <row r="43" spans="1:8" x14ac:dyDescent="0.25">
      <c r="A43" s="15">
        <v>33</v>
      </c>
      <c r="B43" s="16">
        <v>89.8</v>
      </c>
      <c r="C43" s="17">
        <f t="shared" si="0"/>
        <v>1994</v>
      </c>
      <c r="D43" s="18">
        <v>55.9</v>
      </c>
      <c r="E43" s="19">
        <f t="shared" si="1"/>
        <v>9.9419018259426135</v>
      </c>
      <c r="F43" s="19">
        <f t="shared" si="2"/>
        <v>8747860038.935442</v>
      </c>
      <c r="G43" s="20"/>
      <c r="H43" s="21" t="s">
        <v>33</v>
      </c>
    </row>
    <row r="44" spans="1:8" x14ac:dyDescent="0.25">
      <c r="A44" s="15">
        <v>34</v>
      </c>
      <c r="B44" s="16">
        <v>91</v>
      </c>
      <c r="C44" s="17">
        <f t="shared" si="0"/>
        <v>1996</v>
      </c>
      <c r="D44" s="18">
        <v>58</v>
      </c>
      <c r="E44" s="19">
        <f t="shared" si="1"/>
        <v>10.3153900877401</v>
      </c>
      <c r="F44" s="19">
        <f t="shared" si="2"/>
        <v>20672361347.698383</v>
      </c>
      <c r="G44" s="20"/>
      <c r="H44" s="21" t="s">
        <v>33</v>
      </c>
    </row>
    <row r="45" spans="1:8" x14ac:dyDescent="0.25">
      <c r="A45" s="15">
        <v>35</v>
      </c>
      <c r="B45" s="16">
        <v>92.1</v>
      </c>
      <c r="C45" s="17">
        <f t="shared" si="0"/>
        <v>1997</v>
      </c>
      <c r="D45" s="18">
        <v>60.08</v>
      </c>
      <c r="E45" s="19">
        <f t="shared" si="1"/>
        <v>10.685321318472848</v>
      </c>
      <c r="F45" s="19">
        <f t="shared" si="2"/>
        <v>48453072141.53965</v>
      </c>
      <c r="G45" s="20"/>
      <c r="H45" s="21" t="s">
        <v>33</v>
      </c>
    </row>
    <row r="46" spans="1:8" x14ac:dyDescent="0.25">
      <c r="A46" s="15">
        <v>36</v>
      </c>
      <c r="B46" s="16">
        <v>92.7</v>
      </c>
      <c r="C46" s="17">
        <f t="shared" si="0"/>
        <v>1998</v>
      </c>
      <c r="D46" s="18">
        <v>61.81</v>
      </c>
      <c r="E46" s="19">
        <f t="shared" si="1"/>
        <v>10.993004505572683</v>
      </c>
      <c r="F46" s="19">
        <f t="shared" si="2"/>
        <v>98402131440.237091</v>
      </c>
      <c r="G46" s="20"/>
      <c r="H46" s="21" t="s">
        <v>33</v>
      </c>
    </row>
    <row r="47" spans="1:8" x14ac:dyDescent="0.25">
      <c r="A47" s="15">
        <v>37</v>
      </c>
      <c r="B47" s="16">
        <v>93.3</v>
      </c>
      <c r="C47" s="17">
        <f t="shared" si="0"/>
        <v>1999</v>
      </c>
      <c r="D47" s="18">
        <v>63.65</v>
      </c>
      <c r="E47" s="19">
        <f t="shared" si="1"/>
        <v>11.320251363528575</v>
      </c>
      <c r="F47" s="19">
        <f t="shared" si="2"/>
        <v>209050573604.18356</v>
      </c>
      <c r="G47" s="20"/>
      <c r="H47" s="21" t="s">
        <v>33</v>
      </c>
    </row>
    <row r="48" spans="1:8" x14ac:dyDescent="0.25">
      <c r="A48" s="15" t="s">
        <v>20</v>
      </c>
      <c r="B48" s="16">
        <v>94.53</v>
      </c>
      <c r="C48" s="17">
        <f t="shared" si="0"/>
        <v>2001</v>
      </c>
      <c r="D48" s="18">
        <v>66.069999999999993</v>
      </c>
      <c r="E48" s="19">
        <f t="shared" si="1"/>
        <v>11.750652122361867</v>
      </c>
      <c r="F48" s="19">
        <f t="shared" si="2"/>
        <v>563186352769.99231</v>
      </c>
      <c r="G48" s="20"/>
      <c r="H48" s="21" t="s">
        <v>33</v>
      </c>
    </row>
    <row r="49" spans="1:8" x14ac:dyDescent="0.25">
      <c r="A49" s="15" t="s">
        <v>21</v>
      </c>
      <c r="B49" s="16">
        <v>94.84</v>
      </c>
      <c r="C49" s="17">
        <f t="shared" si="0"/>
        <v>2002</v>
      </c>
      <c r="D49" s="18">
        <v>72.75</v>
      </c>
      <c r="E49" s="19">
        <f t="shared" si="1"/>
        <v>12.93870049798435</v>
      </c>
      <c r="F49" s="19">
        <f t="shared" si="2"/>
        <v>8683613756677.6221</v>
      </c>
      <c r="G49" s="20"/>
      <c r="H49" s="21" t="s">
        <v>33</v>
      </c>
    </row>
    <row r="50" spans="1:8" x14ac:dyDescent="0.25">
      <c r="A50" s="15" t="s">
        <v>22</v>
      </c>
      <c r="B50" s="16">
        <v>95.3</v>
      </c>
      <c r="C50" s="17">
        <f t="shared" si="0"/>
        <v>2002</v>
      </c>
      <c r="D50" s="18">
        <v>84.34</v>
      </c>
      <c r="E50" s="19">
        <f t="shared" si="1"/>
        <v>15.000000000000002</v>
      </c>
      <c r="F50" s="19">
        <f t="shared" si="2"/>
        <v>1000000000000005.9</v>
      </c>
      <c r="G50" s="20" t="s">
        <v>24</v>
      </c>
      <c r="H50" s="21" t="s">
        <v>33</v>
      </c>
    </row>
    <row r="51" spans="1:8" x14ac:dyDescent="0.25">
      <c r="A51" s="15">
        <v>39</v>
      </c>
      <c r="B51" s="16">
        <v>96.65</v>
      </c>
      <c r="C51" s="17">
        <f t="shared" si="0"/>
        <v>2005</v>
      </c>
      <c r="D51" s="18">
        <v>67.8</v>
      </c>
      <c r="E51" s="19">
        <f t="shared" si="1"/>
        <v>12.058335309461702</v>
      </c>
      <c r="F51" s="19">
        <f t="shared" si="2"/>
        <v>1143761067383.5701</v>
      </c>
      <c r="G51" s="20"/>
      <c r="H51" s="21" t="s">
        <v>33</v>
      </c>
    </row>
    <row r="52" spans="1:8" x14ac:dyDescent="0.25">
      <c r="A52" s="15">
        <v>40</v>
      </c>
      <c r="B52" s="16">
        <v>98</v>
      </c>
      <c r="C52" s="17">
        <f t="shared" si="0"/>
        <v>2007</v>
      </c>
      <c r="D52" s="18">
        <v>68.8</v>
      </c>
      <c r="E52" s="19">
        <f t="shared" si="1"/>
        <v>12.236186862698601</v>
      </c>
      <c r="F52" s="19">
        <f t="shared" si="2"/>
        <v>1722609598074.6973</v>
      </c>
      <c r="G52" s="20" t="s">
        <v>23</v>
      </c>
      <c r="H52" s="21" t="s">
        <v>33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K23" sqref="K23"/>
    </sheetView>
  </sheetViews>
  <sheetFormatPr defaultRowHeight="15" x14ac:dyDescent="0.25"/>
  <cols>
    <col min="5" max="5" width="12.42578125" customWidth="1"/>
  </cols>
  <sheetData>
    <row r="1" spans="1:8" x14ac:dyDescent="0.25">
      <c r="B1" t="s">
        <v>13</v>
      </c>
      <c r="C1">
        <f>100/62.5</f>
        <v>1.6</v>
      </c>
      <c r="D1" t="s">
        <v>12</v>
      </c>
      <c r="F1" t="s">
        <v>16</v>
      </c>
      <c r="G1">
        <f>100.5*C1</f>
        <v>160.80000000000001</v>
      </c>
    </row>
    <row r="2" spans="1:8" x14ac:dyDescent="0.25">
      <c r="B2" t="s">
        <v>14</v>
      </c>
      <c r="C2">
        <f>15/84.34</f>
        <v>0.17785155323689827</v>
      </c>
      <c r="D2" t="s">
        <v>15</v>
      </c>
      <c r="F2" t="s">
        <v>16</v>
      </c>
      <c r="G2">
        <f>33.75*C2</f>
        <v>6.0024899217453171</v>
      </c>
    </row>
    <row r="5" spans="1:8" x14ac:dyDescent="0.25">
      <c r="A5" t="s">
        <v>5</v>
      </c>
    </row>
    <row r="6" spans="1:8" x14ac:dyDescent="0.25">
      <c r="C6" s="8"/>
      <c r="F6" s="8"/>
    </row>
    <row r="7" spans="1:8" x14ac:dyDescent="0.25">
      <c r="A7" s="9" t="s">
        <v>6</v>
      </c>
      <c r="B7" s="10" t="s">
        <v>11</v>
      </c>
      <c r="C7" s="6" t="s">
        <v>1</v>
      </c>
      <c r="D7" s="9" t="s">
        <v>7</v>
      </c>
      <c r="E7" s="9" t="s">
        <v>26</v>
      </c>
      <c r="F7" s="1" t="s">
        <v>10</v>
      </c>
      <c r="G7" s="13" t="s">
        <v>8</v>
      </c>
      <c r="H7" s="13" t="s">
        <v>31</v>
      </c>
    </row>
    <row r="8" spans="1:8" x14ac:dyDescent="0.25">
      <c r="A8" s="7">
        <v>1</v>
      </c>
      <c r="B8" s="11">
        <v>0</v>
      </c>
      <c r="C8" s="6">
        <f>1850+B8*$C$1</f>
        <v>1850</v>
      </c>
      <c r="D8" s="1">
        <v>0</v>
      </c>
      <c r="E8" s="2">
        <f>$C$2*D8</f>
        <v>0</v>
      </c>
      <c r="F8" s="2">
        <f>10^E8</f>
        <v>1</v>
      </c>
      <c r="G8" t="s">
        <v>9</v>
      </c>
      <c r="H8" t="s">
        <v>32</v>
      </c>
    </row>
    <row r="9" spans="1:8" x14ac:dyDescent="0.25">
      <c r="A9" s="7">
        <v>2</v>
      </c>
      <c r="B9" s="11">
        <v>13.84</v>
      </c>
      <c r="C9" s="6">
        <f>ROUND(1850+B9*$C$1, 0)</f>
        <v>1872</v>
      </c>
      <c r="D9" s="1">
        <f>2.84</f>
        <v>2.84</v>
      </c>
      <c r="E9" s="2">
        <f>$C$2*D9</f>
        <v>0.50509841119279109</v>
      </c>
      <c r="F9" s="2">
        <f>10^E9</f>
        <v>3.1996200619227464</v>
      </c>
      <c r="G9" t="s">
        <v>28</v>
      </c>
      <c r="H9" t="s">
        <v>32</v>
      </c>
    </row>
    <row r="10" spans="1:8" x14ac:dyDescent="0.25">
      <c r="A10" s="7">
        <v>3</v>
      </c>
      <c r="B10" s="11">
        <v>19.25</v>
      </c>
      <c r="C10" s="6">
        <f t="shared" ref="C10:C51" si="0">ROUND(1850+B10*$C$1, 0)</f>
        <v>1881</v>
      </c>
      <c r="D10" s="1">
        <v>0</v>
      </c>
      <c r="E10" s="2">
        <f t="shared" ref="E10:E51" si="1">$C$2*D10</f>
        <v>0</v>
      </c>
      <c r="F10" s="2">
        <f>10^E10</f>
        <v>1</v>
      </c>
      <c r="G10" t="s">
        <v>30</v>
      </c>
      <c r="H10" t="s">
        <v>32</v>
      </c>
    </row>
    <row r="11" spans="1:8" x14ac:dyDescent="0.25">
      <c r="A11" s="7">
        <v>4</v>
      </c>
      <c r="B11" s="11">
        <v>25.29</v>
      </c>
      <c r="C11" s="6">
        <f t="shared" si="0"/>
        <v>1890</v>
      </c>
      <c r="D11" s="1">
        <v>7.85</v>
      </c>
      <c r="E11" s="2">
        <f t="shared" si="1"/>
        <v>1.3961346929096514</v>
      </c>
      <c r="F11" s="2">
        <f>10^E11</f>
        <v>24.896293368962741</v>
      </c>
      <c r="H11" t="s">
        <v>32</v>
      </c>
    </row>
    <row r="12" spans="1:8" x14ac:dyDescent="0.25">
      <c r="A12" s="7">
        <v>5</v>
      </c>
      <c r="B12" s="11">
        <v>25.29</v>
      </c>
      <c r="C12" s="6">
        <f t="shared" si="0"/>
        <v>1890</v>
      </c>
      <c r="D12" s="1">
        <v>4.33</v>
      </c>
      <c r="E12" s="2">
        <f t="shared" si="1"/>
        <v>0.77009722551576953</v>
      </c>
      <c r="F12" s="2">
        <f>10^E12</f>
        <v>5.8897549455528733</v>
      </c>
      <c r="H12" t="s">
        <v>32</v>
      </c>
    </row>
    <row r="13" spans="1:8" x14ac:dyDescent="0.25">
      <c r="A13" s="7">
        <v>6</v>
      </c>
      <c r="B13" s="11">
        <v>32.6</v>
      </c>
      <c r="C13" s="6">
        <f t="shared" si="0"/>
        <v>1902</v>
      </c>
      <c r="D13" s="1">
        <v>11.29</v>
      </c>
      <c r="E13" s="2">
        <f t="shared" si="1"/>
        <v>2.0079440360445813</v>
      </c>
      <c r="F13" s="2">
        <f t="shared" ref="F13:F51" si="2">10^E13</f>
        <v>101.84601390221363</v>
      </c>
      <c r="H13" t="s">
        <v>32</v>
      </c>
    </row>
    <row r="14" spans="1:8" x14ac:dyDescent="0.25">
      <c r="A14" s="7">
        <v>7</v>
      </c>
      <c r="B14" s="11">
        <v>33.6</v>
      </c>
      <c r="C14" s="6">
        <f t="shared" si="0"/>
        <v>1904</v>
      </c>
      <c r="D14" s="1">
        <v>7.06</v>
      </c>
      <c r="E14" s="2">
        <f t="shared" si="1"/>
        <v>1.2556319658525017</v>
      </c>
      <c r="F14" s="2">
        <f t="shared" si="2"/>
        <v>18.014904568649655</v>
      </c>
      <c r="H14" t="s">
        <v>32</v>
      </c>
    </row>
    <row r="15" spans="1:8" x14ac:dyDescent="0.25">
      <c r="A15" s="7">
        <v>8</v>
      </c>
      <c r="B15" s="11">
        <v>34.6</v>
      </c>
      <c r="C15" s="6">
        <f t="shared" si="0"/>
        <v>1905</v>
      </c>
      <c r="D15" s="1">
        <v>6.06</v>
      </c>
      <c r="E15" s="2">
        <f t="shared" si="1"/>
        <v>1.0777804126156034</v>
      </c>
      <c r="F15" s="2">
        <f t="shared" si="2"/>
        <v>11.961355899375626</v>
      </c>
      <c r="G15" t="s">
        <v>29</v>
      </c>
      <c r="H15" t="s">
        <v>32</v>
      </c>
    </row>
    <row r="16" spans="1:8" x14ac:dyDescent="0.25">
      <c r="A16" s="7">
        <v>9</v>
      </c>
      <c r="B16" s="11">
        <v>44</v>
      </c>
      <c r="C16" s="6">
        <f t="shared" si="0"/>
        <v>1920</v>
      </c>
      <c r="D16" s="1">
        <v>3.66</v>
      </c>
      <c r="E16" s="2">
        <f t="shared" si="1"/>
        <v>0.6509366848470477</v>
      </c>
      <c r="F16" s="2">
        <f t="shared" si="2"/>
        <v>4.4764803747075632</v>
      </c>
      <c r="H16" t="s">
        <v>34</v>
      </c>
    </row>
    <row r="17" spans="1:8" x14ac:dyDescent="0.25">
      <c r="A17" s="7">
        <v>10</v>
      </c>
      <c r="B17" s="11">
        <v>52.13</v>
      </c>
      <c r="C17" s="6">
        <f t="shared" si="0"/>
        <v>1933</v>
      </c>
      <c r="D17" s="1">
        <v>10.64</v>
      </c>
      <c r="E17" s="2">
        <f t="shared" si="1"/>
        <v>1.8923405264405977</v>
      </c>
      <c r="F17" s="2">
        <f t="shared" si="2"/>
        <v>78.044180815902493</v>
      </c>
      <c r="H17" t="s">
        <v>32</v>
      </c>
    </row>
    <row r="18" spans="1:8" x14ac:dyDescent="0.25">
      <c r="A18" s="7">
        <v>11</v>
      </c>
      <c r="B18" s="11">
        <v>55.16</v>
      </c>
      <c r="C18" s="6">
        <f t="shared" si="0"/>
        <v>1938</v>
      </c>
      <c r="D18" s="1">
        <v>7.37</v>
      </c>
      <c r="E18" s="2">
        <f t="shared" si="1"/>
        <v>1.3107659473559403</v>
      </c>
      <c r="F18" s="2">
        <f t="shared" si="2"/>
        <v>20.453420513707222</v>
      </c>
      <c r="H18" t="s">
        <v>32</v>
      </c>
    </row>
    <row r="19" spans="1:8" x14ac:dyDescent="0.25">
      <c r="A19" s="7">
        <v>12</v>
      </c>
      <c r="B19" s="11">
        <v>56.92</v>
      </c>
      <c r="C19" s="6">
        <f t="shared" si="0"/>
        <v>1941</v>
      </c>
      <c r="D19" s="1">
        <v>11.63</v>
      </c>
      <c r="E19" s="2">
        <f t="shared" si="1"/>
        <v>2.0684135641451271</v>
      </c>
      <c r="F19" s="2">
        <f t="shared" si="2"/>
        <v>117.06135966965027</v>
      </c>
      <c r="H19" t="s">
        <v>34</v>
      </c>
    </row>
    <row r="20" spans="1:8" x14ac:dyDescent="0.25">
      <c r="A20" s="7">
        <v>13</v>
      </c>
      <c r="B20" s="11">
        <v>57.9</v>
      </c>
      <c r="C20" s="6">
        <f t="shared" si="0"/>
        <v>1943</v>
      </c>
      <c r="D20" s="1">
        <v>15.46</v>
      </c>
      <c r="E20" s="2">
        <f t="shared" si="1"/>
        <v>2.7495850130424473</v>
      </c>
      <c r="F20" s="2">
        <f t="shared" si="2"/>
        <v>561.80424064040244</v>
      </c>
      <c r="H20" t="s">
        <v>36</v>
      </c>
    </row>
    <row r="21" spans="1:8" x14ac:dyDescent="0.25">
      <c r="A21" s="7">
        <v>14</v>
      </c>
      <c r="B21" s="11">
        <v>59</v>
      </c>
      <c r="C21" s="6">
        <f t="shared" si="0"/>
        <v>1944</v>
      </c>
      <c r="D21" s="1">
        <v>6.5</v>
      </c>
      <c r="E21" s="2">
        <f t="shared" si="1"/>
        <v>1.1560350960398389</v>
      </c>
      <c r="F21" s="2">
        <f t="shared" si="2"/>
        <v>14.323036413717777</v>
      </c>
      <c r="H21" t="s">
        <v>34</v>
      </c>
    </row>
    <row r="22" spans="1:8" x14ac:dyDescent="0.25">
      <c r="A22" s="7">
        <v>15</v>
      </c>
      <c r="B22" s="11">
        <v>59.8</v>
      </c>
      <c r="C22" s="6">
        <f t="shared" si="0"/>
        <v>1946</v>
      </c>
      <c r="D22" s="1">
        <v>12.22</v>
      </c>
      <c r="E22" s="2">
        <f t="shared" si="1"/>
        <v>2.1733459805548971</v>
      </c>
      <c r="F22" s="2">
        <f t="shared" si="2"/>
        <v>149.0548049456811</v>
      </c>
      <c r="H22" t="s">
        <v>35</v>
      </c>
    </row>
    <row r="23" spans="1:8" x14ac:dyDescent="0.25">
      <c r="A23" s="7">
        <v>16</v>
      </c>
      <c r="B23" s="11">
        <v>60.2</v>
      </c>
      <c r="C23" s="6">
        <f t="shared" si="0"/>
        <v>1946</v>
      </c>
      <c r="D23" s="1">
        <v>19.25</v>
      </c>
      <c r="E23" s="2">
        <f t="shared" si="1"/>
        <v>3.4236423998102916</v>
      </c>
      <c r="F23" s="2">
        <f t="shared" si="2"/>
        <v>2652.4206464967692</v>
      </c>
      <c r="G23" t="s">
        <v>27</v>
      </c>
      <c r="H23" t="s">
        <v>33</v>
      </c>
    </row>
    <row r="24" spans="1:8" x14ac:dyDescent="0.25">
      <c r="A24" s="7">
        <v>17</v>
      </c>
      <c r="B24" s="11">
        <v>61.33</v>
      </c>
      <c r="C24" s="6">
        <f t="shared" si="0"/>
        <v>1948</v>
      </c>
      <c r="D24" s="1">
        <v>15.66</v>
      </c>
      <c r="E24" s="2">
        <f t="shared" si="1"/>
        <v>2.785155323689827</v>
      </c>
      <c r="F24" s="2">
        <f t="shared" si="2"/>
        <v>609.75493466889668</v>
      </c>
      <c r="H24" t="s">
        <v>37</v>
      </c>
    </row>
    <row r="25" spans="1:8" x14ac:dyDescent="0.25">
      <c r="A25" s="7">
        <v>18</v>
      </c>
      <c r="B25" s="11">
        <v>61.99</v>
      </c>
      <c r="C25" s="6">
        <f t="shared" si="0"/>
        <v>1949</v>
      </c>
      <c r="D25" s="1">
        <v>27.47</v>
      </c>
      <c r="E25" s="2">
        <f t="shared" si="1"/>
        <v>4.8855821674175957</v>
      </c>
      <c r="F25" s="2">
        <f t="shared" si="2"/>
        <v>76839.081952730383</v>
      </c>
      <c r="H25" s="12" t="s">
        <v>33</v>
      </c>
    </row>
    <row r="26" spans="1:8" x14ac:dyDescent="0.25">
      <c r="A26" s="7">
        <v>19</v>
      </c>
      <c r="B26" s="11">
        <v>64.41</v>
      </c>
      <c r="C26" s="6">
        <f t="shared" si="0"/>
        <v>1953</v>
      </c>
      <c r="D26" s="1">
        <v>16.899999999999999</v>
      </c>
      <c r="E26" s="2">
        <f t="shared" si="1"/>
        <v>3.0056912497035806</v>
      </c>
      <c r="F26" s="2">
        <f t="shared" si="2"/>
        <v>1013.1908281321929</v>
      </c>
      <c r="H26" s="12" t="s">
        <v>33</v>
      </c>
    </row>
    <row r="27" spans="1:8" x14ac:dyDescent="0.25">
      <c r="A27" s="7">
        <v>20</v>
      </c>
      <c r="B27" s="11">
        <v>63.41</v>
      </c>
      <c r="C27" s="6">
        <f t="shared" si="0"/>
        <v>1951</v>
      </c>
      <c r="D27" s="1">
        <v>26.11</v>
      </c>
      <c r="E27" s="2">
        <f t="shared" si="1"/>
        <v>4.6437040550154141</v>
      </c>
      <c r="F27" s="2">
        <f t="shared" si="2"/>
        <v>44025.475472131169</v>
      </c>
      <c r="H27" s="12" t="s">
        <v>33</v>
      </c>
    </row>
    <row r="28" spans="1:8" x14ac:dyDescent="0.25">
      <c r="A28" s="7">
        <v>21</v>
      </c>
      <c r="B28" s="11">
        <v>64.13</v>
      </c>
      <c r="C28" s="6">
        <f t="shared" si="0"/>
        <v>1953</v>
      </c>
      <c r="D28" s="1">
        <v>19.670000000000002</v>
      </c>
      <c r="E28" s="2">
        <f t="shared" si="1"/>
        <v>3.4983400521697892</v>
      </c>
      <c r="F28" s="2">
        <f t="shared" si="2"/>
        <v>3150.2139632374237</v>
      </c>
      <c r="H28" s="12" t="s">
        <v>33</v>
      </c>
    </row>
    <row r="29" spans="1:8" x14ac:dyDescent="0.25">
      <c r="A29" s="7">
        <v>22</v>
      </c>
      <c r="B29" s="11">
        <v>64.63</v>
      </c>
      <c r="C29" s="6">
        <f t="shared" si="0"/>
        <v>1953</v>
      </c>
      <c r="D29" s="1">
        <v>28.5</v>
      </c>
      <c r="E29" s="2">
        <f t="shared" si="1"/>
        <v>5.0687692672516009</v>
      </c>
      <c r="F29" s="2">
        <f t="shared" si="2"/>
        <v>117157.27649025299</v>
      </c>
      <c r="H29" s="12" t="s">
        <v>33</v>
      </c>
    </row>
    <row r="30" spans="1:8" x14ac:dyDescent="0.25">
      <c r="A30" s="7">
        <v>23</v>
      </c>
      <c r="B30" s="11">
        <v>66.680000000000007</v>
      </c>
      <c r="C30" s="6">
        <f t="shared" si="0"/>
        <v>1957</v>
      </c>
      <c r="D30" s="1">
        <v>33.81</v>
      </c>
      <c r="E30" s="2">
        <f t="shared" si="1"/>
        <v>6.0131610149395307</v>
      </c>
      <c r="F30" s="2">
        <f t="shared" si="2"/>
        <v>1030768.2075386334</v>
      </c>
      <c r="H30" s="12" t="s">
        <v>33</v>
      </c>
    </row>
    <row r="31" spans="1:8" x14ac:dyDescent="0.25">
      <c r="A31" s="7">
        <v>24</v>
      </c>
      <c r="B31" s="11">
        <v>69.3</v>
      </c>
      <c r="C31" s="6">
        <f t="shared" si="0"/>
        <v>1961</v>
      </c>
      <c r="D31" s="1">
        <v>31.65</v>
      </c>
      <c r="E31" s="2">
        <f t="shared" si="1"/>
        <v>5.6290016599478303</v>
      </c>
      <c r="F31" s="2">
        <f t="shared" si="2"/>
        <v>425600.03984682006</v>
      </c>
      <c r="H31" s="12" t="s">
        <v>33</v>
      </c>
    </row>
    <row r="32" spans="1:8" x14ac:dyDescent="0.25">
      <c r="A32" s="7">
        <v>25</v>
      </c>
      <c r="B32" s="11">
        <v>70.59</v>
      </c>
      <c r="C32" s="6">
        <f t="shared" si="0"/>
        <v>1963</v>
      </c>
      <c r="D32" s="1">
        <v>36.799999999999997</v>
      </c>
      <c r="E32" s="2">
        <f t="shared" si="1"/>
        <v>6.5449371591178558</v>
      </c>
      <c r="F32" s="2">
        <f t="shared" si="2"/>
        <v>3507011.2506327708</v>
      </c>
      <c r="H32" s="12" t="s">
        <v>33</v>
      </c>
    </row>
    <row r="33" spans="1:8" x14ac:dyDescent="0.25">
      <c r="A33" s="7">
        <v>26</v>
      </c>
      <c r="B33" s="11">
        <v>70.75</v>
      </c>
      <c r="C33" s="6">
        <f t="shared" si="0"/>
        <v>1963</v>
      </c>
      <c r="D33" s="1">
        <v>39.78</v>
      </c>
      <c r="E33" s="2">
        <f t="shared" si="1"/>
        <v>7.0749347877638131</v>
      </c>
      <c r="F33" s="2">
        <f t="shared" si="2"/>
        <v>11883237.792352924</v>
      </c>
      <c r="H33" s="12" t="s">
        <v>33</v>
      </c>
    </row>
    <row r="34" spans="1:8" x14ac:dyDescent="0.25">
      <c r="A34" s="7">
        <v>27</v>
      </c>
      <c r="B34" s="11">
        <v>72.900000000000006</v>
      </c>
      <c r="C34" s="6">
        <f t="shared" si="0"/>
        <v>1967</v>
      </c>
      <c r="D34" s="1">
        <v>45.84</v>
      </c>
      <c r="E34" s="2">
        <f t="shared" si="1"/>
        <v>8.1527152003794168</v>
      </c>
      <c r="F34" s="2">
        <f t="shared" si="2"/>
        <v>142139636.47124401</v>
      </c>
      <c r="G34" t="s">
        <v>25</v>
      </c>
      <c r="H34" s="12" t="s">
        <v>33</v>
      </c>
    </row>
    <row r="35" spans="1:8" x14ac:dyDescent="0.25">
      <c r="A35" s="7" t="s">
        <v>17</v>
      </c>
      <c r="B35" s="11">
        <v>77.349999999999994</v>
      </c>
      <c r="C35" s="6">
        <f t="shared" si="0"/>
        <v>1974</v>
      </c>
      <c r="D35" s="1">
        <v>46.63</v>
      </c>
      <c r="E35" s="2">
        <f t="shared" si="1"/>
        <v>8.2932179274365669</v>
      </c>
      <c r="F35" s="2">
        <f t="shared" si="2"/>
        <v>196434573.13141161</v>
      </c>
      <c r="H35" s="12" t="s">
        <v>33</v>
      </c>
    </row>
    <row r="36" spans="1:8" x14ac:dyDescent="0.25">
      <c r="A36" s="7" t="s">
        <v>18</v>
      </c>
      <c r="B36" s="11">
        <v>78.95</v>
      </c>
      <c r="C36" s="6">
        <f t="shared" si="0"/>
        <v>1976</v>
      </c>
      <c r="D36" s="1">
        <v>43.06</v>
      </c>
      <c r="E36" s="2">
        <f t="shared" si="1"/>
        <v>7.65828788238084</v>
      </c>
      <c r="F36" s="2">
        <f t="shared" si="2"/>
        <v>45528975.974253885</v>
      </c>
      <c r="H36" s="12" t="s">
        <v>33</v>
      </c>
    </row>
    <row r="37" spans="1:8" x14ac:dyDescent="0.25">
      <c r="A37" s="7" t="s">
        <v>19</v>
      </c>
      <c r="B37" s="11">
        <v>81.400000000000006</v>
      </c>
      <c r="C37" s="6">
        <f t="shared" si="0"/>
        <v>1980</v>
      </c>
      <c r="D37" s="1">
        <v>43.29</v>
      </c>
      <c r="E37" s="2">
        <f t="shared" si="1"/>
        <v>7.6991937396253265</v>
      </c>
      <c r="F37" s="2">
        <f t="shared" si="2"/>
        <v>50025765.113227837</v>
      </c>
      <c r="H37" s="12" t="s">
        <v>33</v>
      </c>
    </row>
    <row r="38" spans="1:8" x14ac:dyDescent="0.25">
      <c r="A38" s="7">
        <v>29</v>
      </c>
      <c r="B38" s="11">
        <v>81.72</v>
      </c>
      <c r="C38" s="6">
        <f t="shared" si="0"/>
        <v>1981</v>
      </c>
      <c r="D38" s="1">
        <v>45.7</v>
      </c>
      <c r="E38" s="2">
        <f t="shared" si="1"/>
        <v>8.1278159829262524</v>
      </c>
      <c r="F38" s="2">
        <f t="shared" si="2"/>
        <v>134219613.2040689</v>
      </c>
      <c r="H38" s="12" t="s">
        <v>33</v>
      </c>
    </row>
    <row r="39" spans="1:8" x14ac:dyDescent="0.25">
      <c r="A39" s="7">
        <v>30</v>
      </c>
      <c r="B39" s="11">
        <v>87.2</v>
      </c>
      <c r="C39" s="6">
        <f t="shared" si="0"/>
        <v>1990</v>
      </c>
      <c r="D39" s="1">
        <v>51.45</v>
      </c>
      <c r="E39" s="2">
        <f t="shared" si="1"/>
        <v>9.150462414038417</v>
      </c>
      <c r="F39" s="2">
        <f t="shared" si="2"/>
        <v>1414042341.6569197</v>
      </c>
      <c r="H39" s="12" t="s">
        <v>33</v>
      </c>
    </row>
    <row r="40" spans="1:8" x14ac:dyDescent="0.25">
      <c r="A40" s="7">
        <v>31</v>
      </c>
      <c r="B40" s="11">
        <v>87.77</v>
      </c>
      <c r="C40" s="6">
        <f t="shared" si="0"/>
        <v>1990</v>
      </c>
      <c r="D40" s="1">
        <v>51.2</v>
      </c>
      <c r="E40" s="2">
        <f t="shared" si="1"/>
        <v>9.1059995257291924</v>
      </c>
      <c r="F40" s="2">
        <f t="shared" si="2"/>
        <v>1276437414.8785188</v>
      </c>
      <c r="H40" s="12" t="s">
        <v>33</v>
      </c>
    </row>
    <row r="41" spans="1:8" x14ac:dyDescent="0.25">
      <c r="A41" s="7">
        <v>32</v>
      </c>
      <c r="B41" s="11">
        <v>88.5</v>
      </c>
      <c r="C41" s="6">
        <f t="shared" si="0"/>
        <v>1992</v>
      </c>
      <c r="D41" s="1">
        <v>51.83</v>
      </c>
      <c r="E41" s="2">
        <f t="shared" si="1"/>
        <v>9.2180460042684373</v>
      </c>
      <c r="F41" s="2">
        <f t="shared" si="2"/>
        <v>1652136797.7338963</v>
      </c>
      <c r="H41" s="12" t="s">
        <v>33</v>
      </c>
    </row>
    <row r="42" spans="1:8" x14ac:dyDescent="0.25">
      <c r="A42" s="7">
        <v>33</v>
      </c>
      <c r="B42" s="11">
        <v>89.8</v>
      </c>
      <c r="C42" s="6">
        <f t="shared" si="0"/>
        <v>1994</v>
      </c>
      <c r="D42" s="1">
        <v>55.9</v>
      </c>
      <c r="E42" s="2">
        <f t="shared" si="1"/>
        <v>9.9419018259426135</v>
      </c>
      <c r="F42" s="2">
        <f t="shared" si="2"/>
        <v>8747860038.935442</v>
      </c>
      <c r="H42" s="12" t="s">
        <v>33</v>
      </c>
    </row>
    <row r="43" spans="1:8" x14ac:dyDescent="0.25">
      <c r="A43" s="7">
        <v>34</v>
      </c>
      <c r="B43" s="11">
        <v>91</v>
      </c>
      <c r="C43" s="6">
        <f t="shared" si="0"/>
        <v>1996</v>
      </c>
      <c r="D43" s="1">
        <v>58</v>
      </c>
      <c r="E43" s="2">
        <f t="shared" si="1"/>
        <v>10.3153900877401</v>
      </c>
      <c r="F43" s="2">
        <f t="shared" si="2"/>
        <v>20672361347.698383</v>
      </c>
      <c r="H43" s="12" t="s">
        <v>33</v>
      </c>
    </row>
    <row r="44" spans="1:8" x14ac:dyDescent="0.25">
      <c r="A44" s="7">
        <v>35</v>
      </c>
      <c r="B44" s="11">
        <v>92.1</v>
      </c>
      <c r="C44" s="6">
        <f t="shared" si="0"/>
        <v>1997</v>
      </c>
      <c r="D44" s="1">
        <v>60.08</v>
      </c>
      <c r="E44" s="2">
        <f t="shared" si="1"/>
        <v>10.685321318472848</v>
      </c>
      <c r="F44" s="2">
        <f t="shared" si="2"/>
        <v>48453072141.53965</v>
      </c>
      <c r="H44" s="12" t="s">
        <v>33</v>
      </c>
    </row>
    <row r="45" spans="1:8" x14ac:dyDescent="0.25">
      <c r="A45" s="7">
        <v>36</v>
      </c>
      <c r="B45" s="11">
        <v>92.7</v>
      </c>
      <c r="C45" s="6">
        <f t="shared" si="0"/>
        <v>1998</v>
      </c>
      <c r="D45" s="1">
        <v>61.81</v>
      </c>
      <c r="E45" s="2">
        <f t="shared" si="1"/>
        <v>10.993004505572683</v>
      </c>
      <c r="F45" s="2">
        <f t="shared" si="2"/>
        <v>98402131440.237091</v>
      </c>
      <c r="H45" s="12" t="s">
        <v>33</v>
      </c>
    </row>
    <row r="46" spans="1:8" x14ac:dyDescent="0.25">
      <c r="A46" s="7">
        <v>37</v>
      </c>
      <c r="B46" s="11">
        <v>93.3</v>
      </c>
      <c r="C46" s="6">
        <f t="shared" si="0"/>
        <v>1999</v>
      </c>
      <c r="D46" s="1">
        <v>63.65</v>
      </c>
      <c r="E46" s="2">
        <f t="shared" si="1"/>
        <v>11.320251363528575</v>
      </c>
      <c r="F46" s="2">
        <f t="shared" si="2"/>
        <v>209050573604.18356</v>
      </c>
      <c r="H46" s="12" t="s">
        <v>33</v>
      </c>
    </row>
    <row r="47" spans="1:8" x14ac:dyDescent="0.25">
      <c r="A47" s="7" t="s">
        <v>20</v>
      </c>
      <c r="B47" s="11">
        <v>94.53</v>
      </c>
      <c r="C47" s="6">
        <f t="shared" si="0"/>
        <v>2001</v>
      </c>
      <c r="D47" s="1">
        <v>66.069999999999993</v>
      </c>
      <c r="E47" s="2">
        <f t="shared" si="1"/>
        <v>11.750652122361867</v>
      </c>
      <c r="F47" s="2">
        <f t="shared" si="2"/>
        <v>563186352769.99231</v>
      </c>
      <c r="H47" s="12" t="s">
        <v>33</v>
      </c>
    </row>
    <row r="48" spans="1:8" x14ac:dyDescent="0.25">
      <c r="A48" s="7" t="s">
        <v>21</v>
      </c>
      <c r="B48" s="11">
        <v>94.84</v>
      </c>
      <c r="C48" s="6">
        <f t="shared" si="0"/>
        <v>2002</v>
      </c>
      <c r="D48" s="1">
        <v>72.75</v>
      </c>
      <c r="E48" s="2">
        <f t="shared" si="1"/>
        <v>12.93870049798435</v>
      </c>
      <c r="F48" s="2">
        <f t="shared" si="2"/>
        <v>8683613756677.6221</v>
      </c>
      <c r="H48" s="12" t="s">
        <v>33</v>
      </c>
    </row>
    <row r="49" spans="1:8" x14ac:dyDescent="0.25">
      <c r="A49" s="7" t="s">
        <v>22</v>
      </c>
      <c r="B49" s="11">
        <v>95.3</v>
      </c>
      <c r="C49" s="6">
        <f t="shared" si="0"/>
        <v>2002</v>
      </c>
      <c r="D49" s="1">
        <v>84.34</v>
      </c>
      <c r="E49" s="2">
        <f t="shared" si="1"/>
        <v>15.000000000000002</v>
      </c>
      <c r="F49" s="2">
        <f t="shared" si="2"/>
        <v>1000000000000005.9</v>
      </c>
      <c r="G49" t="s">
        <v>24</v>
      </c>
      <c r="H49" s="12" t="s">
        <v>33</v>
      </c>
    </row>
    <row r="50" spans="1:8" x14ac:dyDescent="0.25">
      <c r="A50" s="7">
        <v>39</v>
      </c>
      <c r="B50" s="11">
        <v>96.65</v>
      </c>
      <c r="C50" s="6">
        <f t="shared" si="0"/>
        <v>2005</v>
      </c>
      <c r="D50" s="1">
        <v>67.8</v>
      </c>
      <c r="E50" s="2">
        <f t="shared" si="1"/>
        <v>12.058335309461702</v>
      </c>
      <c r="F50" s="2">
        <f t="shared" si="2"/>
        <v>1143761067383.5701</v>
      </c>
      <c r="H50" s="12" t="s">
        <v>33</v>
      </c>
    </row>
    <row r="51" spans="1:8" x14ac:dyDescent="0.25">
      <c r="A51" s="7">
        <v>40</v>
      </c>
      <c r="B51" s="11">
        <v>98</v>
      </c>
      <c r="C51" s="6">
        <f t="shared" si="0"/>
        <v>2007</v>
      </c>
      <c r="D51" s="1">
        <v>68.8</v>
      </c>
      <c r="E51" s="2">
        <f t="shared" si="1"/>
        <v>12.236186862698601</v>
      </c>
      <c r="F51" s="2">
        <f t="shared" si="2"/>
        <v>1722609598074.6973</v>
      </c>
      <c r="G51" t="s">
        <v>23</v>
      </c>
      <c r="H51" s="12" t="s">
        <v>33</v>
      </c>
    </row>
    <row r="52" spans="1:8" x14ac:dyDescent="0.25">
      <c r="A52" s="7"/>
      <c r="B52" s="11"/>
      <c r="C52" s="6"/>
      <c r="D52" s="1"/>
      <c r="E52" s="1"/>
      <c r="F52" s="2"/>
    </row>
    <row r="53" spans="1:8" x14ac:dyDescent="0.25">
      <c r="A53" s="7"/>
      <c r="B53" s="11"/>
      <c r="C53" s="6"/>
      <c r="D53" s="1"/>
      <c r="E53" s="1"/>
      <c r="F53" s="2"/>
    </row>
    <row r="54" spans="1:8" x14ac:dyDescent="0.25">
      <c r="A54" s="7"/>
      <c r="B54" s="11"/>
      <c r="C54" s="6"/>
      <c r="D54" s="1"/>
      <c r="E54" s="1"/>
      <c r="F54" s="2"/>
    </row>
    <row r="55" spans="1:8" x14ac:dyDescent="0.25">
      <c r="A55" s="7"/>
      <c r="B55" s="11"/>
      <c r="C55" s="6"/>
      <c r="D55" s="1"/>
      <c r="E55" s="1"/>
      <c r="F55" s="2"/>
    </row>
    <row r="56" spans="1:8" x14ac:dyDescent="0.25">
      <c r="A56" s="7"/>
      <c r="B56" s="11"/>
      <c r="C56" s="6"/>
      <c r="D56" s="1"/>
      <c r="E56" s="1"/>
      <c r="F56" s="2"/>
    </row>
    <row r="57" spans="1:8" x14ac:dyDescent="0.25">
      <c r="A57" s="7"/>
      <c r="B57" s="11"/>
      <c r="C57" s="6"/>
      <c r="D57" s="1"/>
      <c r="E57" s="1"/>
      <c r="F57" s="2"/>
    </row>
    <row r="58" spans="1:8" x14ac:dyDescent="0.25">
      <c r="A58" s="7"/>
      <c r="B58" s="11"/>
      <c r="C58" s="6"/>
      <c r="D58" s="1"/>
      <c r="E58" s="1"/>
      <c r="F58" s="2"/>
    </row>
    <row r="59" spans="1:8" x14ac:dyDescent="0.25">
      <c r="A59" s="7"/>
      <c r="B59" s="11"/>
      <c r="C59" s="6"/>
      <c r="D59" s="1"/>
      <c r="E59" s="1"/>
      <c r="F59" s="2"/>
    </row>
    <row r="60" spans="1:8" x14ac:dyDescent="0.25">
      <c r="A60" s="7"/>
      <c r="B60" s="11"/>
      <c r="C60" s="6"/>
      <c r="D60" s="1"/>
      <c r="E60" s="1"/>
      <c r="F60" s="2"/>
    </row>
    <row r="61" spans="1:8" x14ac:dyDescent="0.25">
      <c r="A61" s="7"/>
      <c r="B61" s="12"/>
    </row>
    <row r="62" spans="1:8" x14ac:dyDescent="0.25">
      <c r="A62" s="7"/>
      <c r="B62" s="12"/>
    </row>
    <row r="63" spans="1:8" x14ac:dyDescent="0.25">
      <c r="A63" s="7"/>
      <c r="B63" s="12"/>
    </row>
    <row r="64" spans="1:8" x14ac:dyDescent="0.25">
      <c r="A64" s="7"/>
      <c r="B64" s="12"/>
    </row>
    <row r="65" spans="1:2" x14ac:dyDescent="0.25">
      <c r="A65" s="7"/>
      <c r="B65" s="12"/>
    </row>
    <row r="66" spans="1:2" x14ac:dyDescent="0.25">
      <c r="A66" s="7"/>
      <c r="B66" s="12"/>
    </row>
    <row r="67" spans="1:2" x14ac:dyDescent="0.25">
      <c r="A67" s="7"/>
      <c r="B67" s="12"/>
    </row>
    <row r="68" spans="1:2" x14ac:dyDescent="0.25">
      <c r="A68" s="7"/>
      <c r="B68" s="12"/>
    </row>
    <row r="69" spans="1:2" x14ac:dyDescent="0.25">
      <c r="A69" s="7"/>
      <c r="B69" s="1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opLeftCell="A2" workbookViewId="0">
      <selection activeCell="G23" sqref="G23"/>
    </sheetView>
  </sheetViews>
  <sheetFormatPr defaultRowHeight="15" x14ac:dyDescent="0.25"/>
  <sheetData>
    <row r="1" spans="1:2" x14ac:dyDescent="0.25">
      <c r="A1" t="s">
        <v>3</v>
      </c>
    </row>
    <row r="2" spans="1:2" x14ac:dyDescent="0.25">
      <c r="A2" s="3" t="s">
        <v>0</v>
      </c>
    </row>
    <row r="6" spans="1:2" x14ac:dyDescent="0.25">
      <c r="A6" s="3" t="s">
        <v>4</v>
      </c>
    </row>
    <row r="7" spans="1:2" x14ac:dyDescent="0.25">
      <c r="A7" s="1" t="s">
        <v>1</v>
      </c>
      <c r="B7" s="1" t="s">
        <v>2</v>
      </c>
    </row>
    <row r="8" spans="1:2" x14ac:dyDescent="0.25">
      <c r="A8" s="1">
        <v>1856</v>
      </c>
      <c r="B8" s="2">
        <v>13</v>
      </c>
    </row>
    <row r="9" spans="1:2" x14ac:dyDescent="0.25">
      <c r="A9" s="1">
        <v>1890</v>
      </c>
      <c r="B9" s="2">
        <v>20</v>
      </c>
    </row>
    <row r="10" spans="1:2" x14ac:dyDescent="0.25">
      <c r="A10" s="1">
        <v>1902</v>
      </c>
      <c r="B10" s="2">
        <v>100</v>
      </c>
    </row>
    <row r="11" spans="1:2" x14ac:dyDescent="0.25">
      <c r="A11" s="1">
        <v>1943</v>
      </c>
      <c r="B11" s="2">
        <v>800</v>
      </c>
    </row>
    <row r="12" spans="1:2" x14ac:dyDescent="0.25">
      <c r="A12" s="1">
        <v>1946</v>
      </c>
      <c r="B12" s="2">
        <v>3000</v>
      </c>
    </row>
    <row r="13" spans="1:2" x14ac:dyDescent="0.25">
      <c r="A13" s="1">
        <v>1949</v>
      </c>
      <c r="B13" s="2">
        <v>90000</v>
      </c>
    </row>
    <row r="14" spans="1:2" x14ac:dyDescent="0.25">
      <c r="A14" s="1">
        <v>1950</v>
      </c>
      <c r="B14" s="2">
        <v>600000</v>
      </c>
    </row>
    <row r="15" spans="1:2" x14ac:dyDescent="0.25">
      <c r="A15" s="1">
        <v>1956</v>
      </c>
      <c r="B15" s="2">
        <v>1000000</v>
      </c>
    </row>
    <row r="16" spans="1:2" x14ac:dyDescent="0.25">
      <c r="A16" s="1">
        <v>1958</v>
      </c>
      <c r="B16" s="2">
        <v>10000000</v>
      </c>
    </row>
    <row r="17" spans="1:2" x14ac:dyDescent="0.25">
      <c r="A17" s="1">
        <v>1960</v>
      </c>
      <c r="B17" s="2">
        <v>80000000</v>
      </c>
    </row>
    <row r="18" spans="1:2" x14ac:dyDescent="0.25">
      <c r="A18" s="1">
        <v>1964</v>
      </c>
      <c r="B18" s="2">
        <v>150000000</v>
      </c>
    </row>
    <row r="19" spans="1:2" x14ac:dyDescent="0.25">
      <c r="A19" s="1">
        <v>1972</v>
      </c>
      <c r="B19" s="2">
        <v>600000000</v>
      </c>
    </row>
    <row r="20" spans="1:2" x14ac:dyDescent="0.25">
      <c r="A20" s="1">
        <v>1976</v>
      </c>
      <c r="B20" s="2">
        <v>13000000000</v>
      </c>
    </row>
    <row r="21" spans="1:2" x14ac:dyDescent="0.25">
      <c r="A21" s="1">
        <v>1992</v>
      </c>
      <c r="B21" s="2">
        <v>80000000000</v>
      </c>
    </row>
    <row r="22" spans="1:2" x14ac:dyDescent="0.25">
      <c r="A22" s="1">
        <v>1993</v>
      </c>
      <c r="B22" s="2">
        <v>800000000000</v>
      </c>
    </row>
    <row r="23" spans="1:2" x14ac:dyDescent="0.25">
      <c r="A23" s="1">
        <v>1997</v>
      </c>
      <c r="B23" s="2">
        <v>4000000000000</v>
      </c>
    </row>
    <row r="24" spans="1:2" x14ac:dyDescent="0.25">
      <c r="A24" s="1">
        <v>2001</v>
      </c>
      <c r="B24" s="2">
        <v>9000000000000</v>
      </c>
    </row>
    <row r="25" spans="1:2" x14ac:dyDescent="0.25">
      <c r="A25" s="1">
        <v>2002</v>
      </c>
      <c r="B25" s="2">
        <v>1000000000000000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sourcedata_electronic</vt:lpstr>
      <vt:lpstr>sourcedata_all</vt:lpstr>
      <vt:lpstr>sourcedata _nd_orig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sbasnet</dc:creator>
  <cp:lastModifiedBy>sbasnet</cp:lastModifiedBy>
  <dcterms:created xsi:type="dcterms:W3CDTF">2011-12-06T17:45:05Z</dcterms:created>
  <dcterms:modified xsi:type="dcterms:W3CDTF">2013-11-15T18:15:26Z</dcterms:modified>
</cp:coreProperties>
</file>