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375" windowWidth="19215" windowHeight="9960" tabRatio="689" activeTab="5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4" r:id="rId6"/>
    <sheet name="sourcedata" sheetId="3" r:id="rId7"/>
    <sheet name="sourcedata_orig" sheetId="2" r:id="rId8"/>
    <sheet name="energy_raw_store_data" sheetId="1" r:id="rId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5" l="1"/>
  <c r="E13" i="5"/>
  <c r="E15" i="5"/>
  <c r="E13" i="9"/>
  <c r="B13" i="5"/>
  <c r="E12" i="9"/>
  <c r="B14" i="5"/>
  <c r="E11" i="9"/>
  <c r="B12" i="5"/>
  <c r="E10" i="9"/>
  <c r="B11" i="5"/>
  <c r="E9" i="9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E5" i="9"/>
  <c r="H17" i="5"/>
  <c r="H18" i="5"/>
  <c r="H19" i="5"/>
  <c r="H22" i="5"/>
  <c r="H21" i="5"/>
  <c r="H24" i="5"/>
  <c r="H20" i="5"/>
  <c r="H23" i="5"/>
  <c r="H25" i="5"/>
  <c r="H26" i="5"/>
  <c r="E6" i="9"/>
  <c r="E7" i="9"/>
  <c r="G1" i="5"/>
  <c r="E2" i="9"/>
  <c r="E8" i="9"/>
  <c r="G4" i="5"/>
  <c r="H1" i="5"/>
  <c r="E4" i="9"/>
  <c r="B16" i="5"/>
  <c r="E3" i="9"/>
  <c r="E34" i="7"/>
  <c r="E33" i="7"/>
  <c r="E35" i="7"/>
  <c r="D13" i="9"/>
  <c r="B33" i="7"/>
  <c r="D12" i="9"/>
  <c r="B34" i="7"/>
  <c r="D11" i="9"/>
  <c r="B32" i="7"/>
  <c r="D10" i="9"/>
  <c r="B31" i="7"/>
  <c r="D9" i="9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D5" i="9"/>
  <c r="H17" i="7"/>
  <c r="H18" i="7"/>
  <c r="H19" i="7"/>
  <c r="H22" i="7"/>
  <c r="H21" i="7"/>
  <c r="H24" i="7"/>
  <c r="H20" i="7"/>
  <c r="H23" i="7"/>
  <c r="H25" i="7"/>
  <c r="H26" i="7"/>
  <c r="D6" i="9"/>
  <c r="D7" i="9"/>
  <c r="G1" i="7"/>
  <c r="D2" i="9"/>
  <c r="D8" i="9"/>
  <c r="G4" i="7"/>
  <c r="H1" i="7"/>
  <c r="D4" i="9"/>
  <c r="B36" i="7"/>
  <c r="D3" i="9"/>
  <c r="E16" i="6"/>
  <c r="E15" i="6"/>
  <c r="E17" i="6"/>
  <c r="C13" i="9"/>
  <c r="B15" i="6"/>
  <c r="C12" i="9"/>
  <c r="B16" i="6"/>
  <c r="C11" i="9"/>
  <c r="B14" i="6"/>
  <c r="C10" i="9"/>
  <c r="B13" i="6"/>
  <c r="C9" i="9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C5" i="9"/>
  <c r="H17" i="6"/>
  <c r="H18" i="6"/>
  <c r="H19" i="6"/>
  <c r="H22" i="6"/>
  <c r="H21" i="6"/>
  <c r="H24" i="6"/>
  <c r="H20" i="6"/>
  <c r="H23" i="6"/>
  <c r="H25" i="6"/>
  <c r="H26" i="6"/>
  <c r="C6" i="9"/>
  <c r="C7" i="9"/>
  <c r="G1" i="6"/>
  <c r="C2" i="9"/>
  <c r="C8" i="9"/>
  <c r="G4" i="6"/>
  <c r="H1" i="6"/>
  <c r="C4" i="9"/>
  <c r="B18" i="6"/>
  <c r="C3" i="9"/>
  <c r="E36" i="8"/>
  <c r="E35" i="8"/>
  <c r="E37" i="8"/>
  <c r="B13" i="9"/>
  <c r="B35" i="8"/>
  <c r="B12" i="9"/>
  <c r="B36" i="8"/>
  <c r="B11" i="9"/>
  <c r="B34" i="8"/>
  <c r="B10" i="9"/>
  <c r="B33" i="8"/>
  <c r="B9" i="9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B5" i="9"/>
  <c r="H17" i="8"/>
  <c r="H18" i="8"/>
  <c r="H19" i="8"/>
  <c r="H22" i="8"/>
  <c r="H21" i="8"/>
  <c r="H24" i="8"/>
  <c r="H20" i="8"/>
  <c r="H23" i="8"/>
  <c r="H25" i="8"/>
  <c r="H26" i="8"/>
  <c r="B6" i="9"/>
  <c r="B7" i="9"/>
  <c r="G1" i="8"/>
  <c r="B2" i="9"/>
  <c r="B8" i="9"/>
  <c r="G4" i="8"/>
  <c r="H1" i="8"/>
  <c r="B4" i="9"/>
  <c r="B38" i="8"/>
  <c r="B3" i="9"/>
  <c r="F36" i="8"/>
  <c r="F35" i="8"/>
  <c r="F37" i="8"/>
  <c r="F34" i="8"/>
  <c r="F33" i="8"/>
  <c r="E34" i="8"/>
  <c r="E33" i="8"/>
  <c r="D36" i="8"/>
  <c r="D35" i="8"/>
  <c r="D37" i="8"/>
  <c r="D34" i="8"/>
  <c r="D33" i="8"/>
  <c r="C36" i="8"/>
  <c r="C35" i="8"/>
  <c r="C37" i="8"/>
  <c r="C34" i="8"/>
  <c r="C33" i="8"/>
  <c r="B37" i="8"/>
  <c r="DW2" i="8" a="1"/>
  <c r="DW2" i="8"/>
  <c r="DX5" i="8"/>
  <c r="DX17" i="8"/>
  <c r="DW3" i="8"/>
  <c r="DX18" i="8"/>
  <c r="DX19" i="8"/>
  <c r="DX22" i="8"/>
  <c r="DX21" i="8"/>
  <c r="DX24" i="8"/>
  <c r="DX20" i="8"/>
  <c r="DX23" i="8"/>
  <c r="DX25" i="8"/>
  <c r="DX26" i="8"/>
  <c r="DX7" i="8"/>
  <c r="DX8" i="8"/>
  <c r="DX9" i="8"/>
  <c r="DX12" i="8"/>
  <c r="DX11" i="8"/>
  <c r="DX14" i="8"/>
  <c r="DX10" i="8"/>
  <c r="DX13" i="8"/>
  <c r="DX15" i="8"/>
  <c r="DX16" i="8"/>
  <c r="EA2" i="8" a="1"/>
  <c r="EA4" i="8"/>
  <c r="EB1" i="8"/>
  <c r="EA2" i="8"/>
  <c r="EA1" i="8"/>
  <c r="EB2" i="8"/>
  <c r="EA3" i="8"/>
  <c r="EB3" i="8"/>
  <c r="EB4" i="8"/>
  <c r="EA5" i="8"/>
  <c r="EB5" i="8"/>
  <c r="EA6" i="8"/>
  <c r="EB6" i="8"/>
  <c r="DS2" i="8" a="1"/>
  <c r="DS2" i="8"/>
  <c r="DT5" i="8"/>
  <c r="DT17" i="8"/>
  <c r="DS3" i="8"/>
  <c r="DT18" i="8"/>
  <c r="DT19" i="8"/>
  <c r="DT22" i="8"/>
  <c r="DT21" i="8"/>
  <c r="DT24" i="8"/>
  <c r="DT20" i="8"/>
  <c r="DT23" i="8"/>
  <c r="DT25" i="8"/>
  <c r="DT26" i="8"/>
  <c r="DT7" i="8"/>
  <c r="DT8" i="8"/>
  <c r="DT9" i="8"/>
  <c r="DT12" i="8"/>
  <c r="DT11" i="8"/>
  <c r="DT14" i="8"/>
  <c r="DT10" i="8"/>
  <c r="DT13" i="8"/>
  <c r="DT15" i="8"/>
  <c r="DT16" i="8"/>
  <c r="DW4" i="8"/>
  <c r="DX1" i="8"/>
  <c r="DW1" i="8"/>
  <c r="DX2" i="8"/>
  <c r="DX3" i="8"/>
  <c r="DX4" i="8"/>
  <c r="DW5" i="8"/>
  <c r="DW6" i="8"/>
  <c r="DX6" i="8"/>
  <c r="DO2" i="8" a="1"/>
  <c r="DO2" i="8"/>
  <c r="DP5" i="8"/>
  <c r="DP17" i="8"/>
  <c r="DO3" i="8"/>
  <c r="DP18" i="8"/>
  <c r="DP19" i="8"/>
  <c r="DP22" i="8"/>
  <c r="DP21" i="8"/>
  <c r="DP24" i="8"/>
  <c r="DP20" i="8"/>
  <c r="DP23" i="8"/>
  <c r="DP25" i="8"/>
  <c r="DP26" i="8"/>
  <c r="DP7" i="8"/>
  <c r="DP8" i="8"/>
  <c r="DP9" i="8"/>
  <c r="DP12" i="8"/>
  <c r="DP11" i="8"/>
  <c r="DP14" i="8"/>
  <c r="DP10" i="8"/>
  <c r="DP13" i="8"/>
  <c r="DP15" i="8"/>
  <c r="DP16" i="8"/>
  <c r="DS4" i="8"/>
  <c r="DT1" i="8"/>
  <c r="DS1" i="8"/>
  <c r="DT2" i="8"/>
  <c r="DT3" i="8"/>
  <c r="DT4" i="8"/>
  <c r="DS5" i="8"/>
  <c r="DS6" i="8"/>
  <c r="DT6" i="8"/>
  <c r="DK2" i="8" a="1"/>
  <c r="DK2" i="8"/>
  <c r="DL5" i="8"/>
  <c r="DL17" i="8"/>
  <c r="DK3" i="8"/>
  <c r="DL18" i="8"/>
  <c r="DL19" i="8"/>
  <c r="DL22" i="8"/>
  <c r="DL21" i="8"/>
  <c r="DL24" i="8"/>
  <c r="DL20" i="8"/>
  <c r="DL23" i="8"/>
  <c r="DL25" i="8"/>
  <c r="DL26" i="8"/>
  <c r="DL7" i="8"/>
  <c r="DL8" i="8"/>
  <c r="DL9" i="8"/>
  <c r="DL12" i="8"/>
  <c r="DL11" i="8"/>
  <c r="DL14" i="8"/>
  <c r="DL10" i="8"/>
  <c r="DL13" i="8"/>
  <c r="DL15" i="8"/>
  <c r="DL16" i="8"/>
  <c r="DO4" i="8"/>
  <c r="DP1" i="8"/>
  <c r="DO1" i="8"/>
  <c r="DP2" i="8"/>
  <c r="DP3" i="8"/>
  <c r="DP4" i="8"/>
  <c r="DO5" i="8"/>
  <c r="DO6" i="8"/>
  <c r="DP6" i="8"/>
  <c r="DG2" i="8" a="1"/>
  <c r="DG2" i="8"/>
  <c r="DH5" i="8"/>
  <c r="DH17" i="8"/>
  <c r="DG3" i="8"/>
  <c r="DH18" i="8"/>
  <c r="DH19" i="8"/>
  <c r="DH22" i="8"/>
  <c r="DH21" i="8"/>
  <c r="DH24" i="8"/>
  <c r="DH20" i="8"/>
  <c r="DH23" i="8"/>
  <c r="DH25" i="8"/>
  <c r="DH26" i="8"/>
  <c r="DH7" i="8"/>
  <c r="DH8" i="8"/>
  <c r="DH9" i="8"/>
  <c r="DH12" i="8"/>
  <c r="DH11" i="8"/>
  <c r="DH14" i="8"/>
  <c r="DH10" i="8"/>
  <c r="DH13" i="8"/>
  <c r="DH15" i="8"/>
  <c r="DH16" i="8"/>
  <c r="DK4" i="8"/>
  <c r="DL1" i="8"/>
  <c r="DK1" i="8"/>
  <c r="DL2" i="8"/>
  <c r="DL3" i="8"/>
  <c r="DL4" i="8"/>
  <c r="DK5" i="8"/>
  <c r="DK6" i="8"/>
  <c r="DL6" i="8"/>
  <c r="DC2" i="8" a="1"/>
  <c r="DC2" i="8"/>
  <c r="DD5" i="8"/>
  <c r="DD17" i="8"/>
  <c r="DC3" i="8"/>
  <c r="DD18" i="8"/>
  <c r="DD19" i="8"/>
  <c r="DD22" i="8"/>
  <c r="DD21" i="8"/>
  <c r="DD24" i="8"/>
  <c r="DD20" i="8"/>
  <c r="DD23" i="8"/>
  <c r="DD25" i="8"/>
  <c r="DD26" i="8"/>
  <c r="DD7" i="8"/>
  <c r="DD8" i="8"/>
  <c r="DD9" i="8"/>
  <c r="DD12" i="8"/>
  <c r="DD11" i="8"/>
  <c r="DD14" i="8"/>
  <c r="DD10" i="8"/>
  <c r="DD13" i="8"/>
  <c r="DD15" i="8"/>
  <c r="DD16" i="8"/>
  <c r="DG4" i="8"/>
  <c r="DH1" i="8"/>
  <c r="DG1" i="8"/>
  <c r="DH2" i="8"/>
  <c r="DH3" i="8"/>
  <c r="DH4" i="8"/>
  <c r="DG5" i="8"/>
  <c r="DG6" i="8"/>
  <c r="DH6" i="8"/>
  <c r="CY2" i="8" a="1"/>
  <c r="CY2" i="8"/>
  <c r="CZ5" i="8"/>
  <c r="CZ17" i="8"/>
  <c r="CY3" i="8"/>
  <c r="CZ18" i="8"/>
  <c r="CZ19" i="8"/>
  <c r="CZ22" i="8"/>
  <c r="CZ21" i="8"/>
  <c r="CZ24" i="8"/>
  <c r="CZ20" i="8"/>
  <c r="CZ23" i="8"/>
  <c r="CZ25" i="8"/>
  <c r="CZ26" i="8"/>
  <c r="CZ7" i="8"/>
  <c r="CZ8" i="8"/>
  <c r="CZ9" i="8"/>
  <c r="CZ12" i="8"/>
  <c r="CZ11" i="8"/>
  <c r="CZ14" i="8"/>
  <c r="CZ10" i="8"/>
  <c r="CZ13" i="8"/>
  <c r="CZ15" i="8"/>
  <c r="CZ16" i="8"/>
  <c r="DC4" i="8"/>
  <c r="DD1" i="8"/>
  <c r="DC1" i="8"/>
  <c r="DD2" i="8"/>
  <c r="DD3" i="8"/>
  <c r="DD4" i="8"/>
  <c r="DC5" i="8"/>
  <c r="DC6" i="8"/>
  <c r="DD6" i="8"/>
  <c r="CU2" i="8" a="1"/>
  <c r="CU2" i="8"/>
  <c r="CV5" i="8"/>
  <c r="CV17" i="8"/>
  <c r="CU3" i="8"/>
  <c r="CV18" i="8"/>
  <c r="CV19" i="8"/>
  <c r="CV22" i="8"/>
  <c r="CV21" i="8"/>
  <c r="CV24" i="8"/>
  <c r="CV20" i="8"/>
  <c r="CV23" i="8"/>
  <c r="CV25" i="8"/>
  <c r="CV26" i="8"/>
  <c r="CV7" i="8"/>
  <c r="CV8" i="8"/>
  <c r="CV9" i="8"/>
  <c r="CV12" i="8"/>
  <c r="CV11" i="8"/>
  <c r="CV14" i="8"/>
  <c r="CV10" i="8"/>
  <c r="CV13" i="8"/>
  <c r="CV15" i="8"/>
  <c r="CV16" i="8"/>
  <c r="CY4" i="8"/>
  <c r="CZ1" i="8"/>
  <c r="CY1" i="8"/>
  <c r="CZ2" i="8"/>
  <c r="CZ3" i="8"/>
  <c r="CZ4" i="8"/>
  <c r="CY5" i="8"/>
  <c r="CY6" i="8"/>
  <c r="CZ6" i="8"/>
  <c r="CQ2" i="8" a="1"/>
  <c r="CQ2" i="8"/>
  <c r="CR5" i="8"/>
  <c r="CR17" i="8"/>
  <c r="CQ3" i="8"/>
  <c r="CR18" i="8"/>
  <c r="CR19" i="8"/>
  <c r="CR22" i="8"/>
  <c r="CR21" i="8"/>
  <c r="CR24" i="8"/>
  <c r="CR20" i="8"/>
  <c r="CR23" i="8"/>
  <c r="CR25" i="8"/>
  <c r="CR26" i="8"/>
  <c r="CR7" i="8"/>
  <c r="CR8" i="8"/>
  <c r="CR9" i="8"/>
  <c r="CR12" i="8"/>
  <c r="CR11" i="8"/>
  <c r="CR14" i="8"/>
  <c r="CR10" i="8"/>
  <c r="CR13" i="8"/>
  <c r="CR15" i="8"/>
  <c r="CR16" i="8"/>
  <c r="CU4" i="8"/>
  <c r="CV1" i="8"/>
  <c r="CU1" i="8"/>
  <c r="CV2" i="8"/>
  <c r="CV3" i="8"/>
  <c r="CV4" i="8"/>
  <c r="CU5" i="8"/>
  <c r="CU6" i="8"/>
  <c r="CV6" i="8"/>
  <c r="CM2" i="8" a="1"/>
  <c r="CM2" i="8"/>
  <c r="CN5" i="8"/>
  <c r="CN17" i="8"/>
  <c r="CM3" i="8"/>
  <c r="CN18" i="8"/>
  <c r="CN19" i="8"/>
  <c r="CN22" i="8"/>
  <c r="CN21" i="8"/>
  <c r="CN24" i="8"/>
  <c r="CN20" i="8"/>
  <c r="CN23" i="8"/>
  <c r="CN25" i="8"/>
  <c r="CN26" i="8"/>
  <c r="CN7" i="8"/>
  <c r="CN8" i="8"/>
  <c r="CN9" i="8"/>
  <c r="CN12" i="8"/>
  <c r="CN11" i="8"/>
  <c r="CN14" i="8"/>
  <c r="CN10" i="8"/>
  <c r="CN13" i="8"/>
  <c r="CN15" i="8"/>
  <c r="CN16" i="8"/>
  <c r="CQ4" i="8"/>
  <c r="CR1" i="8"/>
  <c r="CQ1" i="8"/>
  <c r="CR2" i="8"/>
  <c r="CR3" i="8"/>
  <c r="CR4" i="8"/>
  <c r="CQ5" i="8"/>
  <c r="CQ6" i="8"/>
  <c r="CR6" i="8"/>
  <c r="CI2" i="8" a="1"/>
  <c r="CI2" i="8"/>
  <c r="CJ5" i="8"/>
  <c r="CJ17" i="8"/>
  <c r="CI3" i="8"/>
  <c r="CJ18" i="8"/>
  <c r="CJ19" i="8"/>
  <c r="CJ22" i="8"/>
  <c r="CJ21" i="8"/>
  <c r="CJ24" i="8"/>
  <c r="CJ20" i="8"/>
  <c r="CJ23" i="8"/>
  <c r="CJ25" i="8"/>
  <c r="CJ26" i="8"/>
  <c r="CJ7" i="8"/>
  <c r="CJ8" i="8"/>
  <c r="CJ9" i="8"/>
  <c r="CJ12" i="8"/>
  <c r="CJ11" i="8"/>
  <c r="CJ14" i="8"/>
  <c r="CJ10" i="8"/>
  <c r="CJ13" i="8"/>
  <c r="CJ15" i="8"/>
  <c r="CJ16" i="8"/>
  <c r="CM4" i="8"/>
  <c r="CN1" i="8"/>
  <c r="CM1" i="8"/>
  <c r="CN2" i="8"/>
  <c r="CN3" i="8"/>
  <c r="CN4" i="8"/>
  <c r="CM5" i="8"/>
  <c r="CM6" i="8"/>
  <c r="CN6" i="8"/>
  <c r="CE2" i="8" a="1"/>
  <c r="CE2" i="8"/>
  <c r="CF5" i="8"/>
  <c r="CF17" i="8"/>
  <c r="CE3" i="8"/>
  <c r="CF18" i="8"/>
  <c r="CF19" i="8"/>
  <c r="CF22" i="8"/>
  <c r="CF21" i="8"/>
  <c r="CF24" i="8"/>
  <c r="CF20" i="8"/>
  <c r="CF23" i="8"/>
  <c r="CF25" i="8"/>
  <c r="CF26" i="8"/>
  <c r="CF7" i="8"/>
  <c r="CF8" i="8"/>
  <c r="CF9" i="8"/>
  <c r="CF12" i="8"/>
  <c r="CF11" i="8"/>
  <c r="CF14" i="8"/>
  <c r="CF10" i="8"/>
  <c r="CF13" i="8"/>
  <c r="CF15" i="8"/>
  <c r="CF16" i="8"/>
  <c r="CI4" i="8"/>
  <c r="CJ1" i="8"/>
  <c r="CI1" i="8"/>
  <c r="CJ2" i="8"/>
  <c r="CJ3" i="8"/>
  <c r="CJ4" i="8"/>
  <c r="CI5" i="8"/>
  <c r="CI6" i="8"/>
  <c r="CJ6" i="8"/>
  <c r="CA2" i="8" a="1"/>
  <c r="CA2" i="8"/>
  <c r="CB5" i="8"/>
  <c r="CB17" i="8"/>
  <c r="CA3" i="8"/>
  <c r="CB18" i="8"/>
  <c r="CB19" i="8"/>
  <c r="CB22" i="8"/>
  <c r="CB21" i="8"/>
  <c r="CB24" i="8"/>
  <c r="CB20" i="8"/>
  <c r="CB23" i="8"/>
  <c r="CB25" i="8"/>
  <c r="CB26" i="8"/>
  <c r="CB7" i="8"/>
  <c r="CB8" i="8"/>
  <c r="CB9" i="8"/>
  <c r="CB12" i="8"/>
  <c r="CB11" i="8"/>
  <c r="CB14" i="8"/>
  <c r="CB10" i="8"/>
  <c r="CB13" i="8"/>
  <c r="CB15" i="8"/>
  <c r="CB16" i="8"/>
  <c r="CE4" i="8"/>
  <c r="CF1" i="8"/>
  <c r="CE1" i="8"/>
  <c r="CF2" i="8"/>
  <c r="CF3" i="8"/>
  <c r="CF4" i="8"/>
  <c r="CE5" i="8"/>
  <c r="CE6" i="8"/>
  <c r="CF6" i="8"/>
  <c r="BW2" i="8" a="1"/>
  <c r="BW2" i="8"/>
  <c r="BX5" i="8"/>
  <c r="BX17" i="8"/>
  <c r="BW3" i="8"/>
  <c r="BX18" i="8"/>
  <c r="BX19" i="8"/>
  <c r="BX22" i="8"/>
  <c r="BX21" i="8"/>
  <c r="BX24" i="8"/>
  <c r="BX20" i="8"/>
  <c r="BX23" i="8"/>
  <c r="BX25" i="8"/>
  <c r="BX26" i="8"/>
  <c r="BX7" i="8"/>
  <c r="BX8" i="8"/>
  <c r="BX9" i="8"/>
  <c r="BX12" i="8"/>
  <c r="BX11" i="8"/>
  <c r="BX14" i="8"/>
  <c r="BX10" i="8"/>
  <c r="BX13" i="8"/>
  <c r="BX15" i="8"/>
  <c r="BX16" i="8"/>
  <c r="CA4" i="8"/>
  <c r="CB1" i="8"/>
  <c r="CA1" i="8"/>
  <c r="CB2" i="8"/>
  <c r="CB3" i="8"/>
  <c r="CB4" i="8"/>
  <c r="CA5" i="8"/>
  <c r="CA6" i="8"/>
  <c r="CB6" i="8"/>
  <c r="BS2" i="8" a="1"/>
  <c r="BS2" i="8"/>
  <c r="BT5" i="8"/>
  <c r="BT17" i="8"/>
  <c r="BS3" i="8"/>
  <c r="BT18" i="8"/>
  <c r="BT19" i="8"/>
  <c r="BT22" i="8"/>
  <c r="BT21" i="8"/>
  <c r="BT24" i="8"/>
  <c r="BT20" i="8"/>
  <c r="BT23" i="8"/>
  <c r="BT25" i="8"/>
  <c r="BT26" i="8"/>
  <c r="BT7" i="8"/>
  <c r="BT8" i="8"/>
  <c r="BT9" i="8"/>
  <c r="BT12" i="8"/>
  <c r="BT11" i="8"/>
  <c r="BT14" i="8"/>
  <c r="BT10" i="8"/>
  <c r="BT13" i="8"/>
  <c r="BT15" i="8"/>
  <c r="BT16" i="8"/>
  <c r="BW4" i="8"/>
  <c r="BX1" i="8"/>
  <c r="BW1" i="8"/>
  <c r="BX2" i="8"/>
  <c r="BX3" i="8"/>
  <c r="BX4" i="8"/>
  <c r="BW5" i="8"/>
  <c r="BW6" i="8"/>
  <c r="BX6" i="8"/>
  <c r="BO2" i="8" a="1"/>
  <c r="BO2" i="8"/>
  <c r="BP5" i="8"/>
  <c r="BP17" i="8"/>
  <c r="BO3" i="8"/>
  <c r="BP18" i="8"/>
  <c r="BP19" i="8"/>
  <c r="BP22" i="8"/>
  <c r="BP21" i="8"/>
  <c r="BP24" i="8"/>
  <c r="BP20" i="8"/>
  <c r="BP23" i="8"/>
  <c r="BP25" i="8"/>
  <c r="BP26" i="8"/>
  <c r="BP7" i="8"/>
  <c r="BP8" i="8"/>
  <c r="BP9" i="8"/>
  <c r="BP12" i="8"/>
  <c r="BP11" i="8"/>
  <c r="BP14" i="8"/>
  <c r="BP10" i="8"/>
  <c r="BP13" i="8"/>
  <c r="BP15" i="8"/>
  <c r="BP16" i="8"/>
  <c r="BS4" i="8"/>
  <c r="BT1" i="8"/>
  <c r="BS1" i="8"/>
  <c r="BT2" i="8"/>
  <c r="BT3" i="8"/>
  <c r="BT4" i="8"/>
  <c r="BS5" i="8"/>
  <c r="BS6" i="8"/>
  <c r="BT6" i="8"/>
  <c r="BK2" i="8" a="1"/>
  <c r="BK2" i="8"/>
  <c r="BL5" i="8"/>
  <c r="BL17" i="8"/>
  <c r="BK3" i="8"/>
  <c r="BL18" i="8"/>
  <c r="BL19" i="8"/>
  <c r="BL22" i="8"/>
  <c r="BL21" i="8"/>
  <c r="BL24" i="8"/>
  <c r="BL20" i="8"/>
  <c r="BL23" i="8"/>
  <c r="BL25" i="8"/>
  <c r="BL26" i="8"/>
  <c r="BL7" i="8"/>
  <c r="BL8" i="8"/>
  <c r="BL9" i="8"/>
  <c r="BL12" i="8"/>
  <c r="BL11" i="8"/>
  <c r="BL14" i="8"/>
  <c r="BL10" i="8"/>
  <c r="BL13" i="8"/>
  <c r="BL15" i="8"/>
  <c r="BL16" i="8"/>
  <c r="BO4" i="8"/>
  <c r="BP1" i="8"/>
  <c r="BO1" i="8"/>
  <c r="BP2" i="8"/>
  <c r="BP3" i="8"/>
  <c r="BP4" i="8"/>
  <c r="BO5" i="8"/>
  <c r="BO6" i="8"/>
  <c r="BP6" i="8"/>
  <c r="BG2" i="8" a="1"/>
  <c r="BG2" i="8"/>
  <c r="BH5" i="8"/>
  <c r="BH17" i="8"/>
  <c r="BG3" i="8"/>
  <c r="BH18" i="8"/>
  <c r="BH19" i="8"/>
  <c r="BH22" i="8"/>
  <c r="BH21" i="8"/>
  <c r="BH24" i="8"/>
  <c r="BH20" i="8"/>
  <c r="BH23" i="8"/>
  <c r="BH25" i="8"/>
  <c r="BH26" i="8"/>
  <c r="BH7" i="8"/>
  <c r="BH8" i="8"/>
  <c r="BH9" i="8"/>
  <c r="BH12" i="8"/>
  <c r="BH11" i="8"/>
  <c r="BH14" i="8"/>
  <c r="BH10" i="8"/>
  <c r="BH13" i="8"/>
  <c r="BH15" i="8"/>
  <c r="BH16" i="8"/>
  <c r="BK4" i="8"/>
  <c r="BL1" i="8"/>
  <c r="BK1" i="8"/>
  <c r="BL2" i="8"/>
  <c r="BL3" i="8"/>
  <c r="BL4" i="8"/>
  <c r="BK5" i="8"/>
  <c r="BK6" i="8"/>
  <c r="BL6" i="8"/>
  <c r="BC2" i="8" a="1"/>
  <c r="BC2" i="8"/>
  <c r="BD5" i="8"/>
  <c r="BD17" i="8"/>
  <c r="BC3" i="8"/>
  <c r="BD18" i="8"/>
  <c r="BD19" i="8"/>
  <c r="BD22" i="8"/>
  <c r="BD21" i="8"/>
  <c r="BD24" i="8"/>
  <c r="BD20" i="8"/>
  <c r="BD23" i="8"/>
  <c r="BD25" i="8"/>
  <c r="BD26" i="8"/>
  <c r="BD7" i="8"/>
  <c r="BD8" i="8"/>
  <c r="BD9" i="8"/>
  <c r="BD12" i="8"/>
  <c r="BD11" i="8"/>
  <c r="BD14" i="8"/>
  <c r="BD10" i="8"/>
  <c r="BD13" i="8"/>
  <c r="BD15" i="8"/>
  <c r="BD16" i="8"/>
  <c r="BG4" i="8"/>
  <c r="BH1" i="8"/>
  <c r="BG1" i="8"/>
  <c r="BH2" i="8"/>
  <c r="BH3" i="8"/>
  <c r="BH4" i="8"/>
  <c r="BG5" i="8"/>
  <c r="BG6" i="8"/>
  <c r="BH6" i="8"/>
  <c r="AY2" i="8" a="1"/>
  <c r="AY2" i="8"/>
  <c r="AZ5" i="8"/>
  <c r="AZ17" i="8"/>
  <c r="AY3" i="8"/>
  <c r="AZ18" i="8"/>
  <c r="AZ19" i="8"/>
  <c r="AZ22" i="8"/>
  <c r="AZ21" i="8"/>
  <c r="AZ24" i="8"/>
  <c r="AZ20" i="8"/>
  <c r="AZ23" i="8"/>
  <c r="AZ25" i="8"/>
  <c r="AZ26" i="8"/>
  <c r="AZ7" i="8"/>
  <c r="AZ8" i="8"/>
  <c r="AZ9" i="8"/>
  <c r="AZ12" i="8"/>
  <c r="AZ11" i="8"/>
  <c r="AZ14" i="8"/>
  <c r="AZ10" i="8"/>
  <c r="AZ13" i="8"/>
  <c r="AZ15" i="8"/>
  <c r="AZ16" i="8"/>
  <c r="BC4" i="8"/>
  <c r="BD1" i="8"/>
  <c r="BC1" i="8"/>
  <c r="BD2" i="8"/>
  <c r="BD3" i="8"/>
  <c r="BD4" i="8"/>
  <c r="BC5" i="8"/>
  <c r="BC6" i="8"/>
  <c r="BD6" i="8"/>
  <c r="AU2" i="8" a="1"/>
  <c r="AU2" i="8"/>
  <c r="AV5" i="8"/>
  <c r="AV17" i="8"/>
  <c r="AU3" i="8"/>
  <c r="AV18" i="8"/>
  <c r="AV19" i="8"/>
  <c r="AV22" i="8"/>
  <c r="AV21" i="8"/>
  <c r="AV24" i="8"/>
  <c r="AV20" i="8"/>
  <c r="AV23" i="8"/>
  <c r="AV25" i="8"/>
  <c r="AV26" i="8"/>
  <c r="AV7" i="8"/>
  <c r="AV8" i="8"/>
  <c r="AV9" i="8"/>
  <c r="AV12" i="8"/>
  <c r="AV11" i="8"/>
  <c r="AV14" i="8"/>
  <c r="AV10" i="8"/>
  <c r="AV13" i="8"/>
  <c r="AV15" i="8"/>
  <c r="AV16" i="8"/>
  <c r="AY4" i="8"/>
  <c r="AZ1" i="8"/>
  <c r="AY1" i="8"/>
  <c r="AZ2" i="8"/>
  <c r="AZ3" i="8"/>
  <c r="AZ4" i="8"/>
  <c r="AY5" i="8"/>
  <c r="AY6" i="8"/>
  <c r="AZ6" i="8"/>
  <c r="AQ2" i="8" a="1"/>
  <c r="AQ2" i="8"/>
  <c r="AR5" i="8"/>
  <c r="AR17" i="8"/>
  <c r="AQ3" i="8"/>
  <c r="AR18" i="8"/>
  <c r="AR19" i="8"/>
  <c r="AR22" i="8"/>
  <c r="AR21" i="8"/>
  <c r="AR24" i="8"/>
  <c r="AR20" i="8"/>
  <c r="AR23" i="8"/>
  <c r="AR25" i="8"/>
  <c r="AR26" i="8"/>
  <c r="AR7" i="8"/>
  <c r="AR8" i="8"/>
  <c r="AR9" i="8"/>
  <c r="AR12" i="8"/>
  <c r="AR11" i="8"/>
  <c r="AR14" i="8"/>
  <c r="AR10" i="8"/>
  <c r="AR13" i="8"/>
  <c r="AR15" i="8"/>
  <c r="AR16" i="8"/>
  <c r="AU4" i="8"/>
  <c r="AV1" i="8"/>
  <c r="AU1" i="8"/>
  <c r="AV2" i="8"/>
  <c r="AV3" i="8"/>
  <c r="AV4" i="8"/>
  <c r="AU5" i="8"/>
  <c r="AU6" i="8"/>
  <c r="AV6" i="8"/>
  <c r="AM2" i="8" a="1"/>
  <c r="AM2" i="8"/>
  <c r="AN5" i="8"/>
  <c r="AN17" i="8"/>
  <c r="AM3" i="8"/>
  <c r="AN18" i="8"/>
  <c r="AN19" i="8"/>
  <c r="AN22" i="8"/>
  <c r="AN21" i="8"/>
  <c r="AN24" i="8"/>
  <c r="AN20" i="8"/>
  <c r="AN23" i="8"/>
  <c r="AN25" i="8"/>
  <c r="AN26" i="8"/>
  <c r="AN7" i="8"/>
  <c r="AN8" i="8"/>
  <c r="AN9" i="8"/>
  <c r="AN12" i="8"/>
  <c r="AN11" i="8"/>
  <c r="AN14" i="8"/>
  <c r="AN10" i="8"/>
  <c r="AN13" i="8"/>
  <c r="AN15" i="8"/>
  <c r="AN16" i="8"/>
  <c r="AQ4" i="8"/>
  <c r="AR1" i="8"/>
  <c r="AQ1" i="8"/>
  <c r="AR2" i="8"/>
  <c r="AR3" i="8"/>
  <c r="AR4" i="8"/>
  <c r="AQ5" i="8"/>
  <c r="AQ6" i="8"/>
  <c r="AR6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4" i="8"/>
  <c r="AN1" i="8"/>
  <c r="AM1" i="8"/>
  <c r="AN2" i="8"/>
  <c r="AN3" i="8"/>
  <c r="AN4" i="8"/>
  <c r="AM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34" i="7"/>
  <c r="F33" i="7"/>
  <c r="F35" i="7"/>
  <c r="F32" i="7"/>
  <c r="F31" i="7"/>
  <c r="E32" i="7"/>
  <c r="E31" i="7"/>
  <c r="D34" i="7"/>
  <c r="D33" i="7"/>
  <c r="D35" i="7"/>
  <c r="D32" i="7"/>
  <c r="D31" i="7"/>
  <c r="C34" i="7"/>
  <c r="C33" i="7"/>
  <c r="C35" i="7"/>
  <c r="C32" i="7"/>
  <c r="C31" i="7"/>
  <c r="B35" i="7"/>
  <c r="DO2" i="7" a="1"/>
  <c r="DO2" i="7"/>
  <c r="DP5" i="7"/>
  <c r="DP17" i="7"/>
  <c r="DO3" i="7"/>
  <c r="DP18" i="7"/>
  <c r="DP19" i="7"/>
  <c r="DP22" i="7"/>
  <c r="DP21" i="7"/>
  <c r="DP24" i="7"/>
  <c r="DP20" i="7"/>
  <c r="DP23" i="7"/>
  <c r="DP25" i="7"/>
  <c r="DP26" i="7"/>
  <c r="DP7" i="7"/>
  <c r="DP8" i="7"/>
  <c r="DP9" i="7"/>
  <c r="DP12" i="7"/>
  <c r="DP11" i="7"/>
  <c r="DP14" i="7"/>
  <c r="DP10" i="7"/>
  <c r="DP13" i="7"/>
  <c r="DP15" i="7"/>
  <c r="DP16" i="7"/>
  <c r="DS2" i="7" a="1"/>
  <c r="DS4" i="7"/>
  <c r="DT1" i="7"/>
  <c r="DS2" i="7"/>
  <c r="DS1" i="7"/>
  <c r="DT2" i="7"/>
  <c r="DS3" i="7"/>
  <c r="DT3" i="7"/>
  <c r="DT4" i="7"/>
  <c r="DS5" i="7"/>
  <c r="DT5" i="7"/>
  <c r="DS6" i="7"/>
  <c r="DT6" i="7"/>
  <c r="DK2" i="7" a="1"/>
  <c r="DK2" i="7"/>
  <c r="DL5" i="7"/>
  <c r="DL17" i="7"/>
  <c r="DK3" i="7"/>
  <c r="DL18" i="7"/>
  <c r="DL19" i="7"/>
  <c r="DL22" i="7"/>
  <c r="DL21" i="7"/>
  <c r="DL24" i="7"/>
  <c r="DL20" i="7"/>
  <c r="DL23" i="7"/>
  <c r="DL25" i="7"/>
  <c r="DL26" i="7"/>
  <c r="DL7" i="7"/>
  <c r="DL8" i="7"/>
  <c r="DL9" i="7"/>
  <c r="DL12" i="7"/>
  <c r="DL11" i="7"/>
  <c r="DL14" i="7"/>
  <c r="DL10" i="7"/>
  <c r="DL13" i="7"/>
  <c r="DL15" i="7"/>
  <c r="DL16" i="7"/>
  <c r="DO4" i="7"/>
  <c r="DP1" i="7"/>
  <c r="DO1" i="7"/>
  <c r="DP2" i="7"/>
  <c r="DP3" i="7"/>
  <c r="DP4" i="7"/>
  <c r="DO5" i="7"/>
  <c r="DO6" i="7"/>
  <c r="DP6" i="7"/>
  <c r="DG2" i="7" a="1"/>
  <c r="DG2" i="7"/>
  <c r="DH5" i="7"/>
  <c r="DH17" i="7"/>
  <c r="DG3" i="7"/>
  <c r="DH18" i="7"/>
  <c r="DH19" i="7"/>
  <c r="DH22" i="7"/>
  <c r="DH21" i="7"/>
  <c r="DH24" i="7"/>
  <c r="DH20" i="7"/>
  <c r="DH23" i="7"/>
  <c r="DH25" i="7"/>
  <c r="DH26" i="7"/>
  <c r="DH7" i="7"/>
  <c r="DH8" i="7"/>
  <c r="DH9" i="7"/>
  <c r="DH12" i="7"/>
  <c r="DH11" i="7"/>
  <c r="DH14" i="7"/>
  <c r="DH10" i="7"/>
  <c r="DH13" i="7"/>
  <c r="DH15" i="7"/>
  <c r="DH16" i="7"/>
  <c r="DK4" i="7"/>
  <c r="DL1" i="7"/>
  <c r="DK1" i="7"/>
  <c r="DL2" i="7"/>
  <c r="DL3" i="7"/>
  <c r="DL4" i="7"/>
  <c r="DK5" i="7"/>
  <c r="DK6" i="7"/>
  <c r="DL6" i="7"/>
  <c r="DC2" i="7" a="1"/>
  <c r="DC2" i="7"/>
  <c r="DD5" i="7"/>
  <c r="DD17" i="7"/>
  <c r="DC3" i="7"/>
  <c r="DD18" i="7"/>
  <c r="DD19" i="7"/>
  <c r="DD22" i="7"/>
  <c r="DD21" i="7"/>
  <c r="DD24" i="7"/>
  <c r="DD20" i="7"/>
  <c r="DD23" i="7"/>
  <c r="DD25" i="7"/>
  <c r="DD26" i="7"/>
  <c r="DD7" i="7"/>
  <c r="DD8" i="7"/>
  <c r="DD9" i="7"/>
  <c r="DD12" i="7"/>
  <c r="DD11" i="7"/>
  <c r="DD14" i="7"/>
  <c r="DD10" i="7"/>
  <c r="DD13" i="7"/>
  <c r="DD15" i="7"/>
  <c r="DD16" i="7"/>
  <c r="DG4" i="7"/>
  <c r="DH1" i="7"/>
  <c r="DG1" i="7"/>
  <c r="DH2" i="7"/>
  <c r="DH3" i="7"/>
  <c r="DH4" i="7"/>
  <c r="DG5" i="7"/>
  <c r="DG6" i="7"/>
  <c r="DH6" i="7"/>
  <c r="CY2" i="7" a="1"/>
  <c r="CY2" i="7"/>
  <c r="CZ5" i="7"/>
  <c r="CZ17" i="7"/>
  <c r="CY3" i="7"/>
  <c r="CZ18" i="7"/>
  <c r="CZ19" i="7"/>
  <c r="CZ22" i="7"/>
  <c r="CZ21" i="7"/>
  <c r="CZ24" i="7"/>
  <c r="CZ20" i="7"/>
  <c r="CZ23" i="7"/>
  <c r="CZ25" i="7"/>
  <c r="CZ26" i="7"/>
  <c r="CZ7" i="7"/>
  <c r="CZ8" i="7"/>
  <c r="CZ9" i="7"/>
  <c r="CZ12" i="7"/>
  <c r="CZ11" i="7"/>
  <c r="CZ14" i="7"/>
  <c r="CZ10" i="7"/>
  <c r="CZ13" i="7"/>
  <c r="CZ15" i="7"/>
  <c r="CZ16" i="7"/>
  <c r="DC4" i="7"/>
  <c r="DD1" i="7"/>
  <c r="DC1" i="7"/>
  <c r="DD2" i="7"/>
  <c r="DD3" i="7"/>
  <c r="DD4" i="7"/>
  <c r="DC5" i="7"/>
  <c r="DC6" i="7"/>
  <c r="DD6" i="7"/>
  <c r="CU2" i="7" a="1"/>
  <c r="CU2" i="7"/>
  <c r="CV5" i="7"/>
  <c r="CV17" i="7"/>
  <c r="CU3" i="7"/>
  <c r="CV18" i="7"/>
  <c r="CV19" i="7"/>
  <c r="CV22" i="7"/>
  <c r="CV21" i="7"/>
  <c r="CV24" i="7"/>
  <c r="CV20" i="7"/>
  <c r="CV23" i="7"/>
  <c r="CV25" i="7"/>
  <c r="CV26" i="7"/>
  <c r="CV7" i="7"/>
  <c r="CV8" i="7"/>
  <c r="CV9" i="7"/>
  <c r="CV12" i="7"/>
  <c r="CV11" i="7"/>
  <c r="CV14" i="7"/>
  <c r="CV10" i="7"/>
  <c r="CV13" i="7"/>
  <c r="CV15" i="7"/>
  <c r="CV16" i="7"/>
  <c r="CY4" i="7"/>
  <c r="CZ1" i="7"/>
  <c r="CY1" i="7"/>
  <c r="CZ2" i="7"/>
  <c r="CZ3" i="7"/>
  <c r="CZ4" i="7"/>
  <c r="CY5" i="7"/>
  <c r="CY6" i="7"/>
  <c r="CZ6" i="7"/>
  <c r="CQ2" i="7" a="1"/>
  <c r="CQ2" i="7"/>
  <c r="CR5" i="7"/>
  <c r="CR17" i="7"/>
  <c r="CQ3" i="7"/>
  <c r="CR18" i="7"/>
  <c r="CR19" i="7"/>
  <c r="CR22" i="7"/>
  <c r="CR21" i="7"/>
  <c r="CR24" i="7"/>
  <c r="CR20" i="7"/>
  <c r="CR23" i="7"/>
  <c r="CR25" i="7"/>
  <c r="CR26" i="7"/>
  <c r="CR7" i="7"/>
  <c r="CR8" i="7"/>
  <c r="CR9" i="7"/>
  <c r="CR12" i="7"/>
  <c r="CR11" i="7"/>
  <c r="CR14" i="7"/>
  <c r="CR10" i="7"/>
  <c r="CR13" i="7"/>
  <c r="CR15" i="7"/>
  <c r="CR16" i="7"/>
  <c r="CU4" i="7"/>
  <c r="CV1" i="7"/>
  <c r="CU1" i="7"/>
  <c r="CV2" i="7"/>
  <c r="CV3" i="7"/>
  <c r="CV4" i="7"/>
  <c r="CU5" i="7"/>
  <c r="CU6" i="7"/>
  <c r="CV6" i="7"/>
  <c r="CM2" i="7" a="1"/>
  <c r="CM2" i="7"/>
  <c r="CN5" i="7"/>
  <c r="CN17" i="7"/>
  <c r="CM3" i="7"/>
  <c r="CN18" i="7"/>
  <c r="CN19" i="7"/>
  <c r="CN22" i="7"/>
  <c r="CN21" i="7"/>
  <c r="CN24" i="7"/>
  <c r="CN20" i="7"/>
  <c r="CN23" i="7"/>
  <c r="CN25" i="7"/>
  <c r="CN26" i="7"/>
  <c r="CN7" i="7"/>
  <c r="CN8" i="7"/>
  <c r="CN9" i="7"/>
  <c r="CN12" i="7"/>
  <c r="CN11" i="7"/>
  <c r="CN14" i="7"/>
  <c r="CN10" i="7"/>
  <c r="CN13" i="7"/>
  <c r="CN15" i="7"/>
  <c r="CN16" i="7"/>
  <c r="CQ4" i="7"/>
  <c r="CR1" i="7"/>
  <c r="CQ1" i="7"/>
  <c r="CR2" i="7"/>
  <c r="CR3" i="7"/>
  <c r="CR4" i="7"/>
  <c r="CQ5" i="7"/>
  <c r="CQ6" i="7"/>
  <c r="CR6" i="7"/>
  <c r="CI2" i="7" a="1"/>
  <c r="CI2" i="7"/>
  <c r="CJ5" i="7"/>
  <c r="CJ17" i="7"/>
  <c r="CI3" i="7"/>
  <c r="CJ18" i="7"/>
  <c r="CJ19" i="7"/>
  <c r="CJ22" i="7"/>
  <c r="CJ21" i="7"/>
  <c r="CJ24" i="7"/>
  <c r="CJ20" i="7"/>
  <c r="CJ23" i="7"/>
  <c r="CJ25" i="7"/>
  <c r="CJ26" i="7"/>
  <c r="CJ7" i="7"/>
  <c r="CJ8" i="7"/>
  <c r="CJ9" i="7"/>
  <c r="CJ12" i="7"/>
  <c r="CJ11" i="7"/>
  <c r="CJ14" i="7"/>
  <c r="CJ10" i="7"/>
  <c r="CJ13" i="7"/>
  <c r="CJ15" i="7"/>
  <c r="CJ16" i="7"/>
  <c r="CM4" i="7"/>
  <c r="CN1" i="7"/>
  <c r="CM1" i="7"/>
  <c r="CN2" i="7"/>
  <c r="CN3" i="7"/>
  <c r="CN4" i="7"/>
  <c r="CM5" i="7"/>
  <c r="CM6" i="7"/>
  <c r="CN6" i="7"/>
  <c r="CE2" i="7" a="1"/>
  <c r="CE2" i="7"/>
  <c r="CF5" i="7"/>
  <c r="CF17" i="7"/>
  <c r="CE3" i="7"/>
  <c r="CF18" i="7"/>
  <c r="CF19" i="7"/>
  <c r="CF22" i="7"/>
  <c r="CF21" i="7"/>
  <c r="CF24" i="7"/>
  <c r="CF20" i="7"/>
  <c r="CF23" i="7"/>
  <c r="CF25" i="7"/>
  <c r="CF26" i="7"/>
  <c r="CF7" i="7"/>
  <c r="CF8" i="7"/>
  <c r="CF9" i="7"/>
  <c r="CF12" i="7"/>
  <c r="CF11" i="7"/>
  <c r="CF14" i="7"/>
  <c r="CF10" i="7"/>
  <c r="CF13" i="7"/>
  <c r="CF15" i="7"/>
  <c r="CF16" i="7"/>
  <c r="CI4" i="7"/>
  <c r="CJ1" i="7"/>
  <c r="CI1" i="7"/>
  <c r="CJ2" i="7"/>
  <c r="CJ3" i="7"/>
  <c r="CJ4" i="7"/>
  <c r="CI5" i="7"/>
  <c r="CI6" i="7"/>
  <c r="CJ6" i="7"/>
  <c r="CA2" i="7" a="1"/>
  <c r="CA2" i="7"/>
  <c r="CB5" i="7"/>
  <c r="CB17" i="7"/>
  <c r="CA3" i="7"/>
  <c r="CB18" i="7"/>
  <c r="CB19" i="7"/>
  <c r="CB22" i="7"/>
  <c r="CB21" i="7"/>
  <c r="CB24" i="7"/>
  <c r="CB20" i="7"/>
  <c r="CB23" i="7"/>
  <c r="CB25" i="7"/>
  <c r="CB26" i="7"/>
  <c r="CB7" i="7"/>
  <c r="CB8" i="7"/>
  <c r="CB9" i="7"/>
  <c r="CB12" i="7"/>
  <c r="CB11" i="7"/>
  <c r="CB14" i="7"/>
  <c r="CB10" i="7"/>
  <c r="CB13" i="7"/>
  <c r="CB15" i="7"/>
  <c r="CB16" i="7"/>
  <c r="CE4" i="7"/>
  <c r="CF1" i="7"/>
  <c r="CE1" i="7"/>
  <c r="CF2" i="7"/>
  <c r="CF3" i="7"/>
  <c r="CF4" i="7"/>
  <c r="CE5" i="7"/>
  <c r="CE6" i="7"/>
  <c r="CF6" i="7"/>
  <c r="BW2" i="7" a="1"/>
  <c r="BW2" i="7"/>
  <c r="BX5" i="7"/>
  <c r="BX17" i="7"/>
  <c r="BW3" i="7"/>
  <c r="BX18" i="7"/>
  <c r="BX19" i="7"/>
  <c r="BX22" i="7"/>
  <c r="BX21" i="7"/>
  <c r="BX24" i="7"/>
  <c r="BX20" i="7"/>
  <c r="BX23" i="7"/>
  <c r="BX25" i="7"/>
  <c r="BX26" i="7"/>
  <c r="BX7" i="7"/>
  <c r="BX8" i="7"/>
  <c r="BX9" i="7"/>
  <c r="BX12" i="7"/>
  <c r="BX11" i="7"/>
  <c r="BX14" i="7"/>
  <c r="BX10" i="7"/>
  <c r="BX13" i="7"/>
  <c r="BX15" i="7"/>
  <c r="BX16" i="7"/>
  <c r="CA4" i="7"/>
  <c r="CB1" i="7"/>
  <c r="CA1" i="7"/>
  <c r="CB2" i="7"/>
  <c r="CB3" i="7"/>
  <c r="CB4" i="7"/>
  <c r="CA5" i="7"/>
  <c r="CA6" i="7"/>
  <c r="CB6" i="7"/>
  <c r="BS2" i="7" a="1"/>
  <c r="BS2" i="7"/>
  <c r="BT5" i="7"/>
  <c r="BT17" i="7"/>
  <c r="BS3" i="7"/>
  <c r="BT18" i="7"/>
  <c r="BT19" i="7"/>
  <c r="BT22" i="7"/>
  <c r="BT21" i="7"/>
  <c r="BT24" i="7"/>
  <c r="BT20" i="7"/>
  <c r="BT23" i="7"/>
  <c r="BT25" i="7"/>
  <c r="BT26" i="7"/>
  <c r="BT7" i="7"/>
  <c r="BT8" i="7"/>
  <c r="BT9" i="7"/>
  <c r="BT12" i="7"/>
  <c r="BT11" i="7"/>
  <c r="BT14" i="7"/>
  <c r="BT10" i="7"/>
  <c r="BT13" i="7"/>
  <c r="BT15" i="7"/>
  <c r="BT16" i="7"/>
  <c r="BW4" i="7"/>
  <c r="BX1" i="7"/>
  <c r="BW1" i="7"/>
  <c r="BX2" i="7"/>
  <c r="BX3" i="7"/>
  <c r="BX4" i="7"/>
  <c r="BW5" i="7"/>
  <c r="BW6" i="7"/>
  <c r="BX6" i="7"/>
  <c r="BO2" i="7" a="1"/>
  <c r="BO2" i="7"/>
  <c r="BP5" i="7"/>
  <c r="BP17" i="7"/>
  <c r="BO3" i="7"/>
  <c r="BP18" i="7"/>
  <c r="BP19" i="7"/>
  <c r="BP22" i="7"/>
  <c r="BP21" i="7"/>
  <c r="BP24" i="7"/>
  <c r="BP20" i="7"/>
  <c r="BP23" i="7"/>
  <c r="BP25" i="7"/>
  <c r="BP26" i="7"/>
  <c r="BP7" i="7"/>
  <c r="BP8" i="7"/>
  <c r="BP9" i="7"/>
  <c r="BP12" i="7"/>
  <c r="BP11" i="7"/>
  <c r="BP14" i="7"/>
  <c r="BP10" i="7"/>
  <c r="BP13" i="7"/>
  <c r="BP15" i="7"/>
  <c r="BP16" i="7"/>
  <c r="BS4" i="7"/>
  <c r="BT1" i="7"/>
  <c r="BS1" i="7"/>
  <c r="BT2" i="7"/>
  <c r="BT3" i="7"/>
  <c r="BT4" i="7"/>
  <c r="BS5" i="7"/>
  <c r="BS6" i="7"/>
  <c r="BT6" i="7"/>
  <c r="BK2" i="7" a="1"/>
  <c r="BK2" i="7"/>
  <c r="BL5" i="7"/>
  <c r="BL17" i="7"/>
  <c r="BK3" i="7"/>
  <c r="BL18" i="7"/>
  <c r="BL19" i="7"/>
  <c r="BL22" i="7"/>
  <c r="BL21" i="7"/>
  <c r="BL24" i="7"/>
  <c r="BL20" i="7"/>
  <c r="BL23" i="7"/>
  <c r="BL25" i="7"/>
  <c r="BL26" i="7"/>
  <c r="BL7" i="7"/>
  <c r="BL8" i="7"/>
  <c r="BL9" i="7"/>
  <c r="BL12" i="7"/>
  <c r="BL11" i="7"/>
  <c r="BL14" i="7"/>
  <c r="BL10" i="7"/>
  <c r="BL13" i="7"/>
  <c r="BL15" i="7"/>
  <c r="BL16" i="7"/>
  <c r="BO4" i="7"/>
  <c r="BP1" i="7"/>
  <c r="BO1" i="7"/>
  <c r="BP2" i="7"/>
  <c r="BP3" i="7"/>
  <c r="BP4" i="7"/>
  <c r="BO5" i="7"/>
  <c r="BO6" i="7"/>
  <c r="BP6" i="7"/>
  <c r="BG2" i="7" a="1"/>
  <c r="BG2" i="7"/>
  <c r="BH5" i="7"/>
  <c r="BH17" i="7"/>
  <c r="BG3" i="7"/>
  <c r="BH18" i="7"/>
  <c r="BH19" i="7"/>
  <c r="BH22" i="7"/>
  <c r="BH21" i="7"/>
  <c r="BH24" i="7"/>
  <c r="BH20" i="7"/>
  <c r="BH23" i="7"/>
  <c r="BH25" i="7"/>
  <c r="BH26" i="7"/>
  <c r="BH7" i="7"/>
  <c r="BH8" i="7"/>
  <c r="BH9" i="7"/>
  <c r="BH12" i="7"/>
  <c r="BH11" i="7"/>
  <c r="BH14" i="7"/>
  <c r="BH10" i="7"/>
  <c r="BH13" i="7"/>
  <c r="BH15" i="7"/>
  <c r="BH16" i="7"/>
  <c r="BK4" i="7"/>
  <c r="BL1" i="7"/>
  <c r="BK1" i="7"/>
  <c r="BL2" i="7"/>
  <c r="BL3" i="7"/>
  <c r="BL4" i="7"/>
  <c r="BK5" i="7"/>
  <c r="BK6" i="7"/>
  <c r="BL6" i="7"/>
  <c r="BC2" i="7" a="1"/>
  <c r="BC2" i="7"/>
  <c r="BD5" i="7"/>
  <c r="BD17" i="7"/>
  <c r="BC3" i="7"/>
  <c r="BD18" i="7"/>
  <c r="BD19" i="7"/>
  <c r="BD22" i="7"/>
  <c r="BD21" i="7"/>
  <c r="BD24" i="7"/>
  <c r="BD20" i="7"/>
  <c r="BD23" i="7"/>
  <c r="BD25" i="7"/>
  <c r="BD26" i="7"/>
  <c r="BD7" i="7"/>
  <c r="BD8" i="7"/>
  <c r="BD9" i="7"/>
  <c r="BD12" i="7"/>
  <c r="BD11" i="7"/>
  <c r="BD14" i="7"/>
  <c r="BD10" i="7"/>
  <c r="BD13" i="7"/>
  <c r="BD15" i="7"/>
  <c r="BD16" i="7"/>
  <c r="BG4" i="7"/>
  <c r="BH1" i="7"/>
  <c r="BG1" i="7"/>
  <c r="BH2" i="7"/>
  <c r="BH3" i="7"/>
  <c r="BH4" i="7"/>
  <c r="BG5" i="7"/>
  <c r="BG6" i="7"/>
  <c r="BH6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4" i="7"/>
  <c r="BD1" i="7"/>
  <c r="BC1" i="7"/>
  <c r="BD2" i="7"/>
  <c r="BD3" i="7"/>
  <c r="BD4" i="7"/>
  <c r="BC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16" i="6"/>
  <c r="F15" i="6"/>
  <c r="F17" i="6"/>
  <c r="F14" i="6"/>
  <c r="F13" i="6"/>
  <c r="E14" i="6"/>
  <c r="E13" i="6"/>
  <c r="D16" i="6"/>
  <c r="D15" i="6"/>
  <c r="D17" i="6"/>
  <c r="D14" i="6"/>
  <c r="D13" i="6"/>
  <c r="C16" i="6"/>
  <c r="C15" i="6"/>
  <c r="C17" i="6"/>
  <c r="C14" i="6"/>
  <c r="C13" i="6"/>
  <c r="B17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2" i="6" a="1"/>
  <c r="AY4" i="6"/>
  <c r="AZ1" i="6"/>
  <c r="AY2" i="6"/>
  <c r="AY1" i="6"/>
  <c r="AZ2" i="6"/>
  <c r="AY3" i="6"/>
  <c r="AZ3" i="6"/>
  <c r="AZ4" i="6"/>
  <c r="AY5" i="6"/>
  <c r="AZ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4" i="5"/>
  <c r="F13" i="5"/>
  <c r="F15" i="5"/>
  <c r="F12" i="5"/>
  <c r="F11" i="5"/>
  <c r="E12" i="5"/>
  <c r="E11" i="5"/>
  <c r="D14" i="5"/>
  <c r="D13" i="5"/>
  <c r="D15" i="5"/>
  <c r="D12" i="5"/>
  <c r="D11" i="5"/>
  <c r="C14" i="5"/>
  <c r="C13" i="5"/>
  <c r="C15" i="5"/>
  <c r="C12" i="5"/>
  <c r="C11" i="5"/>
  <c r="B15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2" i="5" a="1"/>
  <c r="AQ4" i="5"/>
  <c r="AR1" i="5"/>
  <c r="AQ2" i="5"/>
  <c r="AQ1" i="5"/>
  <c r="AR2" i="5"/>
  <c r="AQ3" i="5"/>
  <c r="AR3" i="5"/>
  <c r="AR4" i="5"/>
  <c r="AQ5" i="5"/>
  <c r="AR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J64" i="2"/>
  <c r="J63" i="2"/>
  <c r="J62" i="2"/>
  <c r="K61" i="2"/>
  <c r="J61" i="2"/>
  <c r="J60" i="2"/>
  <c r="J59" i="2"/>
  <c r="J58" i="2"/>
  <c r="J57" i="2"/>
  <c r="K56" i="2"/>
  <c r="J56" i="2"/>
  <c r="J55" i="2"/>
  <c r="J54" i="2"/>
  <c r="K53" i="2"/>
  <c r="J53" i="2"/>
  <c r="K52" i="2"/>
  <c r="J52" i="2"/>
  <c r="K51" i="2"/>
  <c r="J51" i="2"/>
  <c r="J50" i="2"/>
  <c r="J49" i="2"/>
  <c r="J48" i="2"/>
  <c r="J47" i="2"/>
  <c r="J46" i="2"/>
  <c r="J45" i="2"/>
  <c r="K44" i="2"/>
  <c r="J44" i="2"/>
  <c r="K43" i="2"/>
  <c r="J43" i="2"/>
  <c r="J42" i="2"/>
  <c r="J41" i="2"/>
  <c r="J40" i="2"/>
  <c r="K39" i="2"/>
  <c r="J39" i="2"/>
  <c r="J38" i="2"/>
  <c r="J37" i="2"/>
  <c r="K36" i="2"/>
  <c r="J36" i="2"/>
  <c r="J35" i="2"/>
  <c r="J34" i="2"/>
  <c r="J33" i="2"/>
  <c r="J32" i="2"/>
  <c r="J31" i="2"/>
  <c r="K30" i="2"/>
  <c r="J30" i="2"/>
  <c r="J29" i="2"/>
  <c r="J28" i="2"/>
  <c r="J27" i="2"/>
  <c r="J26" i="2"/>
  <c r="J25" i="2"/>
  <c r="J24" i="2"/>
  <c r="K23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M5" i="2"/>
  <c r="M2" i="2"/>
</calcChain>
</file>

<file path=xl/sharedStrings.xml><?xml version="1.0" encoding="utf-8"?>
<sst xmlns="http://schemas.openxmlformats.org/spreadsheetml/2006/main" count="1921" uniqueCount="77">
  <si>
    <t>Year</t>
  </si>
  <si>
    <t>Lead-Acid</t>
  </si>
  <si>
    <t>NiCd</t>
  </si>
  <si>
    <t>Capacitor</t>
  </si>
  <si>
    <t>Li-Polymer</t>
  </si>
  <si>
    <t>FlyWheel</t>
  </si>
  <si>
    <t>NiMH</t>
  </si>
  <si>
    <t>Li-ion</t>
  </si>
  <si>
    <t>Wh/Liter</t>
  </si>
  <si>
    <t>Wh/kg</t>
  </si>
  <si>
    <t>*Wh/$</t>
  </si>
  <si>
    <t>Wh/$</t>
  </si>
  <si>
    <t>**Wh/$</t>
  </si>
  <si>
    <t>Ref year</t>
  </si>
  <si>
    <t>Ref val, mbits/cc</t>
  </si>
  <si>
    <t>separation unit (yrs)</t>
  </si>
  <si>
    <t>non-dominated points</t>
  </si>
  <si>
    <t>Graph serial # (n)</t>
  </si>
  <si>
    <t>years offset</t>
  </si>
  <si>
    <t>combined</t>
  </si>
  <si>
    <t>wh/$</t>
  </si>
  <si>
    <t>combined for all batteries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</si>
  <si>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</si>
  <si>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</si>
  <si>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</si>
  <si>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</si>
  <si>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</si>
  <si>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</si>
  <si>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</si>
  <si>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</si>
  <si>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</si>
  <si>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2008</t>
  </si>
  <si>
    <t>data preparped by combining data for all batteries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</si>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</sst>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/>
      <right/>
      <top style="thick">
        <color rgb="FF008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0">
    <xf numFmtId="0" fontId="0" fillId="0" borderId="0"/>
    <xf numFmtId="9" fontId="12" fillId="0" borderId="0" applyFont="0" applyFill="0" applyBorder="0" applyAlignment="0" applyProtection="0"/>
    <xf numFmtId="0" fontId="13" fillId="4" borderId="5" applyNumberFormat="0" applyAlignment="0" applyProtection="0"/>
    <xf numFmtId="0" fontId="14" fillId="5" borderId="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11" fontId="3" fillId="0" borderId="2" xfId="0" applyNumberFormat="1" applyFont="1" applyBorder="1" applyAlignment="1">
      <alignment horizontal="center"/>
    </xf>
    <xf numFmtId="11" fontId="4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1" fontId="7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3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13" fillId="4" borderId="5" xfId="2"/>
    <xf numFmtId="0" fontId="14" fillId="5" borderId="6" xfId="3"/>
    <xf numFmtId="164" fontId="13" fillId="4" borderId="5" xfId="2" applyNumberFormat="1"/>
    <xf numFmtId="2" fontId="14" fillId="5" borderId="6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0" fillId="0" borderId="0" xfId="0" applyNumberFormat="1"/>
  </cellXfs>
  <cellStyles count="680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bat</c:v>
          </c:tx>
          <c:spPr>
            <a:ln w="28575">
              <a:noFill/>
            </a:ln>
          </c:spPr>
          <c:xVal>
            <c:numRef>
              <c:f>sourcedata!$H$8:$H$41</c:f>
              <c:numCache>
                <c:formatCode>General</c:formatCode>
                <c:ptCount val="34"/>
                <c:pt idx="0">
                  <c:v>1950</c:v>
                </c:pt>
                <c:pt idx="1">
                  <c:v>1968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1995</c:v>
                </c:pt>
                <c:pt idx="18">
                  <c:v>1998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2001</c:v>
                </c:pt>
                <c:pt idx="25">
                  <c:v>2001</c:v>
                </c:pt>
                <c:pt idx="26">
                  <c:v>2001</c:v>
                </c:pt>
                <c:pt idx="27">
                  <c:v>2001</c:v>
                </c:pt>
                <c:pt idx="28">
                  <c:v>2002</c:v>
                </c:pt>
                <c:pt idx="29">
                  <c:v>2002</c:v>
                </c:pt>
                <c:pt idx="30">
                  <c:v>2002</c:v>
                </c:pt>
                <c:pt idx="31">
                  <c:v>2002</c:v>
                </c:pt>
                <c:pt idx="32">
                  <c:v>2005</c:v>
                </c:pt>
                <c:pt idx="33">
                  <c:v>2005</c:v>
                </c:pt>
              </c:numCache>
            </c:numRef>
          </c:xVal>
          <c:yVal>
            <c:numRef>
              <c:f>sourcedata!$I$8:$I$41</c:f>
              <c:numCache>
                <c:formatCode>General</c:formatCode>
                <c:ptCount val="34"/>
                <c:pt idx="0">
                  <c:v>3.94</c:v>
                </c:pt>
                <c:pt idx="1">
                  <c:v>4.76</c:v>
                </c:pt>
                <c:pt idx="2">
                  <c:v>5.65</c:v>
                </c:pt>
                <c:pt idx="3">
                  <c:v>2.77</c:v>
                </c:pt>
                <c:pt idx="4">
                  <c:v>2.92</c:v>
                </c:pt>
                <c:pt idx="5">
                  <c:v>5.8</c:v>
                </c:pt>
                <c:pt idx="6">
                  <c:v>3.94</c:v>
                </c:pt>
                <c:pt idx="7">
                  <c:v>4.55</c:v>
                </c:pt>
                <c:pt idx="8">
                  <c:v>5.17</c:v>
                </c:pt>
                <c:pt idx="9">
                  <c:v>5.86</c:v>
                </c:pt>
                <c:pt idx="10">
                  <c:v>7.15</c:v>
                </c:pt>
                <c:pt idx="11">
                  <c:v>6.98</c:v>
                </c:pt>
                <c:pt idx="13">
                  <c:v>6.11</c:v>
                </c:pt>
                <c:pt idx="14">
                  <c:v>10.16</c:v>
                </c:pt>
                <c:pt idx="15">
                  <c:v>10.220000000000001</c:v>
                </c:pt>
                <c:pt idx="16">
                  <c:v>11.25</c:v>
                </c:pt>
                <c:pt idx="17">
                  <c:v>1.67</c:v>
                </c:pt>
                <c:pt idx="18">
                  <c:v>14.02</c:v>
                </c:pt>
                <c:pt idx="20">
                  <c:v>9.92</c:v>
                </c:pt>
                <c:pt idx="21">
                  <c:v>1.43</c:v>
                </c:pt>
                <c:pt idx="22">
                  <c:v>0.27</c:v>
                </c:pt>
                <c:pt idx="23">
                  <c:v>0.63</c:v>
                </c:pt>
                <c:pt idx="25">
                  <c:v>1.67</c:v>
                </c:pt>
                <c:pt idx="26">
                  <c:v>0.43</c:v>
                </c:pt>
                <c:pt idx="27">
                  <c:v>0.93</c:v>
                </c:pt>
                <c:pt idx="28">
                  <c:v>23.86</c:v>
                </c:pt>
                <c:pt idx="29">
                  <c:v>1.82</c:v>
                </c:pt>
                <c:pt idx="30">
                  <c:v>0.59</c:v>
                </c:pt>
                <c:pt idx="31">
                  <c:v>1.05</c:v>
                </c:pt>
                <c:pt idx="32">
                  <c:v>1</c:v>
                </c:pt>
                <c:pt idx="33">
                  <c:v>0.83399999999999996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32768"/>
        <c:axId val="177634688"/>
      </c:scatterChart>
      <c:valAx>
        <c:axId val="177632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7634688"/>
        <c:crosses val="autoZero"/>
        <c:crossBetween val="midCat"/>
      </c:valAx>
      <c:valAx>
        <c:axId val="177634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63276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lead acid</c:v>
          </c:tx>
          <c:spPr>
            <a:ln w="28575">
              <a:noFill/>
            </a:ln>
          </c:spPr>
          <c:xVal>
            <c:numRef>
              <c:f>sourcedata!$A$23:$A$61</c:f>
              <c:numCache>
                <c:formatCode>General</c:formatCode>
                <c:ptCount val="39"/>
                <c:pt idx="0">
                  <c:v>1950</c:v>
                </c:pt>
                <c:pt idx="1">
                  <c:v>1952</c:v>
                </c:pt>
                <c:pt idx="2">
                  <c:v>1955</c:v>
                </c:pt>
                <c:pt idx="3">
                  <c:v>1956</c:v>
                </c:pt>
                <c:pt idx="4">
                  <c:v>1960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1970</c:v>
                </c:pt>
                <c:pt idx="9">
                  <c:v>1972</c:v>
                </c:pt>
                <c:pt idx="10">
                  <c:v>1973</c:v>
                </c:pt>
                <c:pt idx="11">
                  <c:v>1975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</c:numCache>
            </c:numRef>
          </c:xVal>
          <c:yVal>
            <c:numRef>
              <c:f>sourcedata!$B$23:$B$61</c:f>
              <c:numCache>
                <c:formatCode>General</c:formatCode>
                <c:ptCount val="39"/>
                <c:pt idx="0">
                  <c:v>3.94</c:v>
                </c:pt>
                <c:pt idx="7">
                  <c:v>4.76</c:v>
                </c:pt>
                <c:pt idx="13">
                  <c:v>5.65</c:v>
                </c:pt>
                <c:pt idx="14">
                  <c:v>2.77</c:v>
                </c:pt>
                <c:pt idx="15">
                  <c:v>2.92</c:v>
                </c:pt>
                <c:pt idx="16">
                  <c:v>5.8</c:v>
                </c:pt>
                <c:pt idx="17">
                  <c:v>3.94</c:v>
                </c:pt>
                <c:pt idx="18">
                  <c:v>4.55</c:v>
                </c:pt>
                <c:pt idx="19">
                  <c:v>5.17</c:v>
                </c:pt>
                <c:pt idx="20">
                  <c:v>5.86</c:v>
                </c:pt>
                <c:pt idx="21">
                  <c:v>7.15</c:v>
                </c:pt>
                <c:pt idx="22">
                  <c:v>6.98</c:v>
                </c:pt>
                <c:pt idx="24">
                  <c:v>6.11</c:v>
                </c:pt>
                <c:pt idx="28">
                  <c:v>10.16</c:v>
                </c:pt>
                <c:pt idx="29">
                  <c:v>10.220000000000001</c:v>
                </c:pt>
                <c:pt idx="30">
                  <c:v>11.25</c:v>
                </c:pt>
                <c:pt idx="33">
                  <c:v>14.02</c:v>
                </c:pt>
                <c:pt idx="34">
                  <c:v>9.92</c:v>
                </c:pt>
                <c:pt idx="38">
                  <c:v>23.86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66016"/>
        <c:axId val="179768320"/>
      </c:scatterChart>
      <c:valAx>
        <c:axId val="17976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768320"/>
        <c:crosses val="autoZero"/>
        <c:crossBetween val="midCat"/>
      </c:valAx>
      <c:valAx>
        <c:axId val="17976832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76601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sourcedata_orig!$A$8:$A$64</c:f>
              <c:numCache>
                <c:formatCode>General</c:formatCode>
                <c:ptCount val="57"/>
                <c:pt idx="0">
                  <c:v>1884</c:v>
                </c:pt>
                <c:pt idx="1">
                  <c:v>1890</c:v>
                </c:pt>
                <c:pt idx="2">
                  <c:v>1901</c:v>
                </c:pt>
                <c:pt idx="3">
                  <c:v>1911</c:v>
                </c:pt>
                <c:pt idx="4">
                  <c:v>1914</c:v>
                </c:pt>
                <c:pt idx="5">
                  <c:v>1920</c:v>
                </c:pt>
                <c:pt idx="6">
                  <c:v>1935</c:v>
                </c:pt>
                <c:pt idx="7">
                  <c:v>1937</c:v>
                </c:pt>
                <c:pt idx="8">
                  <c:v>1940</c:v>
                </c:pt>
                <c:pt idx="9">
                  <c:v>1941</c:v>
                </c:pt>
                <c:pt idx="10">
                  <c:v>1942</c:v>
                </c:pt>
                <c:pt idx="11">
                  <c:v>1943</c:v>
                </c:pt>
                <c:pt idx="12">
                  <c:v>1945</c:v>
                </c:pt>
                <c:pt idx="13">
                  <c:v>1946</c:v>
                </c:pt>
                <c:pt idx="14">
                  <c:v>1947</c:v>
                </c:pt>
                <c:pt idx="15">
                  <c:v>1950</c:v>
                </c:pt>
                <c:pt idx="16">
                  <c:v>1952</c:v>
                </c:pt>
                <c:pt idx="17">
                  <c:v>1955</c:v>
                </c:pt>
                <c:pt idx="18">
                  <c:v>1956</c:v>
                </c:pt>
                <c:pt idx="19">
                  <c:v>1960</c:v>
                </c:pt>
                <c:pt idx="20">
                  <c:v>1962</c:v>
                </c:pt>
                <c:pt idx="21">
                  <c:v>1965</c:v>
                </c:pt>
                <c:pt idx="22">
                  <c:v>1968</c:v>
                </c:pt>
                <c:pt idx="23">
                  <c:v>1970</c:v>
                </c:pt>
                <c:pt idx="24">
                  <c:v>1972</c:v>
                </c:pt>
                <c:pt idx="25">
                  <c:v>1973</c:v>
                </c:pt>
                <c:pt idx="26">
                  <c:v>1975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</c:numCache>
            </c:numRef>
          </c:xVal>
          <c:yVal>
            <c:numRef>
              <c:f>sourcedata_orig!$B$8:$B$64</c:f>
              <c:numCache>
                <c:formatCode>General</c:formatCode>
                <c:ptCount val="57"/>
                <c:pt idx="15">
                  <c:v>3.94</c:v>
                </c:pt>
                <c:pt idx="22">
                  <c:v>4.76</c:v>
                </c:pt>
                <c:pt idx="28">
                  <c:v>5.65</c:v>
                </c:pt>
                <c:pt idx="29">
                  <c:v>2.77</c:v>
                </c:pt>
                <c:pt idx="30">
                  <c:v>2.92</c:v>
                </c:pt>
                <c:pt idx="31">
                  <c:v>5.8</c:v>
                </c:pt>
                <c:pt idx="32">
                  <c:v>3.94</c:v>
                </c:pt>
                <c:pt idx="33">
                  <c:v>4.55</c:v>
                </c:pt>
                <c:pt idx="34">
                  <c:v>5.17</c:v>
                </c:pt>
                <c:pt idx="35">
                  <c:v>5.86</c:v>
                </c:pt>
                <c:pt idx="36">
                  <c:v>7.15</c:v>
                </c:pt>
                <c:pt idx="37">
                  <c:v>6.98</c:v>
                </c:pt>
                <c:pt idx="39">
                  <c:v>6.11</c:v>
                </c:pt>
                <c:pt idx="43">
                  <c:v>10.16</c:v>
                </c:pt>
                <c:pt idx="44">
                  <c:v>10.220000000000001</c:v>
                </c:pt>
                <c:pt idx="45">
                  <c:v>11.25</c:v>
                </c:pt>
                <c:pt idx="48">
                  <c:v>14.02</c:v>
                </c:pt>
                <c:pt idx="49">
                  <c:v>9.92</c:v>
                </c:pt>
                <c:pt idx="53">
                  <c:v>23.86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97408"/>
        <c:axId val="206206464"/>
      </c:scatterChart>
      <c:valAx>
        <c:axId val="20609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06464"/>
        <c:crosses val="autoZero"/>
        <c:crossBetween val="midCat"/>
      </c:valAx>
      <c:valAx>
        <c:axId val="20620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097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13</xdr:row>
      <xdr:rowOff>185737</xdr:rowOff>
    </xdr:from>
    <xdr:to>
      <xdr:col>18</xdr:col>
      <xdr:colOff>304800</xdr:colOff>
      <xdr:row>28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30</xdr:row>
      <xdr:rowOff>4762</xdr:rowOff>
    </xdr:from>
    <xdr:to>
      <xdr:col>17</xdr:col>
      <xdr:colOff>19050</xdr:colOff>
      <xdr:row>41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46</xdr:row>
      <xdr:rowOff>123825</xdr:rowOff>
    </xdr:from>
    <xdr:to>
      <xdr:col>19</xdr:col>
      <xdr:colOff>161924</xdr:colOff>
      <xdr:row>61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5" sqref="A1:E15"/>
    </sheetView>
  </sheetViews>
  <sheetFormatPr defaultColWidth="11.42578125" defaultRowHeight="15" x14ac:dyDescent="0.25"/>
  <sheetData>
    <row r="1" spans="1:5" x14ac:dyDescent="0.25">
      <c r="B1" t="s">
        <v>61</v>
      </c>
      <c r="C1" t="s">
        <v>62</v>
      </c>
      <c r="D1" t="s">
        <v>63</v>
      </c>
      <c r="E1" t="s">
        <v>64</v>
      </c>
    </row>
    <row r="2" spans="1:5" x14ac:dyDescent="0.25">
      <c r="A2" t="s">
        <v>65</v>
      </c>
      <c r="B2" s="38">
        <f>PRMallall!G1</f>
        <v>-3.3419276555750055E-2</v>
      </c>
      <c r="C2" s="38">
        <f>PRMallND!G1</f>
        <v>3.0995335236808776E-2</v>
      </c>
      <c r="D2" s="38">
        <f>PRM70all!G1</f>
        <v>-5.8909358352902744E-2</v>
      </c>
      <c r="E2" s="38">
        <f>PRM70ND!G1</f>
        <v>5.6858013645961887E-2</v>
      </c>
    </row>
    <row r="3" spans="1:5" x14ac:dyDescent="0.25">
      <c r="A3" t="s">
        <v>60</v>
      </c>
      <c r="B3">
        <f>PRMallall!B38</f>
        <v>31</v>
      </c>
      <c r="C3">
        <f>PRMallND!B18</f>
        <v>11</v>
      </c>
      <c r="D3">
        <f>PRM70all!B36</f>
        <v>29</v>
      </c>
      <c r="E3">
        <f>PRM70ND!B16</f>
        <v>9</v>
      </c>
    </row>
    <row r="4" spans="1:5" x14ac:dyDescent="0.25">
      <c r="A4" t="s">
        <v>34</v>
      </c>
      <c r="B4" s="37">
        <f>PRMallall!H1</f>
        <v>0.13365783891650043</v>
      </c>
      <c r="C4" s="37">
        <f>PRMallND!H1</f>
        <v>0.77015183825072286</v>
      </c>
      <c r="D4" s="37">
        <f>PRM70all!H1</f>
        <v>0.20192433996003864</v>
      </c>
      <c r="E4" s="37">
        <f>PRM70ND!H1</f>
        <v>0.90862083657628734</v>
      </c>
    </row>
    <row r="5" spans="1:5" x14ac:dyDescent="0.25">
      <c r="A5" t="s">
        <v>66</v>
      </c>
      <c r="B5" s="38">
        <f>PRMallall!H16</f>
        <v>3.4156115033869602E-2</v>
      </c>
      <c r="C5" s="38">
        <f>PRMallND!H16</f>
        <v>1.269468589591673E-2</v>
      </c>
      <c r="D5" s="38">
        <f>PRM70all!H16</f>
        <v>5.0172458142473932E-2</v>
      </c>
      <c r="E5" s="38">
        <f>PRM70ND!H16</f>
        <v>1.5639057180484788E-2</v>
      </c>
    </row>
    <row r="6" spans="1:5" x14ac:dyDescent="0.25">
      <c r="A6" t="s">
        <v>67</v>
      </c>
      <c r="B6" s="38">
        <f>PRMallall!H26</f>
        <v>1.6624973753195268E-2</v>
      </c>
      <c r="C6" s="38">
        <f>PRMallND!H26</f>
        <v>5.7935589280285003E-3</v>
      </c>
      <c r="D6" s="38">
        <f>PRM70all!H26</f>
        <v>2.4362739386531086E-2</v>
      </c>
      <c r="E6" s="38">
        <f>PRM70ND!H26</f>
        <v>6.9326457922701465E-3</v>
      </c>
    </row>
    <row r="7" spans="1:5" x14ac:dyDescent="0.25">
      <c r="A7" t="s">
        <v>68</v>
      </c>
      <c r="B7" s="38">
        <f>SUM(B5:B6)/3</f>
        <v>1.692702959568829E-2</v>
      </c>
      <c r="C7" s="38">
        <f>SUM(C5:C6)/3</f>
        <v>6.1627482746484108E-3</v>
      </c>
      <c r="D7" s="38">
        <f>SUM(D5:D6)/3</f>
        <v>2.4845065843001671E-2</v>
      </c>
      <c r="E7" s="38">
        <f>SUM(E5:E6)/3</f>
        <v>7.5239009909183118E-3</v>
      </c>
    </row>
    <row r="8" spans="1:5" x14ac:dyDescent="0.25">
      <c r="A8" t="s">
        <v>69</v>
      </c>
      <c r="B8" s="39">
        <f>B7/B2</f>
        <v>-0.5065049677975707</v>
      </c>
      <c r="C8" s="39">
        <f>C7/C2</f>
        <v>0.19882825036619658</v>
      </c>
      <c r="D8" s="39">
        <f>D7/D2</f>
        <v>-0.42175074619154185</v>
      </c>
      <c r="E8" s="39">
        <f>E7/E2</f>
        <v>0.13232789027361083</v>
      </c>
    </row>
    <row r="9" spans="1:5" x14ac:dyDescent="0.25">
      <c r="A9" t="s">
        <v>70</v>
      </c>
      <c r="B9" s="38">
        <f>PRMallall!B33</f>
        <v>-3.3620101725773857E-2</v>
      </c>
      <c r="C9" s="38">
        <f>PRMallND!B13</f>
        <v>3.1630358510128381E-2</v>
      </c>
      <c r="D9" s="38">
        <f>PRM70all!B31</f>
        <v>-5.8940069748352947E-2</v>
      </c>
      <c r="E9" s="38">
        <f>PRM70ND!B11</f>
        <v>5.683212996976772E-2</v>
      </c>
    </row>
    <row r="10" spans="1:5" x14ac:dyDescent="0.25">
      <c r="A10" t="s">
        <v>71</v>
      </c>
      <c r="B10" s="38">
        <f>PRMallall!B34</f>
        <v>3.6865367450060488E-3</v>
      </c>
      <c r="C10" s="38">
        <f>PRMallND!B14</f>
        <v>4.6028263585433356E-3</v>
      </c>
      <c r="D10" s="38">
        <f>PRM70all!B32</f>
        <v>3.6600887699683947E-3</v>
      </c>
      <c r="E10" s="38">
        <f>PRM70ND!B12</f>
        <v>4.4445881168335075E-3</v>
      </c>
    </row>
    <row r="11" spans="1:5" x14ac:dyDescent="0.25">
      <c r="A11" t="s">
        <v>73</v>
      </c>
      <c r="B11" s="38">
        <f>PRMallall!B36</f>
        <v>-2.9140990378457129E-2</v>
      </c>
      <c r="C11" s="38">
        <f>PRMallND!B16</f>
        <v>4.4660596597008155E-2</v>
      </c>
      <c r="D11" s="38">
        <f>PRM70all!B34</f>
        <v>-5.2615362057532269E-2</v>
      </c>
      <c r="E11" s="38">
        <f>PRM70ND!B14</f>
        <v>6.4329919348748099E-2</v>
      </c>
    </row>
    <row r="12" spans="1:5" x14ac:dyDescent="0.25">
      <c r="A12" t="s">
        <v>72</v>
      </c>
      <c r="B12" s="38">
        <f>PRMallall!B35</f>
        <v>-5.0093142661782671E-2</v>
      </c>
      <c r="C12" s="38">
        <f>PRMallND!B15</f>
        <v>2.5692343655329346E-2</v>
      </c>
      <c r="D12" s="38">
        <f>PRM70all!B33</f>
        <v>-6.9690380174911304E-2</v>
      </c>
      <c r="E12" s="38">
        <f>PRM70ND!B13</f>
        <v>4.7154388958510221E-2</v>
      </c>
    </row>
    <row r="13" spans="1:5" x14ac:dyDescent="0.25">
      <c r="A13" t="s">
        <v>74</v>
      </c>
      <c r="B13">
        <f>PRMallall!E37</f>
        <v>55</v>
      </c>
      <c r="C13">
        <f>PRMallND!E17</f>
        <v>52</v>
      </c>
      <c r="D13">
        <f>PRM70all!E35</f>
        <v>27</v>
      </c>
      <c r="E13">
        <f>PRM70ND!E15</f>
        <v>24</v>
      </c>
    </row>
    <row r="14" spans="1:5" x14ac:dyDescent="0.25">
      <c r="A14" t="s">
        <v>75</v>
      </c>
    </row>
    <row r="15" spans="1:5" x14ac:dyDescent="0.25">
      <c r="A15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F1" sqref="F1"/>
    </sheetView>
  </sheetViews>
  <sheetFormatPr defaultColWidth="11.42578125" defaultRowHeight="15" x14ac:dyDescent="0.25"/>
  <sheetData>
    <row r="1" spans="1:44" ht="17.25" thickTop="1" thickBot="1" x14ac:dyDescent="0.3">
      <c r="B1" s="27" t="s">
        <v>33</v>
      </c>
      <c r="C1" s="27" t="s">
        <v>34</v>
      </c>
      <c r="D1" s="27" t="s">
        <v>35</v>
      </c>
      <c r="E1" s="27" t="s">
        <v>0</v>
      </c>
      <c r="F1" s="27" t="s">
        <v>11</v>
      </c>
      <c r="G1" s="30">
        <f>LN(G2)</f>
        <v>5.6858013645961887E-2</v>
      </c>
      <c r="H1" s="31">
        <f>G4</f>
        <v>0.90862083657628734</v>
      </c>
      <c r="I1" t="s">
        <v>0</v>
      </c>
      <c r="J1" t="s">
        <v>11</v>
      </c>
      <c r="K1" s="32">
        <f>LN(K2)</f>
        <v>6.4329919348748099E-2</v>
      </c>
      <c r="L1" s="33">
        <f>K4</f>
        <v>0.93138111484924424</v>
      </c>
      <c r="M1" t="s">
        <v>0</v>
      </c>
      <c r="N1" t="s">
        <v>11</v>
      </c>
      <c r="O1" s="32">
        <f>LN(O2)</f>
        <v>5.8041571267263413E-2</v>
      </c>
      <c r="P1" s="33">
        <f>O4</f>
        <v>0.89620566161537396</v>
      </c>
      <c r="Q1" t="s">
        <v>0</v>
      </c>
      <c r="R1" t="s">
        <v>11</v>
      </c>
      <c r="S1" s="32">
        <f>LN(S2)</f>
        <v>5.4851552160057757E-2</v>
      </c>
      <c r="T1" s="33">
        <f>S4</f>
        <v>0.91578966352501967</v>
      </c>
      <c r="U1" t="s">
        <v>0</v>
      </c>
      <c r="V1" t="s">
        <v>11</v>
      </c>
      <c r="W1" s="32">
        <f>LN(W2)</f>
        <v>5.6610612023364301E-2</v>
      </c>
      <c r="X1" s="33">
        <f>W4</f>
        <v>0.90498357786929273</v>
      </c>
      <c r="Y1" t="s">
        <v>0</v>
      </c>
      <c r="Z1" t="s">
        <v>11</v>
      </c>
      <c r="AA1" s="32">
        <f>LN(AA2)</f>
        <v>5.7300381830428418E-2</v>
      </c>
      <c r="AB1" s="33">
        <f>AA4</f>
        <v>0.91149644560112675</v>
      </c>
      <c r="AC1" t="s">
        <v>0</v>
      </c>
      <c r="AD1" t="s">
        <v>11</v>
      </c>
      <c r="AE1" s="32">
        <f>LN(AE2)</f>
        <v>5.7895218425562139E-2</v>
      </c>
      <c r="AF1" s="33">
        <f>AE4</f>
        <v>0.91776748159449328</v>
      </c>
      <c r="AG1" t="s">
        <v>0</v>
      </c>
      <c r="AH1" t="s">
        <v>11</v>
      </c>
      <c r="AI1" s="32">
        <f>LN(AI2)</f>
        <v>5.7772326898077028E-2</v>
      </c>
      <c r="AJ1" s="33">
        <f>AI4</f>
        <v>0.91130355855662404</v>
      </c>
      <c r="AK1" t="s">
        <v>0</v>
      </c>
      <c r="AL1" t="s">
        <v>11</v>
      </c>
      <c r="AM1" s="32">
        <f>LN(AM2)</f>
        <v>5.7533198815898079E-2</v>
      </c>
      <c r="AN1" s="33">
        <f>AM4</f>
        <v>0.89941143443555871</v>
      </c>
      <c r="AO1" t="s">
        <v>0</v>
      </c>
      <c r="AP1" t="s">
        <v>11</v>
      </c>
      <c r="AQ1" s="32">
        <f>LN(AQ2)</f>
        <v>4.7154388958510221E-2</v>
      </c>
      <c r="AR1" s="33">
        <f>AQ4</f>
        <v>0.93787701473251983</v>
      </c>
    </row>
    <row r="2" spans="1:44" ht="15.75" thickTop="1" x14ac:dyDescent="0.25">
      <c r="B2">
        <v>6.4329919348748099E-2</v>
      </c>
      <c r="C2" s="34">
        <v>0.93138111484924424</v>
      </c>
      <c r="D2">
        <v>81.43948530813347</v>
      </c>
      <c r="E2">
        <v>1978</v>
      </c>
      <c r="F2">
        <v>5.65</v>
      </c>
      <c r="G2">
        <f t="array" ref="G2:H6">LOGEST(F2:F10,E2:E10,TRUE, TRUE)</f>
        <v>1.0585055063876123</v>
      </c>
      <c r="H2">
        <v>6.6858368403978325E-49</v>
      </c>
      <c r="I2">
        <v>1981</v>
      </c>
      <c r="J2">
        <v>5.8</v>
      </c>
      <c r="K2">
        <f t="array" ref="K2:L6">LOGEST(J2:J9,I2:I9,TRUE, TRUE)</f>
        <v>1.0664441812981518</v>
      </c>
      <c r="L2">
        <v>2.24607875051918E-55</v>
      </c>
      <c r="M2">
        <v>1978</v>
      </c>
      <c r="N2">
        <v>5.65</v>
      </c>
      <c r="O2">
        <f t="array" ref="O2:P6">LOGEST(N2:N9,M2:M9,TRUE, TRUE)</f>
        <v>1.0597590503212939</v>
      </c>
      <c r="P2">
        <v>6.2938189785188567E-50</v>
      </c>
      <c r="Q2">
        <v>1978</v>
      </c>
      <c r="R2">
        <v>5.65</v>
      </c>
      <c r="S2">
        <f t="array" ref="S2:T6">LOGEST(R2:R9,Q2:Q9,TRUE, TRUE)</f>
        <v>1.056383785144225</v>
      </c>
      <c r="T2">
        <v>3.7079396547206038E-47</v>
      </c>
      <c r="U2">
        <v>1978</v>
      </c>
      <c r="V2">
        <v>5.65</v>
      </c>
      <c r="W2">
        <f t="array" ref="W2:X6">LOGEST(V2:V9,U2:U9,TRUE, TRUE)</f>
        <v>1.0582436627994034</v>
      </c>
      <c r="X2">
        <v>1.0976803090959036E-48</v>
      </c>
      <c r="Y2">
        <v>1978</v>
      </c>
      <c r="Z2">
        <v>5.65</v>
      </c>
      <c r="AA2">
        <f t="array" ref="AA2:AB6">LOGEST(Z2:Z9,Y2:Y9,TRUE, TRUE)</f>
        <v>1.0589738591312596</v>
      </c>
      <c r="AB2">
        <v>2.7978312576517866E-49</v>
      </c>
      <c r="AC2">
        <v>1978</v>
      </c>
      <c r="AD2">
        <v>5.65</v>
      </c>
      <c r="AE2">
        <f t="array" ref="AE2:AF6">LOGEST(AD2:AD9,AC2:AC9,TRUE, TRUE)</f>
        <v>1.0596039629217784</v>
      </c>
      <c r="AF2">
        <v>8.6216809714298498E-50</v>
      </c>
      <c r="AG2">
        <v>1978</v>
      </c>
      <c r="AH2">
        <v>5.65</v>
      </c>
      <c r="AI2">
        <f t="array" ref="AI2:AJ6">LOGEST(AH2:AH9,AG2:AG9,TRUE, TRUE)</f>
        <v>1.059473754573161</v>
      </c>
      <c r="AJ2">
        <v>1.0957480115782627E-49</v>
      </c>
      <c r="AK2">
        <v>1978</v>
      </c>
      <c r="AL2">
        <v>5.65</v>
      </c>
      <c r="AM2">
        <f t="array" ref="AM2:AN6">LOGEST(AL2:AL9,AK2:AK9,TRUE, TRUE)</f>
        <v>1.0592204349352377</v>
      </c>
      <c r="AN2">
        <v>1.7529021952338122E-49</v>
      </c>
      <c r="AO2">
        <v>1978</v>
      </c>
      <c r="AP2">
        <v>5.65</v>
      </c>
      <c r="AQ2">
        <f t="array" ref="AQ2:AR6">LOGEST(AP2:AP9,AO2:AO9,TRUE, TRUE)</f>
        <v>1.0482838400371641</v>
      </c>
      <c r="AR2">
        <v>1.5545200695506618E-40</v>
      </c>
    </row>
    <row r="3" spans="1:44" x14ac:dyDescent="0.25">
      <c r="B3">
        <v>5.8041571267263413E-2</v>
      </c>
      <c r="C3" s="34">
        <v>0.89620566161537396</v>
      </c>
      <c r="D3">
        <v>51.806621183576219</v>
      </c>
      <c r="E3">
        <v>1981</v>
      </c>
      <c r="F3">
        <v>5.8</v>
      </c>
      <c r="G3">
        <v>6.8151419549656381E-3</v>
      </c>
      <c r="H3">
        <v>13.563746566983822</v>
      </c>
      <c r="I3">
        <v>1985</v>
      </c>
      <c r="J3">
        <v>5.86</v>
      </c>
      <c r="K3">
        <v>7.1284563854962374E-3</v>
      </c>
      <c r="L3">
        <v>14.198182526307562</v>
      </c>
      <c r="M3">
        <v>1985</v>
      </c>
      <c r="N3">
        <v>5.86</v>
      </c>
      <c r="O3">
        <v>8.0639258670061296E-3</v>
      </c>
      <c r="P3">
        <v>16.058408663555792</v>
      </c>
      <c r="Q3">
        <v>1981</v>
      </c>
      <c r="R3">
        <v>5.8</v>
      </c>
      <c r="S3">
        <v>6.7904433273803843E-3</v>
      </c>
      <c r="T3">
        <v>13.519028927105756</v>
      </c>
      <c r="U3">
        <v>1981</v>
      </c>
      <c r="V3">
        <v>5.8</v>
      </c>
      <c r="W3">
        <v>7.488609976765365E-3</v>
      </c>
      <c r="X3">
        <v>14.908068686862679</v>
      </c>
      <c r="Y3">
        <v>1981</v>
      </c>
      <c r="Z3">
        <v>5.8</v>
      </c>
      <c r="AA3">
        <v>7.2892820900640172E-3</v>
      </c>
      <c r="AB3">
        <v>14.504878078665415</v>
      </c>
      <c r="AC3">
        <v>1981</v>
      </c>
      <c r="AD3">
        <v>5.8</v>
      </c>
      <c r="AE3">
        <v>7.0749363032207866E-3</v>
      </c>
      <c r="AF3">
        <v>14.077467290957857</v>
      </c>
      <c r="AG3">
        <v>1981</v>
      </c>
      <c r="AH3">
        <v>5.8</v>
      </c>
      <c r="AI3">
        <v>7.358101930215407E-3</v>
      </c>
      <c r="AJ3">
        <v>14.639978631141942</v>
      </c>
      <c r="AK3">
        <v>1981</v>
      </c>
      <c r="AL3">
        <v>5.8</v>
      </c>
      <c r="AM3">
        <v>7.8548519044896944E-3</v>
      </c>
      <c r="AN3">
        <v>15.625376563729901</v>
      </c>
      <c r="AO3">
        <v>1981</v>
      </c>
      <c r="AP3">
        <v>5.8</v>
      </c>
      <c r="AQ3">
        <v>4.954498584999135E-3</v>
      </c>
      <c r="AR3">
        <v>9.8533162819397546</v>
      </c>
    </row>
    <row r="4" spans="1:44" ht="15.75" thickBot="1" x14ac:dyDescent="0.3">
      <c r="B4">
        <v>5.4851552160057757E-2</v>
      </c>
      <c r="C4" s="34">
        <v>0.91578966352501967</v>
      </c>
      <c r="D4">
        <v>65.250160623484192</v>
      </c>
      <c r="E4">
        <v>1985</v>
      </c>
      <c r="F4">
        <v>5.86</v>
      </c>
      <c r="G4">
        <v>0.90862083657628734</v>
      </c>
      <c r="H4">
        <v>0.15593955570104737</v>
      </c>
      <c r="I4">
        <v>1986</v>
      </c>
      <c r="J4">
        <v>7.15</v>
      </c>
      <c r="K4">
        <v>0.93138111484924424</v>
      </c>
      <c r="L4">
        <v>0.13440496103712954</v>
      </c>
      <c r="M4">
        <v>1986</v>
      </c>
      <c r="N4">
        <v>7.15</v>
      </c>
      <c r="O4">
        <v>0.89620566161537396</v>
      </c>
      <c r="P4">
        <v>0.16680343223015415</v>
      </c>
      <c r="Q4">
        <v>1986</v>
      </c>
      <c r="R4">
        <v>7.15</v>
      </c>
      <c r="S4">
        <v>0.91578966352501967</v>
      </c>
      <c r="T4">
        <v>0.1507531945997598</v>
      </c>
      <c r="U4">
        <v>1985</v>
      </c>
      <c r="V4">
        <v>5.86</v>
      </c>
      <c r="W4">
        <v>0.90498357786929273</v>
      </c>
      <c r="X4">
        <v>0.16803546402441141</v>
      </c>
      <c r="Y4">
        <v>1985</v>
      </c>
      <c r="Z4">
        <v>5.86</v>
      </c>
      <c r="AA4">
        <v>0.91149644560112675</v>
      </c>
      <c r="AB4">
        <v>0.16540005892054083</v>
      </c>
      <c r="AC4">
        <v>1985</v>
      </c>
      <c r="AD4">
        <v>5.86</v>
      </c>
      <c r="AE4">
        <v>0.91776748159449328</v>
      </c>
      <c r="AF4">
        <v>0.15938247166807723</v>
      </c>
      <c r="AG4">
        <v>1985</v>
      </c>
      <c r="AH4">
        <v>5.86</v>
      </c>
      <c r="AI4">
        <v>0.91130355855662404</v>
      </c>
      <c r="AJ4">
        <v>0.16418215789691351</v>
      </c>
      <c r="AK4">
        <v>1985</v>
      </c>
      <c r="AL4">
        <v>5.86</v>
      </c>
      <c r="AM4">
        <v>0.89941143443555871</v>
      </c>
      <c r="AN4">
        <v>0.1676417523771673</v>
      </c>
      <c r="AO4">
        <v>1985</v>
      </c>
      <c r="AP4">
        <v>5.86</v>
      </c>
      <c r="AQ4">
        <v>0.93787701473251983</v>
      </c>
      <c r="AR4">
        <v>9.4979172264600856E-2</v>
      </c>
    </row>
    <row r="5" spans="1:44" ht="17.25" thickTop="1" thickBot="1" x14ac:dyDescent="0.3">
      <c r="B5">
        <v>5.6610612023364301E-2</v>
      </c>
      <c r="C5" s="34">
        <v>0.90498357786929273</v>
      </c>
      <c r="D5">
        <v>57.146978863782387</v>
      </c>
      <c r="E5">
        <v>1986</v>
      </c>
      <c r="F5">
        <v>7.15</v>
      </c>
      <c r="G5">
        <v>69.603896749874565</v>
      </c>
      <c r="H5">
        <v>7</v>
      </c>
      <c r="I5">
        <v>1993</v>
      </c>
      <c r="J5">
        <v>10.16</v>
      </c>
      <c r="K5" s="31">
        <v>81.43948530813347</v>
      </c>
      <c r="L5">
        <v>6</v>
      </c>
      <c r="M5">
        <v>1993</v>
      </c>
      <c r="N5">
        <v>10.16</v>
      </c>
      <c r="O5" s="31">
        <v>51.806621183576219</v>
      </c>
      <c r="P5">
        <v>6</v>
      </c>
      <c r="Q5">
        <v>1993</v>
      </c>
      <c r="R5">
        <v>10.16</v>
      </c>
      <c r="S5" s="31">
        <v>65.250160623484192</v>
      </c>
      <c r="T5">
        <v>6</v>
      </c>
      <c r="U5">
        <v>1993</v>
      </c>
      <c r="V5">
        <v>10.16</v>
      </c>
      <c r="W5" s="31">
        <v>57.146978863782387</v>
      </c>
      <c r="X5">
        <v>6</v>
      </c>
      <c r="Y5">
        <v>1986</v>
      </c>
      <c r="Z5">
        <v>7.15</v>
      </c>
      <c r="AA5" s="31">
        <v>61.793887383989492</v>
      </c>
      <c r="AB5">
        <v>6</v>
      </c>
      <c r="AC5">
        <v>1986</v>
      </c>
      <c r="AD5">
        <v>7.15</v>
      </c>
      <c r="AE5" s="31">
        <v>66.963836160442995</v>
      </c>
      <c r="AF5">
        <v>6</v>
      </c>
      <c r="AG5">
        <v>1986</v>
      </c>
      <c r="AH5">
        <v>7.15</v>
      </c>
      <c r="AI5" s="31">
        <v>61.646456862989417</v>
      </c>
      <c r="AJ5">
        <v>6</v>
      </c>
      <c r="AK5">
        <v>1986</v>
      </c>
      <c r="AL5">
        <v>7.15</v>
      </c>
      <c r="AM5" s="31">
        <v>53.648926956376023</v>
      </c>
      <c r="AN5">
        <v>6</v>
      </c>
      <c r="AO5">
        <v>1986</v>
      </c>
      <c r="AP5">
        <v>7.15</v>
      </c>
      <c r="AQ5" s="31">
        <v>90.582609064359445</v>
      </c>
      <c r="AR5">
        <v>6</v>
      </c>
    </row>
    <row r="6" spans="1:44" ht="15.75" thickTop="1" x14ac:dyDescent="0.25">
      <c r="B6">
        <v>5.7300381830428418E-2</v>
      </c>
      <c r="C6" s="34">
        <v>0.91149644560112675</v>
      </c>
      <c r="D6">
        <v>61.793887383989492</v>
      </c>
      <c r="E6">
        <v>1993</v>
      </c>
      <c r="F6">
        <v>10.16</v>
      </c>
      <c r="G6">
        <v>1.692568052075762</v>
      </c>
      <c r="H6">
        <v>0.17022001522568037</v>
      </c>
      <c r="I6">
        <v>1994</v>
      </c>
      <c r="J6">
        <v>10.220000000000001</v>
      </c>
      <c r="K6">
        <v>1.4711793450745472</v>
      </c>
      <c r="L6">
        <v>0.10838816130835384</v>
      </c>
      <c r="M6">
        <v>1994</v>
      </c>
      <c r="N6">
        <v>10.220000000000001</v>
      </c>
      <c r="O6">
        <v>1.4414355669345702</v>
      </c>
      <c r="P6">
        <v>0.16694031002255774</v>
      </c>
      <c r="Q6">
        <v>1994</v>
      </c>
      <c r="R6">
        <v>10.220000000000001</v>
      </c>
      <c r="S6">
        <v>1.4829094511663952</v>
      </c>
      <c r="T6">
        <v>0.13635915409219829</v>
      </c>
      <c r="U6">
        <v>1994</v>
      </c>
      <c r="V6">
        <v>10.220000000000001</v>
      </c>
      <c r="W6">
        <v>1.6135973617077435</v>
      </c>
      <c r="X6">
        <v>0.16941550301939559</v>
      </c>
      <c r="Y6">
        <v>1994</v>
      </c>
      <c r="Z6">
        <v>10.220000000000001</v>
      </c>
      <c r="AA6">
        <v>1.6905064686053974</v>
      </c>
      <c r="AB6">
        <v>0.16414307694551028</v>
      </c>
      <c r="AC6">
        <v>1993</v>
      </c>
      <c r="AD6">
        <v>10.16</v>
      </c>
      <c r="AE6">
        <v>1.7010670806458472</v>
      </c>
      <c r="AF6">
        <v>0.15241663365015265</v>
      </c>
      <c r="AG6">
        <v>1993</v>
      </c>
      <c r="AH6">
        <v>10.16</v>
      </c>
      <c r="AI6">
        <v>1.661728388879296</v>
      </c>
      <c r="AJ6">
        <v>0.16173468583012224</v>
      </c>
      <c r="AK6">
        <v>1993</v>
      </c>
      <c r="AL6">
        <v>10.16</v>
      </c>
      <c r="AM6">
        <v>1.5077364140082841</v>
      </c>
      <c r="AN6">
        <v>0.16862254284052486</v>
      </c>
      <c r="AO6">
        <v>1993</v>
      </c>
      <c r="AP6">
        <v>10.16</v>
      </c>
      <c r="AQ6">
        <v>0.81714962628354948</v>
      </c>
      <c r="AR6">
        <v>5.4126258984412347E-2</v>
      </c>
    </row>
    <row r="7" spans="1:44" x14ac:dyDescent="0.25">
      <c r="B7">
        <v>5.7895218425562139E-2</v>
      </c>
      <c r="C7" s="34">
        <v>0.91776748159449328</v>
      </c>
      <c r="D7">
        <v>66.963836160442995</v>
      </c>
      <c r="E7">
        <v>1994</v>
      </c>
      <c r="F7">
        <v>10.220000000000001</v>
      </c>
      <c r="G7" t="s">
        <v>36</v>
      </c>
      <c r="H7">
        <f>TINV(0.0455,H5)</f>
        <v>2.428809082234241</v>
      </c>
      <c r="I7">
        <v>1995</v>
      </c>
      <c r="J7">
        <v>11.25</v>
      </c>
      <c r="K7" t="s">
        <v>36</v>
      </c>
      <c r="L7">
        <f>TINV(0.0455,L5)</f>
        <v>2.5165283481216276</v>
      </c>
      <c r="M7">
        <v>1995</v>
      </c>
      <c r="N7">
        <v>11.25</v>
      </c>
      <c r="O7" t="s">
        <v>36</v>
      </c>
      <c r="P7">
        <f>TINV(0.0455,P5)</f>
        <v>2.5165283481216276</v>
      </c>
      <c r="Q7">
        <v>1995</v>
      </c>
      <c r="R7">
        <v>11.25</v>
      </c>
      <c r="S7" t="s">
        <v>36</v>
      </c>
      <c r="T7">
        <f>TINV(0.0455,T5)</f>
        <v>2.5165283481216276</v>
      </c>
      <c r="U7">
        <v>1995</v>
      </c>
      <c r="V7">
        <v>11.25</v>
      </c>
      <c r="W7" t="s">
        <v>36</v>
      </c>
      <c r="X7">
        <f>TINV(0.0455,X5)</f>
        <v>2.5165283481216276</v>
      </c>
      <c r="Y7">
        <v>1995</v>
      </c>
      <c r="Z7">
        <v>11.25</v>
      </c>
      <c r="AA7" t="s">
        <v>36</v>
      </c>
      <c r="AB7">
        <f>TINV(0.0455,AB5)</f>
        <v>2.5165283481216276</v>
      </c>
      <c r="AC7">
        <v>1995</v>
      </c>
      <c r="AD7">
        <v>11.25</v>
      </c>
      <c r="AE7" t="s">
        <v>36</v>
      </c>
      <c r="AF7">
        <f>TINV(0.0455,AF5)</f>
        <v>2.5165283481216276</v>
      </c>
      <c r="AG7">
        <v>1994</v>
      </c>
      <c r="AH7">
        <v>10.220000000000001</v>
      </c>
      <c r="AI7" t="s">
        <v>36</v>
      </c>
      <c r="AJ7">
        <f>TINV(0.0455,AJ5)</f>
        <v>2.5165283481216276</v>
      </c>
      <c r="AK7">
        <v>1994</v>
      </c>
      <c r="AL7">
        <v>10.220000000000001</v>
      </c>
      <c r="AM7" t="s">
        <v>36</v>
      </c>
      <c r="AN7">
        <f>TINV(0.0455,AN5)</f>
        <v>2.5165283481216276</v>
      </c>
      <c r="AO7">
        <v>1994</v>
      </c>
      <c r="AP7">
        <v>10.220000000000001</v>
      </c>
    </row>
    <row r="8" spans="1:44" x14ac:dyDescent="0.25">
      <c r="B8">
        <v>5.7772326898077028E-2</v>
      </c>
      <c r="C8" s="34">
        <v>0.91130355855662404</v>
      </c>
      <c r="D8">
        <v>61.646456862989417</v>
      </c>
      <c r="E8">
        <v>1995</v>
      </c>
      <c r="F8">
        <v>11.25</v>
      </c>
      <c r="G8" t="s">
        <v>37</v>
      </c>
      <c r="H8">
        <f>H7*G3</f>
        <v>1.6552678676936161E-2</v>
      </c>
      <c r="I8">
        <v>1998</v>
      </c>
      <c r="J8">
        <v>14.02</v>
      </c>
      <c r="K8" t="s">
        <v>37</v>
      </c>
      <c r="L8">
        <f>L7*K3</f>
        <v>1.7938962572449913E-2</v>
      </c>
      <c r="M8">
        <v>1998</v>
      </c>
      <c r="N8">
        <v>14.02</v>
      </c>
      <c r="O8" t="s">
        <v>37</v>
      </c>
      <c r="P8">
        <f>P7*O3</f>
        <v>2.02930980414722E-2</v>
      </c>
      <c r="Q8">
        <v>1998</v>
      </c>
      <c r="R8">
        <v>14.02</v>
      </c>
      <c r="S8" t="s">
        <v>37</v>
      </c>
      <c r="T8">
        <f>T7*S3</f>
        <v>1.7088343129666086E-2</v>
      </c>
      <c r="U8">
        <v>1998</v>
      </c>
      <c r="V8">
        <v>14.02</v>
      </c>
      <c r="W8" t="s">
        <v>37</v>
      </c>
      <c r="X8">
        <f>X7*W3</f>
        <v>1.8845299294556483E-2</v>
      </c>
      <c r="Y8">
        <v>1998</v>
      </c>
      <c r="Z8">
        <v>14.02</v>
      </c>
      <c r="AA8" t="s">
        <v>37</v>
      </c>
      <c r="AB8">
        <f>AB7*AA3</f>
        <v>1.8343685017101367E-2</v>
      </c>
      <c r="AC8">
        <v>1998</v>
      </c>
      <c r="AD8">
        <v>14.02</v>
      </c>
      <c r="AE8" t="s">
        <v>37</v>
      </c>
      <c r="AF8">
        <f>AF7*AE3</f>
        <v>1.780427776820994E-2</v>
      </c>
      <c r="AG8">
        <v>1998</v>
      </c>
      <c r="AH8">
        <v>14.02</v>
      </c>
      <c r="AI8" t="s">
        <v>37</v>
      </c>
      <c r="AJ8">
        <f>AJ7*AI3</f>
        <v>1.8516872095755539E-2</v>
      </c>
      <c r="AK8">
        <v>1995</v>
      </c>
      <c r="AL8">
        <v>11.25</v>
      </c>
      <c r="AM8" t="s">
        <v>37</v>
      </c>
      <c r="AN8">
        <f>AN7*AM3</f>
        <v>1.976695748794547E-2</v>
      </c>
      <c r="AO8">
        <v>1995</v>
      </c>
      <c r="AP8">
        <v>11.25</v>
      </c>
    </row>
    <row r="9" spans="1:44" x14ac:dyDescent="0.25">
      <c r="B9">
        <v>5.7533198815898079E-2</v>
      </c>
      <c r="C9" s="34">
        <v>0.89941143443555871</v>
      </c>
      <c r="D9">
        <v>53.648926956376023</v>
      </c>
      <c r="E9">
        <v>1998</v>
      </c>
      <c r="F9">
        <v>14.02</v>
      </c>
      <c r="G9" t="s">
        <v>38</v>
      </c>
      <c r="H9">
        <f>G2+H8</f>
        <v>1.0750581850645484</v>
      </c>
      <c r="I9">
        <v>2002</v>
      </c>
      <c r="J9">
        <v>23.86</v>
      </c>
      <c r="K9" t="s">
        <v>38</v>
      </c>
      <c r="L9">
        <f>K2+L8</f>
        <v>1.0843831438706018</v>
      </c>
      <c r="M9">
        <v>2002</v>
      </c>
      <c r="N9">
        <v>23.86</v>
      </c>
      <c r="O9" t="s">
        <v>38</v>
      </c>
      <c r="P9">
        <f>O2+P8</f>
        <v>1.0800521483627661</v>
      </c>
      <c r="Q9">
        <v>2002</v>
      </c>
      <c r="R9">
        <v>23.86</v>
      </c>
      <c r="S9" t="s">
        <v>38</v>
      </c>
      <c r="T9">
        <f>S2+T8</f>
        <v>1.073472128273891</v>
      </c>
      <c r="U9">
        <v>2002</v>
      </c>
      <c r="V9">
        <v>23.86</v>
      </c>
      <c r="W9" t="s">
        <v>38</v>
      </c>
      <c r="X9">
        <f>W2+X8</f>
        <v>1.0770889620939599</v>
      </c>
      <c r="Y9">
        <v>2002</v>
      </c>
      <c r="Z9">
        <v>23.86</v>
      </c>
      <c r="AA9" t="s">
        <v>38</v>
      </c>
      <c r="AB9">
        <f>AA2+AB8</f>
        <v>1.0773175441483609</v>
      </c>
      <c r="AC9">
        <v>2002</v>
      </c>
      <c r="AD9">
        <v>23.86</v>
      </c>
      <c r="AE9" t="s">
        <v>38</v>
      </c>
      <c r="AF9">
        <f>AE2+AF8</f>
        <v>1.0774082406899883</v>
      </c>
      <c r="AG9">
        <v>2002</v>
      </c>
      <c r="AH9">
        <v>23.86</v>
      </c>
      <c r="AI9" t="s">
        <v>38</v>
      </c>
      <c r="AJ9">
        <f>AI2+AJ8</f>
        <v>1.0779906266689165</v>
      </c>
      <c r="AK9">
        <v>2002</v>
      </c>
      <c r="AL9">
        <v>23.86</v>
      </c>
      <c r="AM9" t="s">
        <v>38</v>
      </c>
      <c r="AN9">
        <f>AM2+AN8</f>
        <v>1.0789873924231832</v>
      </c>
      <c r="AO9">
        <v>1998</v>
      </c>
      <c r="AP9">
        <v>14.02</v>
      </c>
    </row>
    <row r="10" spans="1:44" x14ac:dyDescent="0.25">
      <c r="B10">
        <v>4.7154388958510221E-2</v>
      </c>
      <c r="C10" s="34">
        <v>0.93787701473251983</v>
      </c>
      <c r="D10">
        <v>90.582609064359445</v>
      </c>
      <c r="E10">
        <v>2002</v>
      </c>
      <c r="F10">
        <v>23.86</v>
      </c>
      <c r="G10" t="s">
        <v>39</v>
      </c>
      <c r="H10">
        <f>G2-H8</f>
        <v>1.0419528277106762</v>
      </c>
      <c r="K10" t="s">
        <v>39</v>
      </c>
      <c r="L10">
        <f>K2-L8</f>
        <v>1.0485052187257018</v>
      </c>
      <c r="O10" t="s">
        <v>39</v>
      </c>
      <c r="P10">
        <f>O2-P8</f>
        <v>1.0394659522798217</v>
      </c>
      <c r="S10" t="s">
        <v>39</v>
      </c>
      <c r="T10">
        <f>S2-T8</f>
        <v>1.039295442014559</v>
      </c>
      <c r="W10" t="s">
        <v>39</v>
      </c>
      <c r="X10">
        <f>W2-X8</f>
        <v>1.0393983635048469</v>
      </c>
      <c r="AA10" t="s">
        <v>39</v>
      </c>
      <c r="AB10">
        <f>AA2-AB8</f>
        <v>1.0406301741141584</v>
      </c>
      <c r="AE10" t="s">
        <v>39</v>
      </c>
      <c r="AF10">
        <f>AE2-AF8</f>
        <v>1.0417996851535685</v>
      </c>
      <c r="AI10" t="s">
        <v>39</v>
      </c>
      <c r="AJ10">
        <f>AI2-AJ8</f>
        <v>1.0409568824774054</v>
      </c>
      <c r="AM10" t="s">
        <v>39</v>
      </c>
      <c r="AN10">
        <f>AM2-AN8</f>
        <v>1.0394534774472921</v>
      </c>
    </row>
    <row r="11" spans="1:44" x14ac:dyDescent="0.25">
      <c r="A11" t="s">
        <v>55</v>
      </c>
      <c r="B11" s="27">
        <f>AVERAGE(B2:B10)</f>
        <v>5.683212996976772E-2</v>
      </c>
      <c r="C11" s="27">
        <f>AVERAGE(C2:C10)</f>
        <v>0.91402399475325047</v>
      </c>
      <c r="D11" s="27">
        <f>AVERAGE(D2:D10)</f>
        <v>65.586551378570405</v>
      </c>
      <c r="E11" s="27">
        <f>AVERAGE(E2:E10)</f>
        <v>1990.2222222222222</v>
      </c>
      <c r="F11" s="27">
        <f>AVERAGE(F2:F10)</f>
        <v>10.441111111111111</v>
      </c>
      <c r="G11" t="s">
        <v>40</v>
      </c>
      <c r="H11" s="35">
        <f>LN(G2)</f>
        <v>5.6858013645961887E-2</v>
      </c>
      <c r="K11" t="s">
        <v>40</v>
      </c>
      <c r="L11" s="35">
        <f>LN(K2)</f>
        <v>6.4329919348748099E-2</v>
      </c>
      <c r="O11" t="s">
        <v>40</v>
      </c>
      <c r="P11" s="35">
        <f>LN(O2)</f>
        <v>5.8041571267263413E-2</v>
      </c>
      <c r="S11" t="s">
        <v>40</v>
      </c>
      <c r="T11" s="35">
        <f>LN(S2)</f>
        <v>5.4851552160057757E-2</v>
      </c>
      <c r="W11" t="s">
        <v>40</v>
      </c>
      <c r="X11" s="35">
        <f>LN(W2)</f>
        <v>5.6610612023364301E-2</v>
      </c>
      <c r="AA11" t="s">
        <v>40</v>
      </c>
      <c r="AB11" s="35">
        <f>LN(AA2)</f>
        <v>5.7300381830428418E-2</v>
      </c>
      <c r="AE11" t="s">
        <v>40</v>
      </c>
      <c r="AF11" s="35">
        <f>LN(AE2)</f>
        <v>5.7895218425562139E-2</v>
      </c>
      <c r="AI11" t="s">
        <v>40</v>
      </c>
      <c r="AJ11" s="35">
        <f>LN(AI2)</f>
        <v>5.7772326898077028E-2</v>
      </c>
      <c r="AM11" t="s">
        <v>40</v>
      </c>
      <c r="AN11" s="35">
        <f>LN(AM2)</f>
        <v>5.7533198815898079E-2</v>
      </c>
    </row>
    <row r="12" spans="1:44" x14ac:dyDescent="0.25">
      <c r="A12" t="s">
        <v>56</v>
      </c>
      <c r="B12" s="27">
        <f>STDEV(B2:B10)</f>
        <v>4.4445881168335075E-3</v>
      </c>
      <c r="C12" s="27">
        <f>STDEV(C2:C10)</f>
        <v>1.3756388471374517E-2</v>
      </c>
      <c r="D12" s="27">
        <f>STDEV(D2:D10)</f>
        <v>12.804573735295794</v>
      </c>
      <c r="E12" s="27">
        <f>STDEV(E2:E10)</f>
        <v>8.0897740663410662</v>
      </c>
      <c r="F12" s="27">
        <f>STDEV(F2:F10)</f>
        <v>5.8091510663014354</v>
      </c>
      <c r="G12" t="s">
        <v>41</v>
      </c>
      <c r="H12" s="35">
        <f>LN(H9)</f>
        <v>7.2374785756326832E-2</v>
      </c>
      <c r="K12" t="s">
        <v>41</v>
      </c>
      <c r="L12" s="35">
        <f>LN(L9)</f>
        <v>8.1011294322558658E-2</v>
      </c>
      <c r="O12" t="s">
        <v>41</v>
      </c>
      <c r="P12" s="35">
        <f>LN(P9)</f>
        <v>7.7009325491499789E-2</v>
      </c>
      <c r="S12" t="s">
        <v>41</v>
      </c>
      <c r="T12" s="35">
        <f>LN(T9)</f>
        <v>7.0898374584544205E-2</v>
      </c>
      <c r="W12" t="s">
        <v>41</v>
      </c>
      <c r="X12" s="35">
        <f>LN(X9)</f>
        <v>7.4261996521465534E-2</v>
      </c>
      <c r="AA12" t="s">
        <v>41</v>
      </c>
      <c r="AB12" s="35">
        <f>LN(AB9)</f>
        <v>7.447419608045909E-2</v>
      </c>
      <c r="AE12" t="s">
        <v>41</v>
      </c>
      <c r="AF12" s="35">
        <f>LN(AF9)</f>
        <v>7.455837991704671E-2</v>
      </c>
      <c r="AI12" t="s">
        <v>41</v>
      </c>
      <c r="AJ12" s="35">
        <f>LN(AJ9)</f>
        <v>7.5098777336680383E-2</v>
      </c>
      <c r="AM12" t="s">
        <v>41</v>
      </c>
      <c r="AN12" s="35">
        <f>LN(AN9)</f>
        <v>7.6023001706512897E-2</v>
      </c>
    </row>
    <row r="13" spans="1:44" x14ac:dyDescent="0.25">
      <c r="A13" t="s">
        <v>57</v>
      </c>
      <c r="B13" s="27">
        <f>MIN(B2:B10)</f>
        <v>4.7154388958510221E-2</v>
      </c>
      <c r="C13" s="27">
        <f>MIN(C2:C10)</f>
        <v>0.89620566161537396</v>
      </c>
      <c r="D13" s="27">
        <f>MIN(D2:D10)</f>
        <v>51.806621183576219</v>
      </c>
      <c r="E13" s="27">
        <f>MIN(E2:E10)</f>
        <v>1978</v>
      </c>
      <c r="F13" s="27">
        <f>MIN(F2:F10)</f>
        <v>5.65</v>
      </c>
      <c r="G13" t="s">
        <v>42</v>
      </c>
      <c r="H13" s="35">
        <f>LN(H10)</f>
        <v>4.1096671395357255E-2</v>
      </c>
      <c r="K13" t="s">
        <v>42</v>
      </c>
      <c r="L13" s="35">
        <f>LN(L10)</f>
        <v>4.7365548672869719E-2</v>
      </c>
      <c r="O13" t="s">
        <v>42</v>
      </c>
      <c r="P13" s="35">
        <f>LN(P10)</f>
        <v>3.8707073839943151E-2</v>
      </c>
      <c r="S13" t="s">
        <v>42</v>
      </c>
      <c r="T13" s="35">
        <f>LN(T10)</f>
        <v>3.8543023972446938E-2</v>
      </c>
      <c r="W13" t="s">
        <v>42</v>
      </c>
      <c r="X13" s="35">
        <f>LN(X10)</f>
        <v>3.8642049129590066E-2</v>
      </c>
      <c r="AA13" t="s">
        <v>42</v>
      </c>
      <c r="AB13" s="35">
        <f>LN(AB10)</f>
        <v>3.982646629602439E-2</v>
      </c>
      <c r="AE13" t="s">
        <v>42</v>
      </c>
      <c r="AF13" s="35">
        <f>LN(AF10)</f>
        <v>4.0949684115017551E-2</v>
      </c>
      <c r="AI13" t="s">
        <v>42</v>
      </c>
      <c r="AJ13" s="35">
        <f>LN(AJ10)</f>
        <v>4.0140369444965601E-2</v>
      </c>
      <c r="AM13" t="s">
        <v>42</v>
      </c>
      <c r="AN13" s="35">
        <f>LN(AN10)</f>
        <v>3.8695072573947546E-2</v>
      </c>
    </row>
    <row r="14" spans="1:44" x14ac:dyDescent="0.25">
      <c r="A14" t="s">
        <v>58</v>
      </c>
      <c r="B14" s="27">
        <f>MAX(B2:B10)</f>
        <v>6.4329919348748099E-2</v>
      </c>
      <c r="C14" s="27">
        <f>MAX(C2:C10)</f>
        <v>0.93787701473251983</v>
      </c>
      <c r="D14" s="27">
        <f>MAX(D2:D10)</f>
        <v>90.582609064359445</v>
      </c>
      <c r="E14" s="27">
        <f>MAX(E2:E10)</f>
        <v>2002</v>
      </c>
      <c r="F14" s="27">
        <f>MAX(F2:F10)</f>
        <v>23.86</v>
      </c>
      <c r="G14" t="s">
        <v>43</v>
      </c>
      <c r="H14" s="35">
        <f>H12-H11</f>
        <v>1.5516772110364944E-2</v>
      </c>
      <c r="K14" t="s">
        <v>43</v>
      </c>
      <c r="L14" s="35">
        <f>L12-L11</f>
        <v>1.6681374973810559E-2</v>
      </c>
      <c r="O14" t="s">
        <v>43</v>
      </c>
      <c r="P14" s="35">
        <f>P12-P11</f>
        <v>1.8967754224236376E-2</v>
      </c>
      <c r="S14" t="s">
        <v>43</v>
      </c>
      <c r="T14" s="35">
        <f>T12-T11</f>
        <v>1.6046822424486448E-2</v>
      </c>
      <c r="W14" t="s">
        <v>43</v>
      </c>
      <c r="X14" s="35">
        <f>X12-X11</f>
        <v>1.7651384498101233E-2</v>
      </c>
      <c r="AA14" t="s">
        <v>43</v>
      </c>
      <c r="AB14" s="35">
        <f>AB12-AB11</f>
        <v>1.7173814250030672E-2</v>
      </c>
      <c r="AE14" t="s">
        <v>43</v>
      </c>
      <c r="AF14" s="35">
        <f>AF12-AF11</f>
        <v>1.6663161491484571E-2</v>
      </c>
      <c r="AI14" t="s">
        <v>43</v>
      </c>
      <c r="AJ14" s="35">
        <f>AJ12-AJ11</f>
        <v>1.7326450438603355E-2</v>
      </c>
      <c r="AM14" t="s">
        <v>43</v>
      </c>
      <c r="AN14" s="35">
        <f>AN12-AN11</f>
        <v>1.8489802890614818E-2</v>
      </c>
    </row>
    <row r="15" spans="1:44" x14ac:dyDescent="0.25">
      <c r="A15" t="s">
        <v>59</v>
      </c>
      <c r="B15" s="27">
        <f>ABS(B14-B13)</f>
        <v>1.7175530390237878E-2</v>
      </c>
      <c r="C15" s="27">
        <f>ABS(C14-C13)</f>
        <v>4.1671353117145871E-2</v>
      </c>
      <c r="D15" s="27">
        <f>ABS(D14-D13)</f>
        <v>38.775987880783227</v>
      </c>
      <c r="E15" s="27">
        <f>ABS(E14-E13)</f>
        <v>24</v>
      </c>
      <c r="F15" s="27">
        <f>ABS(F14-F13)</f>
        <v>18.21</v>
      </c>
      <c r="G15" t="s">
        <v>44</v>
      </c>
      <c r="H15" s="35">
        <f>H11-H13</f>
        <v>1.5761342250604632E-2</v>
      </c>
      <c r="K15" t="s">
        <v>44</v>
      </c>
      <c r="L15" s="35">
        <f>L11-L13</f>
        <v>1.696437067587838E-2</v>
      </c>
      <c r="O15" t="s">
        <v>44</v>
      </c>
      <c r="P15" s="35">
        <f>P11-P13</f>
        <v>1.9334497427320262E-2</v>
      </c>
      <c r="S15" t="s">
        <v>44</v>
      </c>
      <c r="T15" s="35">
        <f>T11-T13</f>
        <v>1.6308528187610818E-2</v>
      </c>
      <c r="W15" t="s">
        <v>44</v>
      </c>
      <c r="X15" s="35">
        <f>X11-X13</f>
        <v>1.7968562893774236E-2</v>
      </c>
      <c r="AA15" t="s">
        <v>44</v>
      </c>
      <c r="AB15" s="35">
        <f>AB11-AB13</f>
        <v>1.7473915534404028E-2</v>
      </c>
      <c r="AE15" t="s">
        <v>44</v>
      </c>
      <c r="AF15" s="35">
        <f>AF11-AF13</f>
        <v>1.6945534310544588E-2</v>
      </c>
      <c r="AI15" t="s">
        <v>44</v>
      </c>
      <c r="AJ15" s="35">
        <f>AJ11-AJ13</f>
        <v>1.7631957453111427E-2</v>
      </c>
      <c r="AM15" t="s">
        <v>44</v>
      </c>
      <c r="AN15" s="35">
        <f>AN11-AN13</f>
        <v>1.8838126241950533E-2</v>
      </c>
    </row>
    <row r="16" spans="1:44" x14ac:dyDescent="0.25">
      <c r="A16" t="s">
        <v>60</v>
      </c>
      <c r="B16" s="27">
        <f>COUNT(B2:B10)</f>
        <v>9</v>
      </c>
      <c r="G16" t="s">
        <v>45</v>
      </c>
      <c r="H16" s="36">
        <f>AVERAGE(H14:H15)</f>
        <v>1.5639057180484788E-2</v>
      </c>
      <c r="K16" t="s">
        <v>45</v>
      </c>
      <c r="L16" s="36">
        <f>AVERAGE(L14:L15)</f>
        <v>1.682287282484447E-2</v>
      </c>
      <c r="O16" t="s">
        <v>45</v>
      </c>
      <c r="P16" s="36">
        <f>AVERAGE(P14:P15)</f>
        <v>1.9151125825778319E-2</v>
      </c>
      <c r="S16" t="s">
        <v>45</v>
      </c>
      <c r="T16" s="36">
        <f>AVERAGE(T14:T15)</f>
        <v>1.6177675306048633E-2</v>
      </c>
      <c r="W16" t="s">
        <v>45</v>
      </c>
      <c r="X16" s="36">
        <f>AVERAGE(X14:X15)</f>
        <v>1.7809973695937734E-2</v>
      </c>
      <c r="AA16" t="s">
        <v>45</v>
      </c>
      <c r="AB16" s="36">
        <f>AVERAGE(AB14:AB15)</f>
        <v>1.732386489221735E-2</v>
      </c>
      <c r="AE16" t="s">
        <v>45</v>
      </c>
      <c r="AF16" s="36">
        <f>AVERAGE(AF14:AF15)</f>
        <v>1.680434790101458E-2</v>
      </c>
      <c r="AI16" t="s">
        <v>45</v>
      </c>
      <c r="AJ16" s="36">
        <f>AVERAGE(AJ14:AJ15)</f>
        <v>1.7479203945857391E-2</v>
      </c>
      <c r="AM16" t="s">
        <v>45</v>
      </c>
      <c r="AN16" s="36">
        <f>AVERAGE(AN14:AN15)</f>
        <v>1.8663964566282675E-2</v>
      </c>
    </row>
    <row r="17" spans="7:40" x14ac:dyDescent="0.25">
      <c r="G17" t="s">
        <v>46</v>
      </c>
      <c r="H17">
        <f>TINV(0.3173,H5)</f>
        <v>1.0767385673224843</v>
      </c>
      <c r="K17" t="s">
        <v>46</v>
      </c>
      <c r="L17">
        <f>TINV(0.3173,L5)</f>
        <v>1.0905949070768337</v>
      </c>
      <c r="O17" t="s">
        <v>46</v>
      </c>
      <c r="P17">
        <f>TINV(0.3173,P5)</f>
        <v>1.0905949070768337</v>
      </c>
      <c r="S17" t="s">
        <v>46</v>
      </c>
      <c r="T17">
        <f>TINV(0.3173,T5)</f>
        <v>1.0905949070768337</v>
      </c>
      <c r="W17" t="s">
        <v>46</v>
      </c>
      <c r="X17">
        <f>TINV(0.3173,X5)</f>
        <v>1.0905949070768337</v>
      </c>
      <c r="AA17" t="s">
        <v>46</v>
      </c>
      <c r="AB17">
        <f>TINV(0.3173,AB5)</f>
        <v>1.0905949070768337</v>
      </c>
      <c r="AE17" t="s">
        <v>46</v>
      </c>
      <c r="AF17">
        <f>TINV(0.3173,AF5)</f>
        <v>1.0905949070768337</v>
      </c>
      <c r="AI17" t="s">
        <v>46</v>
      </c>
      <c r="AJ17">
        <f>TINV(0.3173,AJ5)</f>
        <v>1.0905949070768337</v>
      </c>
      <c r="AM17" t="s">
        <v>46</v>
      </c>
      <c r="AN17">
        <f>TINV(0.3173,AN5)</f>
        <v>1.0905949070768337</v>
      </c>
    </row>
    <row r="18" spans="7:40" x14ac:dyDescent="0.25">
      <c r="G18" t="s">
        <v>47</v>
      </c>
      <c r="H18">
        <f>H17*G3</f>
        <v>7.3381261846890561E-3</v>
      </c>
      <c r="K18" t="s">
        <v>47</v>
      </c>
      <c r="L18">
        <f>L17*K3</f>
        <v>7.774258229341531E-3</v>
      </c>
      <c r="O18" t="s">
        <v>47</v>
      </c>
      <c r="P18">
        <f>P17*O3</f>
        <v>8.7944764816020263E-3</v>
      </c>
      <c r="S18" t="s">
        <v>47</v>
      </c>
      <c r="T18">
        <f>T17*S3</f>
        <v>7.4056229096349157E-3</v>
      </c>
      <c r="W18" t="s">
        <v>47</v>
      </c>
      <c r="X18">
        <f>X17*W3</f>
        <v>8.1670399017450736E-3</v>
      </c>
      <c r="AA18" t="s">
        <v>47</v>
      </c>
      <c r="AB18">
        <f>AB17*AA3</f>
        <v>7.9496539236701951E-3</v>
      </c>
      <c r="AE18" t="s">
        <v>47</v>
      </c>
      <c r="AF18">
        <f>AF17*AE3</f>
        <v>7.7158895001855909E-3</v>
      </c>
      <c r="AI18" t="s">
        <v>47</v>
      </c>
      <c r="AJ18">
        <f>AJ17*AI3</f>
        <v>8.0247084908451425E-3</v>
      </c>
      <c r="AM18" t="s">
        <v>47</v>
      </c>
      <c r="AN18">
        <f>AN17*AM3</f>
        <v>8.5664614828792288E-3</v>
      </c>
    </row>
    <row r="19" spans="7:40" x14ac:dyDescent="0.25">
      <c r="G19" t="s">
        <v>48</v>
      </c>
      <c r="H19">
        <f>G2+H18</f>
        <v>1.0658436325723013</v>
      </c>
      <c r="K19" t="s">
        <v>48</v>
      </c>
      <c r="L19">
        <f>K2+L18</f>
        <v>1.0742184395274934</v>
      </c>
      <c r="O19" t="s">
        <v>48</v>
      </c>
      <c r="P19">
        <f>O2+P18</f>
        <v>1.0685535268028958</v>
      </c>
      <c r="S19" t="s">
        <v>48</v>
      </c>
      <c r="T19">
        <f>S2+T18</f>
        <v>1.0637894080538599</v>
      </c>
      <c r="W19" t="s">
        <v>48</v>
      </c>
      <c r="X19">
        <f>W2+X18</f>
        <v>1.0664107027011485</v>
      </c>
      <c r="AA19" t="s">
        <v>48</v>
      </c>
      <c r="AB19">
        <f>AA2+AB18</f>
        <v>1.0669235130549297</v>
      </c>
      <c r="AE19" t="s">
        <v>48</v>
      </c>
      <c r="AF19">
        <f>AE2+AF18</f>
        <v>1.067319852421964</v>
      </c>
      <c r="AI19" t="s">
        <v>48</v>
      </c>
      <c r="AJ19">
        <f>AI2+AJ18</f>
        <v>1.0674984630640061</v>
      </c>
      <c r="AM19" t="s">
        <v>48</v>
      </c>
      <c r="AN19">
        <f>AM2+AN18</f>
        <v>1.067786896418117</v>
      </c>
    </row>
    <row r="20" spans="7:40" x14ac:dyDescent="0.25">
      <c r="G20" t="s">
        <v>49</v>
      </c>
      <c r="H20">
        <f>G2-H18</f>
        <v>1.0511673802029233</v>
      </c>
      <c r="K20" t="s">
        <v>49</v>
      </c>
      <c r="L20">
        <f>K2-L18</f>
        <v>1.0586699230688101</v>
      </c>
      <c r="O20" t="s">
        <v>49</v>
      </c>
      <c r="P20">
        <f>O2-P18</f>
        <v>1.050964573839692</v>
      </c>
      <c r="S20" t="s">
        <v>49</v>
      </c>
      <c r="T20">
        <f>S2-T18</f>
        <v>1.0489781622345902</v>
      </c>
      <c r="W20" t="s">
        <v>49</v>
      </c>
      <c r="X20">
        <f>W2-X18</f>
        <v>1.0500766228976584</v>
      </c>
      <c r="AA20" t="s">
        <v>49</v>
      </c>
      <c r="AB20">
        <f>AA2-AB18</f>
        <v>1.0510242052075895</v>
      </c>
      <c r="AE20" t="s">
        <v>49</v>
      </c>
      <c r="AF20">
        <f>AE2-AF18</f>
        <v>1.0518880734215927</v>
      </c>
      <c r="AI20" t="s">
        <v>49</v>
      </c>
      <c r="AJ20">
        <f>AI2-AJ18</f>
        <v>1.0514490460823158</v>
      </c>
      <c r="AM20" t="s">
        <v>49</v>
      </c>
      <c r="AN20">
        <f>AM2-AN18</f>
        <v>1.0506539734523583</v>
      </c>
    </row>
    <row r="21" spans="7:40" x14ac:dyDescent="0.25">
      <c r="G21" t="s">
        <v>40</v>
      </c>
      <c r="H21" s="35">
        <f>LN(G2)</f>
        <v>5.6858013645961887E-2</v>
      </c>
      <c r="K21" t="s">
        <v>40</v>
      </c>
      <c r="L21" s="35">
        <f>LN(K2)</f>
        <v>6.4329919348748099E-2</v>
      </c>
      <c r="O21" t="s">
        <v>40</v>
      </c>
      <c r="P21" s="35">
        <f>LN(O2)</f>
        <v>5.8041571267263413E-2</v>
      </c>
      <c r="S21" t="s">
        <v>40</v>
      </c>
      <c r="T21" s="35">
        <f>LN(S2)</f>
        <v>5.4851552160057757E-2</v>
      </c>
      <c r="W21" t="s">
        <v>40</v>
      </c>
      <c r="X21" s="35">
        <f>LN(W2)</f>
        <v>5.6610612023364301E-2</v>
      </c>
      <c r="AA21" t="s">
        <v>40</v>
      </c>
      <c r="AB21" s="35">
        <f>LN(AA2)</f>
        <v>5.7300381830428418E-2</v>
      </c>
      <c r="AE21" t="s">
        <v>40</v>
      </c>
      <c r="AF21" s="35">
        <f>LN(AE2)</f>
        <v>5.7895218425562139E-2</v>
      </c>
      <c r="AI21" t="s">
        <v>40</v>
      </c>
      <c r="AJ21" s="35">
        <f>LN(AI2)</f>
        <v>5.7772326898077028E-2</v>
      </c>
      <c r="AM21" t="s">
        <v>40</v>
      </c>
      <c r="AN21" s="35">
        <f>LN(AM2)</f>
        <v>5.7533198815898079E-2</v>
      </c>
    </row>
    <row r="22" spans="7:40" x14ac:dyDescent="0.25">
      <c r="G22" t="s">
        <v>50</v>
      </c>
      <c r="H22" s="35">
        <f>LN(H19)</f>
        <v>6.3766628841881959E-2</v>
      </c>
      <c r="K22" t="s">
        <v>50</v>
      </c>
      <c r="L22" s="35">
        <f>LN(L19)</f>
        <v>7.1593364165288192E-2</v>
      </c>
      <c r="O22" t="s">
        <v>50</v>
      </c>
      <c r="P22" s="35">
        <f>LN(P19)</f>
        <v>6.630588979879723E-2</v>
      </c>
      <c r="S22" t="s">
        <v>50</v>
      </c>
      <c r="T22" s="35">
        <f>LN(T19)</f>
        <v>6.1837446568352293E-2</v>
      </c>
      <c r="W22" t="s">
        <v>50</v>
      </c>
      <c r="X22" s="35">
        <f>LN(X19)</f>
        <v>6.4298526123398161E-2</v>
      </c>
      <c r="AA22" t="s">
        <v>50</v>
      </c>
      <c r="AB22" s="35">
        <f>LN(AB19)</f>
        <v>6.4779285640468628E-2</v>
      </c>
      <c r="AE22" t="s">
        <v>50</v>
      </c>
      <c r="AF22" s="35">
        <f>LN(AF19)</f>
        <v>6.5150695366277322E-2</v>
      </c>
      <c r="AI22" t="s">
        <v>50</v>
      </c>
      <c r="AJ22" s="35">
        <f>LN(AJ19)</f>
        <v>6.5318026366918622E-2</v>
      </c>
      <c r="AM22" t="s">
        <v>50</v>
      </c>
      <c r="AN22" s="35">
        <f>LN(AN19)</f>
        <v>6.55881854391797E-2</v>
      </c>
    </row>
    <row r="23" spans="7:40" x14ac:dyDescent="0.25">
      <c r="G23" t="s">
        <v>51</v>
      </c>
      <c r="H23" s="35">
        <f>LN(H20)</f>
        <v>4.9901337257341666E-2</v>
      </c>
      <c r="K23" t="s">
        <v>51</v>
      </c>
      <c r="L23" s="35">
        <f>LN(L20)</f>
        <v>5.7013330658657956E-2</v>
      </c>
      <c r="O23" t="s">
        <v>51</v>
      </c>
      <c r="P23" s="35">
        <f>LN(P20)</f>
        <v>4.9708384228422109E-2</v>
      </c>
      <c r="S23" t="s">
        <v>51</v>
      </c>
      <c r="T23" s="35">
        <f>LN(T20)</f>
        <v>4.7816511499270714E-2</v>
      </c>
      <c r="W23" t="s">
        <v>51</v>
      </c>
      <c r="X23" s="35">
        <f>LN(X20)</f>
        <v>4.8863135695191504E-2</v>
      </c>
      <c r="AA23" t="s">
        <v>51</v>
      </c>
      <c r="AB23" s="35">
        <f>LN(AB20)</f>
        <v>4.9765122274322213E-2</v>
      </c>
      <c r="AE23" t="s">
        <v>51</v>
      </c>
      <c r="AF23" s="35">
        <f>LN(AF20)</f>
        <v>5.0586714569327416E-2</v>
      </c>
      <c r="AI23" t="s">
        <v>51</v>
      </c>
      <c r="AJ23" s="35">
        <f>LN(AJ20)</f>
        <v>5.0169256671987322E-2</v>
      </c>
      <c r="AM23" t="s">
        <v>51</v>
      </c>
      <c r="AN23" s="35">
        <f>LN(AN20)</f>
        <v>4.941280214955697E-2</v>
      </c>
    </row>
    <row r="24" spans="7:40" x14ac:dyDescent="0.25">
      <c r="G24" t="s">
        <v>52</v>
      </c>
      <c r="H24" s="35">
        <f>H22-H21</f>
        <v>6.9086151959200717E-3</v>
      </c>
      <c r="K24" t="s">
        <v>52</v>
      </c>
      <c r="L24" s="35">
        <f>L22-L21</f>
        <v>7.2634448165400933E-3</v>
      </c>
      <c r="O24" t="s">
        <v>52</v>
      </c>
      <c r="P24" s="35">
        <f>P22-P21</f>
        <v>8.2643185315338166E-3</v>
      </c>
      <c r="S24" t="s">
        <v>52</v>
      </c>
      <c r="T24" s="35">
        <f>T22-T21</f>
        <v>6.9858944082945365E-3</v>
      </c>
      <c r="W24" t="s">
        <v>52</v>
      </c>
      <c r="X24" s="35">
        <f>X22-X21</f>
        <v>7.6879141000338602E-3</v>
      </c>
      <c r="AA24" t="s">
        <v>52</v>
      </c>
      <c r="AB24" s="35">
        <f>AB22-AB21</f>
        <v>7.4789038100402105E-3</v>
      </c>
      <c r="AE24" t="s">
        <v>52</v>
      </c>
      <c r="AF24" s="35">
        <f>AF22-AF21</f>
        <v>7.2554769407151831E-3</v>
      </c>
      <c r="AI24" t="s">
        <v>52</v>
      </c>
      <c r="AJ24" s="35">
        <f>AJ22-AJ21</f>
        <v>7.5456994688415935E-3</v>
      </c>
      <c r="AM24" t="s">
        <v>52</v>
      </c>
      <c r="AN24" s="35">
        <f>AN22-AN21</f>
        <v>8.0549866232816209E-3</v>
      </c>
    </row>
    <row r="25" spans="7:40" x14ac:dyDescent="0.25">
      <c r="G25" t="s">
        <v>53</v>
      </c>
      <c r="H25" s="35">
        <f>H21-H23</f>
        <v>6.9566763886202213E-3</v>
      </c>
      <c r="K25" t="s">
        <v>53</v>
      </c>
      <c r="L25" s="35">
        <f>L21-L23</f>
        <v>7.3165886900901436E-3</v>
      </c>
      <c r="O25" t="s">
        <v>53</v>
      </c>
      <c r="P25" s="35">
        <f>P21-P23</f>
        <v>8.333187038841304E-3</v>
      </c>
      <c r="S25" t="s">
        <v>53</v>
      </c>
      <c r="T25" s="35">
        <f>T21-T23</f>
        <v>7.0350406607870425E-3</v>
      </c>
      <c r="W25" t="s">
        <v>53</v>
      </c>
      <c r="X25" s="35">
        <f>X21-X23</f>
        <v>7.7474763281727976E-3</v>
      </c>
      <c r="AA25" t="s">
        <v>53</v>
      </c>
      <c r="AB25" s="35">
        <f>AB21-AB23</f>
        <v>7.5352595561062052E-3</v>
      </c>
      <c r="AE25" t="s">
        <v>53</v>
      </c>
      <c r="AF25" s="35">
        <f>AF21-AF23</f>
        <v>7.3085038562347229E-3</v>
      </c>
      <c r="AI25" t="s">
        <v>53</v>
      </c>
      <c r="AJ25" s="35">
        <f>AJ21-AJ23</f>
        <v>7.603070226089706E-3</v>
      </c>
      <c r="AM25" t="s">
        <v>53</v>
      </c>
      <c r="AN25" s="35">
        <f>AN21-AN23</f>
        <v>8.1203966663411092E-3</v>
      </c>
    </row>
    <row r="26" spans="7:40" x14ac:dyDescent="0.25">
      <c r="G26" t="s">
        <v>54</v>
      </c>
      <c r="H26" s="36">
        <f>AVERAGE(H24:H25)</f>
        <v>6.9326457922701465E-3</v>
      </c>
      <c r="K26" t="s">
        <v>54</v>
      </c>
      <c r="L26" s="36">
        <f>AVERAGE(L24:L25)</f>
        <v>7.2900167533151185E-3</v>
      </c>
      <c r="O26" t="s">
        <v>54</v>
      </c>
      <c r="P26" s="36">
        <f>AVERAGE(P24:P25)</f>
        <v>8.2987527851875603E-3</v>
      </c>
      <c r="S26" t="s">
        <v>54</v>
      </c>
      <c r="T26" s="36">
        <f>AVERAGE(T24:T25)</f>
        <v>7.0104675345407895E-3</v>
      </c>
      <c r="W26" t="s">
        <v>54</v>
      </c>
      <c r="X26" s="36">
        <f>AVERAGE(X24:X25)</f>
        <v>7.7176952141033289E-3</v>
      </c>
      <c r="AA26" t="s">
        <v>54</v>
      </c>
      <c r="AB26" s="36">
        <f>AVERAGE(AB24:AB25)</f>
        <v>7.5070816830732079E-3</v>
      </c>
      <c r="AE26" t="s">
        <v>54</v>
      </c>
      <c r="AF26" s="36">
        <f>AVERAGE(AF24:AF25)</f>
        <v>7.281990398474953E-3</v>
      </c>
      <c r="AI26" t="s">
        <v>54</v>
      </c>
      <c r="AJ26" s="36">
        <f>AVERAGE(AJ24:AJ25)</f>
        <v>7.5743848474656497E-3</v>
      </c>
      <c r="AM26" t="s">
        <v>54</v>
      </c>
      <c r="AN26" s="36">
        <f>AVERAGE(AN24:AN25)</f>
        <v>8.087691644811365E-3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>
      <selection activeCell="F1" sqref="F1"/>
    </sheetView>
  </sheetViews>
  <sheetFormatPr defaultColWidth="11.42578125" defaultRowHeight="15" x14ac:dyDescent="0.25"/>
  <sheetData>
    <row r="1" spans="1:52" ht="17.25" thickTop="1" thickBot="1" x14ac:dyDescent="0.3">
      <c r="B1" s="27" t="s">
        <v>33</v>
      </c>
      <c r="C1" s="27" t="s">
        <v>34</v>
      </c>
      <c r="D1" s="27" t="s">
        <v>35</v>
      </c>
      <c r="E1" s="27" t="s">
        <v>0</v>
      </c>
      <c r="F1" s="27" t="s">
        <v>11</v>
      </c>
      <c r="G1" s="30">
        <f>LN(G2)</f>
        <v>3.0995335236808776E-2</v>
      </c>
      <c r="H1" s="31">
        <f>G4</f>
        <v>0.77015183825072286</v>
      </c>
      <c r="I1" t="s">
        <v>0</v>
      </c>
      <c r="J1" t="s">
        <v>11</v>
      </c>
      <c r="K1" s="32">
        <f>LN(K2)</f>
        <v>4.4660596597008155E-2</v>
      </c>
      <c r="L1" s="33">
        <f>K4</f>
        <v>0.85031755709132706</v>
      </c>
      <c r="M1" t="s">
        <v>0</v>
      </c>
      <c r="N1" t="s">
        <v>11</v>
      </c>
      <c r="O1" s="32">
        <f>LN(O2)</f>
        <v>3.0804614601585494E-2</v>
      </c>
      <c r="P1" s="33">
        <f>O4</f>
        <v>0.74193671721973686</v>
      </c>
      <c r="Q1" t="s">
        <v>0</v>
      </c>
      <c r="R1" t="s">
        <v>11</v>
      </c>
      <c r="S1" s="32">
        <f>LN(S2)</f>
        <v>3.0481864566986754E-2</v>
      </c>
      <c r="T1" s="33">
        <f>S4</f>
        <v>0.76842507739930566</v>
      </c>
      <c r="U1" t="s">
        <v>0</v>
      </c>
      <c r="V1" t="s">
        <v>11</v>
      </c>
      <c r="W1" s="32">
        <f>LN(W2)</f>
        <v>3.0606395619859429E-2</v>
      </c>
      <c r="X1" s="33">
        <f>W4</f>
        <v>0.78045180565042427</v>
      </c>
      <c r="Y1" t="s">
        <v>0</v>
      </c>
      <c r="Z1" t="s">
        <v>11</v>
      </c>
      <c r="AA1" s="32">
        <f>LN(AA2)</f>
        <v>3.1069828396305586E-2</v>
      </c>
      <c r="AB1" s="33">
        <f>AA4</f>
        <v>0.80686933428190466</v>
      </c>
      <c r="AC1" t="s">
        <v>0</v>
      </c>
      <c r="AD1" t="s">
        <v>11</v>
      </c>
      <c r="AE1" s="32">
        <f>LN(AE2)</f>
        <v>3.1115978412781364E-2</v>
      </c>
      <c r="AF1" s="33">
        <f>AE4</f>
        <v>0.7802102121242942</v>
      </c>
      <c r="AG1" t="s">
        <v>0</v>
      </c>
      <c r="AH1" t="s">
        <v>11</v>
      </c>
      <c r="AI1" s="32">
        <f>LN(AI2)</f>
        <v>3.1153356869488339E-2</v>
      </c>
      <c r="AJ1" s="33">
        <f>AI4</f>
        <v>0.76615008303617804</v>
      </c>
      <c r="AK1" t="s">
        <v>0</v>
      </c>
      <c r="AL1" t="s">
        <v>11</v>
      </c>
      <c r="AM1" s="32">
        <f>LN(AM2)</f>
        <v>3.1293288452838082E-2</v>
      </c>
      <c r="AN1" s="33">
        <f>AM4</f>
        <v>0.76694299906667218</v>
      </c>
      <c r="AO1" t="s">
        <v>0</v>
      </c>
      <c r="AP1" t="s">
        <v>11</v>
      </c>
      <c r="AQ1" s="32">
        <f>LN(AQ2)</f>
        <v>3.0982018166396969E-2</v>
      </c>
      <c r="AR1" s="33">
        <f>AQ4</f>
        <v>0.7602709769791971</v>
      </c>
      <c r="AS1" t="s">
        <v>0</v>
      </c>
      <c r="AT1" t="s">
        <v>11</v>
      </c>
      <c r="AU1" s="32">
        <f>LN(AU2)</f>
        <v>3.0073658272832701E-2</v>
      </c>
      <c r="AV1" s="33">
        <f>AU4</f>
        <v>0.74817427598179331</v>
      </c>
      <c r="AW1" t="s">
        <v>0</v>
      </c>
      <c r="AX1" t="s">
        <v>11</v>
      </c>
      <c r="AY1" s="32">
        <f>LN(AY2)</f>
        <v>2.5692343655329346E-2</v>
      </c>
      <c r="AZ1" s="33">
        <f>AY4</f>
        <v>0.82017980464197437</v>
      </c>
    </row>
    <row r="2" spans="1:52" ht="15.75" thickTop="1" x14ac:dyDescent="0.25">
      <c r="B2">
        <v>4.4660596597008155E-2</v>
      </c>
      <c r="C2" s="34">
        <v>0.85031755709132706</v>
      </c>
      <c r="D2">
        <v>45.446482062569714</v>
      </c>
      <c r="E2">
        <v>1950</v>
      </c>
      <c r="F2">
        <v>3.94</v>
      </c>
      <c r="G2">
        <f t="array" ref="G2:H6">LOGEST(F2:F12,E2:E12,TRUE, TRUE)</f>
        <v>1.0314806922621345</v>
      </c>
      <c r="H2">
        <v>1.5673477769786974E-26</v>
      </c>
      <c r="I2">
        <v>1968</v>
      </c>
      <c r="J2">
        <v>4.76</v>
      </c>
      <c r="K2">
        <f t="array" ref="K2:L6">LOGEST(J2:J11,I2:I11,TRUE, TRUE)</f>
        <v>1.0456728947350411</v>
      </c>
      <c r="L2">
        <v>2.4086247788100845E-38</v>
      </c>
      <c r="M2">
        <v>1950</v>
      </c>
      <c r="N2">
        <v>3.94</v>
      </c>
      <c r="O2">
        <f t="array" ref="O2:P6">LOGEST(N2:N11,M2:M11,TRUE, TRUE)</f>
        <v>1.0312839863678185</v>
      </c>
      <c r="P2">
        <v>2.2939349373144281E-26</v>
      </c>
      <c r="Q2">
        <v>1950</v>
      </c>
      <c r="R2">
        <v>3.94</v>
      </c>
      <c r="S2">
        <f t="array" ref="S2:T6">LOGEST(R2:R11,Q2:Q11,TRUE, TRUE)</f>
        <v>1.03095119313294</v>
      </c>
      <c r="T2">
        <v>4.413446271747054E-26</v>
      </c>
      <c r="U2">
        <v>1950</v>
      </c>
      <c r="V2">
        <v>3.94</v>
      </c>
      <c r="W2">
        <f t="array" ref="W2:X6">LOGEST(V2:V11,U2:U11,TRUE, TRUE)</f>
        <v>1.0310795865647999</v>
      </c>
      <c r="X2">
        <v>3.469458351382485E-26</v>
      </c>
      <c r="Y2">
        <v>1950</v>
      </c>
      <c r="Z2">
        <v>3.94</v>
      </c>
      <c r="AA2">
        <f t="array" ref="AA2:AB6">LOGEST(Z2:Z11,Y2:Y11,TRUE, TRUE)</f>
        <v>1.0315575333798943</v>
      </c>
      <c r="AB2">
        <v>1.3986808352219687E-26</v>
      </c>
      <c r="AC2">
        <v>1950</v>
      </c>
      <c r="AD2">
        <v>3.94</v>
      </c>
      <c r="AE2">
        <f t="array" ref="AE2:AF6">LOGEST(AD2:AD11,AC2:AC11,TRUE, TRUE)</f>
        <v>1.0316051408755904</v>
      </c>
      <c r="AF2">
        <v>1.255030840885272E-26</v>
      </c>
      <c r="AG2">
        <v>1950</v>
      </c>
      <c r="AH2">
        <v>3.94</v>
      </c>
      <c r="AI2">
        <f t="array" ref="AI2:AJ6">LOGEST(AH2:AH11,AG2:AG11,TRUE, TRUE)</f>
        <v>1.0316437014043494</v>
      </c>
      <c r="AJ2">
        <v>1.1498817125897335E-26</v>
      </c>
      <c r="AK2">
        <v>1950</v>
      </c>
      <c r="AL2">
        <v>3.94</v>
      </c>
      <c r="AM2">
        <f t="array" ref="AM2:AN6">LOGEST(AL2:AL11,AK2:AK11,TRUE, TRUE)</f>
        <v>1.0317880710416401</v>
      </c>
      <c r="AN2">
        <v>8.7338161432861659E-27</v>
      </c>
      <c r="AO2">
        <v>1950</v>
      </c>
      <c r="AP2">
        <v>3.94</v>
      </c>
      <c r="AQ2">
        <f t="array" ref="AQ2:AR6">LOGEST(AP2:AP11,AO2:AO11,TRUE, TRUE)</f>
        <v>1.0314669560525904</v>
      </c>
      <c r="AR2">
        <v>1.6088973985683947E-26</v>
      </c>
      <c r="AS2">
        <v>1950</v>
      </c>
      <c r="AT2">
        <v>3.94</v>
      </c>
      <c r="AU2">
        <f t="array" ref="AU2:AV6">LOGEST(AT2:AT11,AS2:AS11,TRUE, TRUE)</f>
        <v>1.0305304382501759</v>
      </c>
      <c r="AV2">
        <v>9.6243021133748689E-26</v>
      </c>
      <c r="AW2">
        <v>1950</v>
      </c>
      <c r="AX2">
        <v>3.94</v>
      </c>
      <c r="AY2">
        <f t="array" ref="AY2:AZ6">LOGEST(AX2:AX11,AW2:AW11,TRUE, TRUE)</f>
        <v>1.0260252367366987</v>
      </c>
      <c r="AZ2">
        <v>5.4743811166359661E-22</v>
      </c>
    </row>
    <row r="3" spans="1:52" x14ac:dyDescent="0.25">
      <c r="B3">
        <v>3.0804614601585494E-2</v>
      </c>
      <c r="C3" s="34">
        <v>0.74193671721973686</v>
      </c>
      <c r="D3">
        <v>23.000148156728965</v>
      </c>
      <c r="E3">
        <v>1968</v>
      </c>
      <c r="F3">
        <v>4.76</v>
      </c>
      <c r="G3">
        <v>5.644265345386491E-3</v>
      </c>
      <c r="H3">
        <v>11.201595978781192</v>
      </c>
      <c r="I3">
        <v>1978</v>
      </c>
      <c r="J3">
        <v>5.65</v>
      </c>
      <c r="K3">
        <v>6.6248246085056882E-3</v>
      </c>
      <c r="L3">
        <v>13.170312609208153</v>
      </c>
      <c r="M3">
        <v>1978</v>
      </c>
      <c r="N3">
        <v>5.65</v>
      </c>
      <c r="O3">
        <v>6.4231854761510809E-3</v>
      </c>
      <c r="P3">
        <v>12.758051080800414</v>
      </c>
      <c r="Q3">
        <v>1968</v>
      </c>
      <c r="R3">
        <v>4.76</v>
      </c>
      <c r="S3">
        <v>5.9161821212886127E-3</v>
      </c>
      <c r="T3">
        <v>11.745137564962675</v>
      </c>
      <c r="U3">
        <v>1968</v>
      </c>
      <c r="V3">
        <v>4.76</v>
      </c>
      <c r="W3">
        <v>5.739302084009858E-3</v>
      </c>
      <c r="X3">
        <v>11.392268436833575</v>
      </c>
      <c r="Y3">
        <v>1968</v>
      </c>
      <c r="Z3">
        <v>4.76</v>
      </c>
      <c r="AA3">
        <v>5.3742501197100506E-3</v>
      </c>
      <c r="AB3">
        <v>10.665508150671871</v>
      </c>
      <c r="AC3">
        <v>1968</v>
      </c>
      <c r="AD3">
        <v>4.76</v>
      </c>
      <c r="AE3">
        <v>5.838972202579955E-3</v>
      </c>
      <c r="AF3">
        <v>11.587191636386834</v>
      </c>
      <c r="AG3">
        <v>1968</v>
      </c>
      <c r="AH3">
        <v>4.76</v>
      </c>
      <c r="AI3">
        <v>6.0851535305039613E-3</v>
      </c>
      <c r="AJ3">
        <v>12.071456809358626</v>
      </c>
      <c r="AK3">
        <v>1968</v>
      </c>
      <c r="AL3">
        <v>4.76</v>
      </c>
      <c r="AM3">
        <v>6.0989594079848379E-3</v>
      </c>
      <c r="AN3">
        <v>12.098231387437172</v>
      </c>
      <c r="AO3">
        <v>1968</v>
      </c>
      <c r="AP3">
        <v>4.76</v>
      </c>
      <c r="AQ3">
        <v>6.1509303965025597E-3</v>
      </c>
      <c r="AR3">
        <v>12.200705427666119</v>
      </c>
      <c r="AS3">
        <v>1968</v>
      </c>
      <c r="AT3">
        <v>4.76</v>
      </c>
      <c r="AU3">
        <v>6.1686471154532201E-3</v>
      </c>
      <c r="AV3">
        <v>12.233984690859888</v>
      </c>
      <c r="AW3">
        <v>1968</v>
      </c>
      <c r="AX3">
        <v>4.76</v>
      </c>
      <c r="AY3">
        <v>4.2532746316944984E-3</v>
      </c>
      <c r="AZ3">
        <v>8.4336016110156233</v>
      </c>
    </row>
    <row r="4" spans="1:52" ht="15.75" thickBot="1" x14ac:dyDescent="0.3">
      <c r="B4">
        <v>3.0481864566986754E-2</v>
      </c>
      <c r="C4" s="34">
        <v>0.76842507739930566</v>
      </c>
      <c r="D4">
        <v>26.54605494479398</v>
      </c>
      <c r="E4">
        <v>1978</v>
      </c>
      <c r="F4">
        <v>5.65</v>
      </c>
      <c r="G4">
        <v>0.77015183825072286</v>
      </c>
      <c r="H4">
        <v>0.2695529569460105</v>
      </c>
      <c r="I4">
        <v>1981</v>
      </c>
      <c r="J4">
        <v>5.8</v>
      </c>
      <c r="K4">
        <v>0.85031755709132706</v>
      </c>
      <c r="L4">
        <v>0.20611616981321901</v>
      </c>
      <c r="M4">
        <v>1981</v>
      </c>
      <c r="N4">
        <v>5.8</v>
      </c>
      <c r="O4">
        <v>0.74193671721973686</v>
      </c>
      <c r="P4">
        <v>0.28578483893340317</v>
      </c>
      <c r="Q4">
        <v>1981</v>
      </c>
      <c r="R4">
        <v>5.8</v>
      </c>
      <c r="S4">
        <v>0.76842507739930566</v>
      </c>
      <c r="T4">
        <v>0.27960455047967442</v>
      </c>
      <c r="U4">
        <v>1978</v>
      </c>
      <c r="V4">
        <v>5.65</v>
      </c>
      <c r="W4">
        <v>0.78045180565042427</v>
      </c>
      <c r="X4">
        <v>0.27325949749290407</v>
      </c>
      <c r="Y4">
        <v>1978</v>
      </c>
      <c r="Z4">
        <v>5.65</v>
      </c>
      <c r="AA4">
        <v>0.80686933428190466</v>
      </c>
      <c r="AB4">
        <v>0.25664506229101425</v>
      </c>
      <c r="AC4">
        <v>1978</v>
      </c>
      <c r="AD4">
        <v>5.65</v>
      </c>
      <c r="AE4">
        <v>0.7802102121242942</v>
      </c>
      <c r="AF4">
        <v>0.2787092571083552</v>
      </c>
      <c r="AG4">
        <v>1978</v>
      </c>
      <c r="AH4">
        <v>5.65</v>
      </c>
      <c r="AI4">
        <v>0.76615008303617804</v>
      </c>
      <c r="AJ4">
        <v>0.28555519041666749</v>
      </c>
      <c r="AK4">
        <v>1978</v>
      </c>
      <c r="AL4">
        <v>5.65</v>
      </c>
      <c r="AM4">
        <v>0.76694299906667218</v>
      </c>
      <c r="AN4">
        <v>0.28491998931174084</v>
      </c>
      <c r="AO4">
        <v>1978</v>
      </c>
      <c r="AP4">
        <v>5.65</v>
      </c>
      <c r="AQ4">
        <v>0.7602709769791971</v>
      </c>
      <c r="AR4">
        <v>0.28590249669498979</v>
      </c>
      <c r="AS4">
        <v>1978</v>
      </c>
      <c r="AT4">
        <v>5.65</v>
      </c>
      <c r="AU4">
        <v>0.74817427598179331</v>
      </c>
      <c r="AV4">
        <v>0.2814417783136573</v>
      </c>
      <c r="AW4">
        <v>1978</v>
      </c>
      <c r="AX4">
        <v>5.65</v>
      </c>
      <c r="AY4">
        <v>0.82017980464197437</v>
      </c>
      <c r="AZ4">
        <v>0.18760750361377773</v>
      </c>
    </row>
    <row r="5" spans="1:52" ht="17.25" thickTop="1" thickBot="1" x14ac:dyDescent="0.3">
      <c r="B5">
        <v>3.0606395619859429E-2</v>
      </c>
      <c r="C5" s="34">
        <v>0.78045180565042427</v>
      </c>
      <c r="D5">
        <v>28.438468663795962</v>
      </c>
      <c r="E5">
        <v>1981</v>
      </c>
      <c r="F5">
        <v>5.8</v>
      </c>
      <c r="G5">
        <v>30.156284442324047</v>
      </c>
      <c r="H5">
        <v>9</v>
      </c>
      <c r="I5">
        <v>1985</v>
      </c>
      <c r="J5">
        <v>5.86</v>
      </c>
      <c r="K5" s="31">
        <v>45.446482062569714</v>
      </c>
      <c r="L5">
        <v>8</v>
      </c>
      <c r="M5">
        <v>1985</v>
      </c>
      <c r="N5">
        <v>5.86</v>
      </c>
      <c r="O5" s="31">
        <v>23.000148156728965</v>
      </c>
      <c r="P5">
        <v>8</v>
      </c>
      <c r="Q5">
        <v>1985</v>
      </c>
      <c r="R5">
        <v>5.86</v>
      </c>
      <c r="S5" s="31">
        <v>26.54605494479398</v>
      </c>
      <c r="T5">
        <v>8</v>
      </c>
      <c r="U5">
        <v>1985</v>
      </c>
      <c r="V5">
        <v>5.86</v>
      </c>
      <c r="W5" s="31">
        <v>28.438468663795962</v>
      </c>
      <c r="X5">
        <v>8</v>
      </c>
      <c r="Y5">
        <v>1981</v>
      </c>
      <c r="Z5">
        <v>5.8</v>
      </c>
      <c r="AA5" s="31">
        <v>33.422732999208215</v>
      </c>
      <c r="AB5">
        <v>8</v>
      </c>
      <c r="AC5">
        <v>1981</v>
      </c>
      <c r="AD5">
        <v>5.8</v>
      </c>
      <c r="AE5" s="31">
        <v>28.39841540101084</v>
      </c>
      <c r="AF5">
        <v>8</v>
      </c>
      <c r="AG5">
        <v>1981</v>
      </c>
      <c r="AH5">
        <v>5.8</v>
      </c>
      <c r="AI5" s="31">
        <v>26.209975799297162</v>
      </c>
      <c r="AJ5">
        <v>8</v>
      </c>
      <c r="AK5">
        <v>1981</v>
      </c>
      <c r="AL5">
        <v>5.8</v>
      </c>
      <c r="AM5" s="31">
        <v>26.326366373729371</v>
      </c>
      <c r="AN5">
        <v>8</v>
      </c>
      <c r="AO5">
        <v>1981</v>
      </c>
      <c r="AP5">
        <v>5.8</v>
      </c>
      <c r="AQ5" s="31">
        <v>25.371011566279094</v>
      </c>
      <c r="AR5">
        <v>8</v>
      </c>
      <c r="AS5">
        <v>1981</v>
      </c>
      <c r="AT5">
        <v>5.8</v>
      </c>
      <c r="AU5" s="31">
        <v>23.768001585976222</v>
      </c>
      <c r="AV5">
        <v>8</v>
      </c>
      <c r="AW5">
        <v>1981</v>
      </c>
      <c r="AX5">
        <v>5.8</v>
      </c>
      <c r="AY5" s="31">
        <v>36.488885044707224</v>
      </c>
      <c r="AZ5">
        <v>8</v>
      </c>
    </row>
    <row r="6" spans="1:52" ht="15.75" thickTop="1" x14ac:dyDescent="0.25">
      <c r="B6">
        <v>3.1069828396305586E-2</v>
      </c>
      <c r="C6" s="34">
        <v>0.80686933428190466</v>
      </c>
      <c r="D6">
        <v>33.422732999208215</v>
      </c>
      <c r="E6">
        <v>1985</v>
      </c>
      <c r="F6">
        <v>5.86</v>
      </c>
      <c r="G6">
        <v>2.1911193374564411</v>
      </c>
      <c r="H6">
        <v>0.65392916938503998</v>
      </c>
      <c r="I6">
        <v>1986</v>
      </c>
      <c r="J6">
        <v>7.15</v>
      </c>
      <c r="K6">
        <v>1.9307426839718811</v>
      </c>
      <c r="L6">
        <v>0.33987100366777384</v>
      </c>
      <c r="M6">
        <v>1986</v>
      </c>
      <c r="N6">
        <v>7.15</v>
      </c>
      <c r="O6">
        <v>1.8784905061770945</v>
      </c>
      <c r="P6">
        <v>0.65338379331352958</v>
      </c>
      <c r="Q6">
        <v>1986</v>
      </c>
      <c r="R6">
        <v>7.15</v>
      </c>
      <c r="S6">
        <v>2.0753361891236031</v>
      </c>
      <c r="T6">
        <v>0.62542963719152644</v>
      </c>
      <c r="U6">
        <v>1986</v>
      </c>
      <c r="V6">
        <v>7.15</v>
      </c>
      <c r="W6">
        <v>2.1235218684415118</v>
      </c>
      <c r="X6">
        <v>0.59736602376059567</v>
      </c>
      <c r="Y6">
        <v>1986</v>
      </c>
      <c r="Z6">
        <v>7.15</v>
      </c>
      <c r="AA6">
        <v>2.2014447265112906</v>
      </c>
      <c r="AB6">
        <v>0.52693350398686856</v>
      </c>
      <c r="AC6">
        <v>1985</v>
      </c>
      <c r="AD6">
        <v>5.86</v>
      </c>
      <c r="AE6">
        <v>2.2059562501129255</v>
      </c>
      <c r="AF6">
        <v>0.62143079998312989</v>
      </c>
      <c r="AG6">
        <v>1985</v>
      </c>
      <c r="AH6">
        <v>5.86</v>
      </c>
      <c r="AI6">
        <v>2.1372077337758322</v>
      </c>
      <c r="AJ6">
        <v>0.65233413419119379</v>
      </c>
      <c r="AK6">
        <v>1985</v>
      </c>
      <c r="AL6">
        <v>5.86</v>
      </c>
      <c r="AM6">
        <v>2.1371586345449702</v>
      </c>
      <c r="AN6">
        <v>0.64943520247522013</v>
      </c>
      <c r="AO6">
        <v>1985</v>
      </c>
      <c r="AP6">
        <v>5.86</v>
      </c>
      <c r="AQ6">
        <v>2.073832513996813</v>
      </c>
      <c r="AR6">
        <v>0.65392190093142932</v>
      </c>
      <c r="AS6">
        <v>1985</v>
      </c>
      <c r="AT6">
        <v>5.86</v>
      </c>
      <c r="AU6">
        <v>1.8826509174501926</v>
      </c>
      <c r="AV6">
        <v>0.63367579664283047</v>
      </c>
      <c r="AW6">
        <v>1985</v>
      </c>
      <c r="AX6">
        <v>5.86</v>
      </c>
      <c r="AY6">
        <v>1.2842837941829022</v>
      </c>
      <c r="AZ6">
        <v>0.28157260329754902</v>
      </c>
    </row>
    <row r="7" spans="1:52" x14ac:dyDescent="0.25">
      <c r="B7">
        <v>3.1115978412781364E-2</v>
      </c>
      <c r="C7" s="34">
        <v>0.7802102121242942</v>
      </c>
      <c r="D7">
        <v>28.39841540101084</v>
      </c>
      <c r="E7">
        <v>1986</v>
      </c>
      <c r="F7">
        <v>7.15</v>
      </c>
      <c r="G7" t="s">
        <v>36</v>
      </c>
      <c r="H7">
        <f>TINV(0.0455,H5)</f>
        <v>2.3198094410224317</v>
      </c>
      <c r="I7">
        <v>1993</v>
      </c>
      <c r="J7">
        <v>10.16</v>
      </c>
      <c r="K7" t="s">
        <v>36</v>
      </c>
      <c r="L7">
        <f>TINV(0.0455,L5)</f>
        <v>2.3664194997430683</v>
      </c>
      <c r="M7">
        <v>1993</v>
      </c>
      <c r="N7">
        <v>10.16</v>
      </c>
      <c r="O7" t="s">
        <v>36</v>
      </c>
      <c r="P7">
        <f>TINV(0.0455,P5)</f>
        <v>2.3664194997430683</v>
      </c>
      <c r="Q7">
        <v>1993</v>
      </c>
      <c r="R7">
        <v>10.16</v>
      </c>
      <c r="S7" t="s">
        <v>36</v>
      </c>
      <c r="T7">
        <f>TINV(0.0455,T5)</f>
        <v>2.3664194997430683</v>
      </c>
      <c r="U7">
        <v>1993</v>
      </c>
      <c r="V7">
        <v>10.16</v>
      </c>
      <c r="W7" t="s">
        <v>36</v>
      </c>
      <c r="X7">
        <f>TINV(0.0455,X5)</f>
        <v>2.3664194997430683</v>
      </c>
      <c r="Y7">
        <v>1993</v>
      </c>
      <c r="Z7">
        <v>10.16</v>
      </c>
      <c r="AA7" t="s">
        <v>36</v>
      </c>
      <c r="AB7">
        <f>TINV(0.0455,AB5)</f>
        <v>2.3664194997430683</v>
      </c>
      <c r="AC7">
        <v>1993</v>
      </c>
      <c r="AD7">
        <v>10.16</v>
      </c>
      <c r="AE7" t="s">
        <v>36</v>
      </c>
      <c r="AF7">
        <f>TINV(0.0455,AF5)</f>
        <v>2.3664194997430683</v>
      </c>
      <c r="AG7">
        <v>1986</v>
      </c>
      <c r="AH7">
        <v>7.15</v>
      </c>
      <c r="AI7" t="s">
        <v>36</v>
      </c>
      <c r="AJ7">
        <f>TINV(0.0455,AJ5)</f>
        <v>2.3664194997430683</v>
      </c>
      <c r="AK7">
        <v>1986</v>
      </c>
      <c r="AL7">
        <v>7.15</v>
      </c>
      <c r="AM7" t="s">
        <v>36</v>
      </c>
      <c r="AN7">
        <f>TINV(0.0455,AN5)</f>
        <v>2.3664194997430683</v>
      </c>
      <c r="AO7">
        <v>1986</v>
      </c>
      <c r="AP7">
        <v>7.15</v>
      </c>
      <c r="AQ7" t="s">
        <v>36</v>
      </c>
      <c r="AR7">
        <f>TINV(0.0455,AR5)</f>
        <v>2.3664194997430683</v>
      </c>
      <c r="AS7">
        <v>1986</v>
      </c>
      <c r="AT7">
        <v>7.15</v>
      </c>
      <c r="AU7" t="s">
        <v>36</v>
      </c>
      <c r="AV7">
        <f>TINV(0.0455,AV5)</f>
        <v>2.3664194997430683</v>
      </c>
      <c r="AW7">
        <v>1986</v>
      </c>
      <c r="AX7">
        <v>7.15</v>
      </c>
    </row>
    <row r="8" spans="1:52" x14ac:dyDescent="0.25">
      <c r="B8">
        <v>3.1153356869488339E-2</v>
      </c>
      <c r="C8" s="34">
        <v>0.76615008303617804</v>
      </c>
      <c r="D8">
        <v>26.209975799297162</v>
      </c>
      <c r="E8">
        <v>1993</v>
      </c>
      <c r="F8">
        <v>10.16</v>
      </c>
      <c r="G8" t="s">
        <v>37</v>
      </c>
      <c r="H8">
        <f>H7*G3</f>
        <v>1.3093620035863318E-2</v>
      </c>
      <c r="I8">
        <v>1994</v>
      </c>
      <c r="J8">
        <v>10.220000000000001</v>
      </c>
      <c r="K8" t="s">
        <v>37</v>
      </c>
      <c r="L8">
        <f>L7*K3</f>
        <v>1.5677114135945597E-2</v>
      </c>
      <c r="M8">
        <v>1994</v>
      </c>
      <c r="N8">
        <v>10.220000000000001</v>
      </c>
      <c r="O8" t="s">
        <v>37</v>
      </c>
      <c r="P8">
        <f>P7*O3</f>
        <v>1.5199951361230382E-2</v>
      </c>
      <c r="Q8">
        <v>1994</v>
      </c>
      <c r="R8">
        <v>10.220000000000001</v>
      </c>
      <c r="S8" t="s">
        <v>37</v>
      </c>
      <c r="T8">
        <f>T7*S3</f>
        <v>1.4000168735848684E-2</v>
      </c>
      <c r="U8">
        <v>1994</v>
      </c>
      <c r="V8">
        <v>10.220000000000001</v>
      </c>
      <c r="W8" t="s">
        <v>37</v>
      </c>
      <c r="X8">
        <f>X7*W3</f>
        <v>1.3581596366516957E-2</v>
      </c>
      <c r="Y8">
        <v>1994</v>
      </c>
      <c r="Z8">
        <v>10.220000000000001</v>
      </c>
      <c r="AA8" t="s">
        <v>37</v>
      </c>
      <c r="AB8">
        <f>AB7*AA3</f>
        <v>1.2717730279778383E-2</v>
      </c>
      <c r="AC8">
        <v>1994</v>
      </c>
      <c r="AD8">
        <v>10.220000000000001</v>
      </c>
      <c r="AE8" t="s">
        <v>37</v>
      </c>
      <c r="AF8">
        <f>AF7*AE3</f>
        <v>1.3817457678642939E-2</v>
      </c>
      <c r="AG8">
        <v>1994</v>
      </c>
      <c r="AH8">
        <v>10.220000000000001</v>
      </c>
      <c r="AI8" t="s">
        <v>37</v>
      </c>
      <c r="AJ8">
        <f>AJ7*AI3</f>
        <v>1.440002597351495E-2</v>
      </c>
      <c r="AK8">
        <v>1993</v>
      </c>
      <c r="AL8">
        <v>10.16</v>
      </c>
      <c r="AM8" t="s">
        <v>37</v>
      </c>
      <c r="AN8">
        <f>AN7*AM3</f>
        <v>1.443269647119676E-2</v>
      </c>
      <c r="AO8">
        <v>1993</v>
      </c>
      <c r="AP8">
        <v>10.16</v>
      </c>
      <c r="AQ8" t="s">
        <v>37</v>
      </c>
      <c r="AR8">
        <f>AR7*AQ3</f>
        <v>1.4555681631846021E-2</v>
      </c>
      <c r="AS8">
        <v>1993</v>
      </c>
      <c r="AT8">
        <v>10.16</v>
      </c>
      <c r="AU8" t="s">
        <v>37</v>
      </c>
      <c r="AV8">
        <f>AV7*AU3</f>
        <v>1.459760682104233E-2</v>
      </c>
      <c r="AW8">
        <v>1993</v>
      </c>
      <c r="AX8">
        <v>10.16</v>
      </c>
    </row>
    <row r="9" spans="1:52" x14ac:dyDescent="0.25">
      <c r="B9">
        <v>3.1293288452838082E-2</v>
      </c>
      <c r="C9" s="34">
        <v>0.76694299906667218</v>
      </c>
      <c r="D9">
        <v>26.326366373729371</v>
      </c>
      <c r="E9">
        <v>1994</v>
      </c>
      <c r="F9">
        <v>10.220000000000001</v>
      </c>
      <c r="G9" t="s">
        <v>38</v>
      </c>
      <c r="H9">
        <f>G2+H8</f>
        <v>1.0445743122979978</v>
      </c>
      <c r="I9">
        <v>1995</v>
      </c>
      <c r="J9">
        <v>11.25</v>
      </c>
      <c r="K9" t="s">
        <v>38</v>
      </c>
      <c r="L9">
        <f>K2+L8</f>
        <v>1.0613500088709866</v>
      </c>
      <c r="M9">
        <v>1995</v>
      </c>
      <c r="N9">
        <v>11.25</v>
      </c>
      <c r="O9" t="s">
        <v>38</v>
      </c>
      <c r="P9">
        <f>O2+P8</f>
        <v>1.0464839377290489</v>
      </c>
      <c r="Q9">
        <v>1995</v>
      </c>
      <c r="R9">
        <v>11.25</v>
      </c>
      <c r="S9" t="s">
        <v>38</v>
      </c>
      <c r="T9">
        <f>S2+T8</f>
        <v>1.0449513618687887</v>
      </c>
      <c r="U9">
        <v>1995</v>
      </c>
      <c r="V9">
        <v>11.25</v>
      </c>
      <c r="W9" t="s">
        <v>38</v>
      </c>
      <c r="X9">
        <f>W2+X8</f>
        <v>1.0446611829313168</v>
      </c>
      <c r="Y9">
        <v>1995</v>
      </c>
      <c r="Z9">
        <v>11.25</v>
      </c>
      <c r="AA9" t="s">
        <v>38</v>
      </c>
      <c r="AB9">
        <f>AA2+AB8</f>
        <v>1.0442752636596726</v>
      </c>
      <c r="AC9">
        <v>1995</v>
      </c>
      <c r="AD9">
        <v>11.25</v>
      </c>
      <c r="AE9" t="s">
        <v>38</v>
      </c>
      <c r="AF9">
        <f>AE2+AF8</f>
        <v>1.0454225985542334</v>
      </c>
      <c r="AG9">
        <v>1995</v>
      </c>
      <c r="AH9">
        <v>11.25</v>
      </c>
      <c r="AI9" t="s">
        <v>38</v>
      </c>
      <c r="AJ9">
        <f>AI2+AJ8</f>
        <v>1.0460437273778642</v>
      </c>
      <c r="AK9">
        <v>1995</v>
      </c>
      <c r="AL9">
        <v>11.25</v>
      </c>
      <c r="AM9" t="s">
        <v>38</v>
      </c>
      <c r="AN9">
        <f>AM2+AN8</f>
        <v>1.0462207675128368</v>
      </c>
      <c r="AO9">
        <v>1994</v>
      </c>
      <c r="AP9">
        <v>10.220000000000001</v>
      </c>
      <c r="AQ9" t="s">
        <v>38</v>
      </c>
      <c r="AR9">
        <f>AQ2+AR8</f>
        <v>1.0460226376844364</v>
      </c>
      <c r="AS9">
        <v>1994</v>
      </c>
      <c r="AT9">
        <v>10.220000000000001</v>
      </c>
      <c r="AU9" t="s">
        <v>38</v>
      </c>
      <c r="AV9">
        <f>AU2+AV8</f>
        <v>1.0451280450712181</v>
      </c>
      <c r="AW9">
        <v>1994</v>
      </c>
      <c r="AX9">
        <v>10.220000000000001</v>
      </c>
    </row>
    <row r="10" spans="1:52" x14ac:dyDescent="0.25">
      <c r="B10">
        <v>3.0982018166396969E-2</v>
      </c>
      <c r="C10" s="34">
        <v>0.7602709769791971</v>
      </c>
      <c r="D10">
        <v>25.371011566279094</v>
      </c>
      <c r="E10">
        <v>1995</v>
      </c>
      <c r="F10">
        <v>11.25</v>
      </c>
      <c r="G10" t="s">
        <v>39</v>
      </c>
      <c r="H10">
        <f>G2-H8</f>
        <v>1.0183870722262711</v>
      </c>
      <c r="I10">
        <v>1998</v>
      </c>
      <c r="J10">
        <v>14.02</v>
      </c>
      <c r="K10" t="s">
        <v>39</v>
      </c>
      <c r="L10">
        <f>K2-L8</f>
        <v>1.0299957805990956</v>
      </c>
      <c r="M10">
        <v>1998</v>
      </c>
      <c r="N10">
        <v>14.02</v>
      </c>
      <c r="O10" t="s">
        <v>39</v>
      </c>
      <c r="P10">
        <f>O2-P8</f>
        <v>1.0160840350065881</v>
      </c>
      <c r="Q10">
        <v>1998</v>
      </c>
      <c r="R10">
        <v>14.02</v>
      </c>
      <c r="S10" t="s">
        <v>39</v>
      </c>
      <c r="T10">
        <f>S2-T8</f>
        <v>1.0169510243970914</v>
      </c>
      <c r="U10">
        <v>1998</v>
      </c>
      <c r="V10">
        <v>14.02</v>
      </c>
      <c r="W10" t="s">
        <v>39</v>
      </c>
      <c r="X10">
        <f>W2-X8</f>
        <v>1.017497990198283</v>
      </c>
      <c r="Y10">
        <v>1998</v>
      </c>
      <c r="Z10">
        <v>14.02</v>
      </c>
      <c r="AA10" t="s">
        <v>39</v>
      </c>
      <c r="AB10">
        <f>AA2-AB8</f>
        <v>1.018839803100116</v>
      </c>
      <c r="AC10">
        <v>1998</v>
      </c>
      <c r="AD10">
        <v>14.02</v>
      </c>
      <c r="AE10" t="s">
        <v>39</v>
      </c>
      <c r="AF10">
        <f>AE2-AF8</f>
        <v>1.0177876831969475</v>
      </c>
      <c r="AG10">
        <v>1998</v>
      </c>
      <c r="AH10">
        <v>14.02</v>
      </c>
      <c r="AI10" t="s">
        <v>39</v>
      </c>
      <c r="AJ10">
        <f>AI2-AJ8</f>
        <v>1.0172436754308345</v>
      </c>
      <c r="AK10">
        <v>1998</v>
      </c>
      <c r="AL10">
        <v>14.02</v>
      </c>
      <c r="AM10" t="s">
        <v>39</v>
      </c>
      <c r="AN10">
        <f>AM2-AN8</f>
        <v>1.0173553745704433</v>
      </c>
      <c r="AO10">
        <v>1998</v>
      </c>
      <c r="AP10">
        <v>14.02</v>
      </c>
      <c r="AQ10" t="s">
        <v>39</v>
      </c>
      <c r="AR10">
        <f>AQ2-AR8</f>
        <v>1.0169112744207445</v>
      </c>
      <c r="AS10">
        <v>1995</v>
      </c>
      <c r="AT10">
        <v>11.25</v>
      </c>
      <c r="AU10" t="s">
        <v>39</v>
      </c>
      <c r="AV10">
        <f>AU2-AV8</f>
        <v>1.0159328314291336</v>
      </c>
      <c r="AW10">
        <v>1995</v>
      </c>
      <c r="AX10">
        <v>11.25</v>
      </c>
    </row>
    <row r="11" spans="1:52" x14ac:dyDescent="0.25">
      <c r="B11">
        <v>3.0073658272832701E-2</v>
      </c>
      <c r="C11" s="34">
        <v>0.74817427598179331</v>
      </c>
      <c r="D11">
        <v>23.768001585976222</v>
      </c>
      <c r="E11">
        <v>1998</v>
      </c>
      <c r="F11">
        <v>14.02</v>
      </c>
      <c r="G11" t="s">
        <v>40</v>
      </c>
      <c r="H11" s="35">
        <f>LN(G2)</f>
        <v>3.0995335236808776E-2</v>
      </c>
      <c r="I11">
        <v>2002</v>
      </c>
      <c r="J11">
        <v>23.86</v>
      </c>
      <c r="K11" t="s">
        <v>40</v>
      </c>
      <c r="L11" s="35">
        <f>LN(K2)</f>
        <v>4.4660596597008155E-2</v>
      </c>
      <c r="M11">
        <v>2002</v>
      </c>
      <c r="N11">
        <v>23.86</v>
      </c>
      <c r="O11" t="s">
        <v>40</v>
      </c>
      <c r="P11" s="35">
        <f>LN(O2)</f>
        <v>3.0804614601585494E-2</v>
      </c>
      <c r="Q11">
        <v>2002</v>
      </c>
      <c r="R11">
        <v>23.86</v>
      </c>
      <c r="S11" t="s">
        <v>40</v>
      </c>
      <c r="T11" s="35">
        <f>LN(S2)</f>
        <v>3.0481864566986754E-2</v>
      </c>
      <c r="U11">
        <v>2002</v>
      </c>
      <c r="V11">
        <v>23.86</v>
      </c>
      <c r="W11" t="s">
        <v>40</v>
      </c>
      <c r="X11" s="35">
        <f>LN(W2)</f>
        <v>3.0606395619859429E-2</v>
      </c>
      <c r="Y11">
        <v>2002</v>
      </c>
      <c r="Z11">
        <v>23.86</v>
      </c>
      <c r="AA11" t="s">
        <v>40</v>
      </c>
      <c r="AB11" s="35">
        <f>LN(AA2)</f>
        <v>3.1069828396305586E-2</v>
      </c>
      <c r="AC11">
        <v>2002</v>
      </c>
      <c r="AD11">
        <v>23.86</v>
      </c>
      <c r="AE11" t="s">
        <v>40</v>
      </c>
      <c r="AF11" s="35">
        <f>LN(AE2)</f>
        <v>3.1115978412781364E-2</v>
      </c>
      <c r="AG11">
        <v>2002</v>
      </c>
      <c r="AH11">
        <v>23.86</v>
      </c>
      <c r="AI11" t="s">
        <v>40</v>
      </c>
      <c r="AJ11" s="35">
        <f>LN(AI2)</f>
        <v>3.1153356869488339E-2</v>
      </c>
      <c r="AK11">
        <v>2002</v>
      </c>
      <c r="AL11">
        <v>23.86</v>
      </c>
      <c r="AM11" t="s">
        <v>40</v>
      </c>
      <c r="AN11" s="35">
        <f>LN(AM2)</f>
        <v>3.1293288452838082E-2</v>
      </c>
      <c r="AO11">
        <v>2002</v>
      </c>
      <c r="AP11">
        <v>23.86</v>
      </c>
      <c r="AQ11" t="s">
        <v>40</v>
      </c>
      <c r="AR11" s="35">
        <f>LN(AQ2)</f>
        <v>3.0982018166396969E-2</v>
      </c>
      <c r="AS11">
        <v>2002</v>
      </c>
      <c r="AT11">
        <v>23.86</v>
      </c>
      <c r="AU11" t="s">
        <v>40</v>
      </c>
      <c r="AV11" s="35">
        <f>LN(AU2)</f>
        <v>3.0073658272832701E-2</v>
      </c>
      <c r="AW11">
        <v>1998</v>
      </c>
      <c r="AX11">
        <v>14.02</v>
      </c>
    </row>
    <row r="12" spans="1:52" x14ac:dyDescent="0.25">
      <c r="B12">
        <v>2.5692343655329346E-2</v>
      </c>
      <c r="C12" s="34">
        <v>0.82017980464197437</v>
      </c>
      <c r="D12">
        <v>36.488885044707224</v>
      </c>
      <c r="E12">
        <v>2002</v>
      </c>
      <c r="F12">
        <v>23.86</v>
      </c>
      <c r="G12" t="s">
        <v>41</v>
      </c>
      <c r="H12" s="35">
        <f>LN(H9)</f>
        <v>4.3609445771880355E-2</v>
      </c>
      <c r="K12" t="s">
        <v>41</v>
      </c>
      <c r="L12" s="35">
        <f>LN(L9)</f>
        <v>5.9541691066526271E-2</v>
      </c>
      <c r="O12" t="s">
        <v>41</v>
      </c>
      <c r="P12" s="35">
        <f>LN(P9)</f>
        <v>4.5435914223345232E-2</v>
      </c>
      <c r="S12" t="s">
        <v>41</v>
      </c>
      <c r="T12" s="35">
        <f>LN(T9)</f>
        <v>4.397034066735335E-2</v>
      </c>
      <c r="W12" t="s">
        <v>41</v>
      </c>
      <c r="X12" s="35">
        <f>LN(X9)</f>
        <v>4.3692605983898056E-2</v>
      </c>
      <c r="AA12" t="s">
        <v>41</v>
      </c>
      <c r="AB12" s="35">
        <f>LN(AB9)</f>
        <v>4.3323117216861072E-2</v>
      </c>
      <c r="AE12" t="s">
        <v>41</v>
      </c>
      <c r="AF12" s="35">
        <f>LN(AF9)</f>
        <v>4.4421204199285205E-2</v>
      </c>
      <c r="AI12" t="s">
        <v>41</v>
      </c>
      <c r="AJ12" s="35">
        <f>LN(AJ9)</f>
        <v>4.501516914549579E-2</v>
      </c>
      <c r="AM12" t="s">
        <v>41</v>
      </c>
      <c r="AN12" s="35">
        <f>LN(AN9)</f>
        <v>4.5184402180637774E-2</v>
      </c>
      <c r="AQ12" t="s">
        <v>41</v>
      </c>
      <c r="AR12" s="35">
        <f>LN(AR9)</f>
        <v>4.4995007554275969E-2</v>
      </c>
      <c r="AU12" t="s">
        <v>41</v>
      </c>
      <c r="AV12" s="35">
        <f>LN(AV9)</f>
        <v>4.4139409079073655E-2</v>
      </c>
    </row>
    <row r="13" spans="1:52" x14ac:dyDescent="0.25">
      <c r="A13" t="s">
        <v>55</v>
      </c>
      <c r="B13" s="27">
        <f>AVERAGE(B2:B12)</f>
        <v>3.1630358510128381E-2</v>
      </c>
      <c r="C13" s="27">
        <f>AVERAGE(C2:C12)</f>
        <v>0.78090262213389172</v>
      </c>
      <c r="D13" s="27">
        <f>AVERAGE(D2:D12)</f>
        <v>29.401503872554247</v>
      </c>
      <c r="E13" s="27">
        <f>AVERAGE(E2:E12)</f>
        <v>1984.5454545454545</v>
      </c>
      <c r="F13" s="27">
        <f>AVERAGE(F2:F12)</f>
        <v>9.3336363636363622</v>
      </c>
      <c r="G13" t="s">
        <v>42</v>
      </c>
      <c r="H13" s="35">
        <f>LN(H10)</f>
        <v>1.8220073980046894E-2</v>
      </c>
      <c r="K13" t="s">
        <v>42</v>
      </c>
      <c r="L13" s="35">
        <f>LN(L10)</f>
        <v>2.9554705727421252E-2</v>
      </c>
      <c r="O13" t="s">
        <v>42</v>
      </c>
      <c r="P13" s="35">
        <f>LN(P10)</f>
        <v>1.5956057356530197E-2</v>
      </c>
      <c r="S13" t="s">
        <v>42</v>
      </c>
      <c r="T13" s="35">
        <f>LN(T10)</f>
        <v>1.68089589718271E-2</v>
      </c>
      <c r="W13" t="s">
        <v>42</v>
      </c>
      <c r="X13" s="35">
        <f>LN(X10)</f>
        <v>1.7346663097559539E-2</v>
      </c>
      <c r="AA13" t="s">
        <v>42</v>
      </c>
      <c r="AB13" s="35">
        <f>LN(AB10)</f>
        <v>1.8664531970250052E-2</v>
      </c>
      <c r="AE13" t="s">
        <v>42</v>
      </c>
      <c r="AF13" s="35">
        <f>LN(AF10)</f>
        <v>1.7631333701207532E-2</v>
      </c>
      <c r="AI13" t="s">
        <v>42</v>
      </c>
      <c r="AJ13" s="35">
        <f>LN(AJ10)</f>
        <v>1.7096690559945865E-2</v>
      </c>
      <c r="AM13" t="s">
        <v>42</v>
      </c>
      <c r="AN13" s="35">
        <f>LN(AN10)</f>
        <v>1.7206490217741826E-2</v>
      </c>
      <c r="AQ13" t="s">
        <v>42</v>
      </c>
      <c r="AR13" s="35">
        <f>LN(AR10)</f>
        <v>1.6769870803099954E-2</v>
      </c>
      <c r="AU13" t="s">
        <v>42</v>
      </c>
      <c r="AV13" s="35">
        <f>LN(AV10)</f>
        <v>1.5807236172778166E-2</v>
      </c>
    </row>
    <row r="14" spans="1:52" x14ac:dyDescent="0.25">
      <c r="A14" t="s">
        <v>56</v>
      </c>
      <c r="B14" s="27">
        <f>STDEV(B2:B12)</f>
        <v>4.6028263585433356E-3</v>
      </c>
      <c r="C14" s="27">
        <f>STDEV(C2:C12)</f>
        <v>3.2587469748126985E-2</v>
      </c>
      <c r="D14" s="27">
        <f>STDEV(D2:D12)</f>
        <v>6.6522979930549591</v>
      </c>
      <c r="E14" s="27">
        <f>STDEV(E2:E12)</f>
        <v>15.102076919176623</v>
      </c>
      <c r="F14" s="27">
        <f>STDEV(F2:F12)</f>
        <v>5.7534151123089901</v>
      </c>
      <c r="G14" t="s">
        <v>43</v>
      </c>
      <c r="H14" s="35">
        <f>H12-H11</f>
        <v>1.2614110535071579E-2</v>
      </c>
      <c r="K14" t="s">
        <v>43</v>
      </c>
      <c r="L14" s="35">
        <f>L12-L11</f>
        <v>1.4881094469518116E-2</v>
      </c>
      <c r="O14" t="s">
        <v>43</v>
      </c>
      <c r="P14" s="35">
        <f>P12-P11</f>
        <v>1.4631299621759738E-2</v>
      </c>
      <c r="S14" t="s">
        <v>43</v>
      </c>
      <c r="T14" s="35">
        <f>T12-T11</f>
        <v>1.3488476100366596E-2</v>
      </c>
      <c r="W14" t="s">
        <v>43</v>
      </c>
      <c r="X14" s="35">
        <f>X12-X11</f>
        <v>1.3086210364038627E-2</v>
      </c>
      <c r="AA14" t="s">
        <v>43</v>
      </c>
      <c r="AB14" s="35">
        <f>AB12-AB11</f>
        <v>1.2253288820555486E-2</v>
      </c>
      <c r="AE14" t="s">
        <v>43</v>
      </c>
      <c r="AF14" s="35">
        <f>AF12-AF11</f>
        <v>1.3305225786503842E-2</v>
      </c>
      <c r="AI14" t="s">
        <v>43</v>
      </c>
      <c r="AJ14" s="35">
        <f>AJ12-AJ11</f>
        <v>1.3861812276007451E-2</v>
      </c>
      <c r="AM14" t="s">
        <v>43</v>
      </c>
      <c r="AN14" s="35">
        <f>AN12-AN11</f>
        <v>1.3891113727799692E-2</v>
      </c>
      <c r="AQ14" t="s">
        <v>43</v>
      </c>
      <c r="AR14" s="35">
        <f>AR12-AR11</f>
        <v>1.4012989387879E-2</v>
      </c>
      <c r="AU14" t="s">
        <v>43</v>
      </c>
      <c r="AV14" s="35">
        <f>AV12-AV11</f>
        <v>1.4065750806240954E-2</v>
      </c>
    </row>
    <row r="15" spans="1:52" x14ac:dyDescent="0.25">
      <c r="A15" t="s">
        <v>57</v>
      </c>
      <c r="B15" s="27">
        <f>MIN(B2:B12)</f>
        <v>2.5692343655329346E-2</v>
      </c>
      <c r="C15" s="27">
        <f>MIN(C2:C12)</f>
        <v>0.74193671721973686</v>
      </c>
      <c r="D15" s="27">
        <f>MIN(D2:D12)</f>
        <v>23.000148156728965</v>
      </c>
      <c r="E15" s="27">
        <f>MIN(E2:E12)</f>
        <v>1950</v>
      </c>
      <c r="F15" s="27">
        <f>MIN(F2:F12)</f>
        <v>3.94</v>
      </c>
      <c r="G15" t="s">
        <v>44</v>
      </c>
      <c r="H15" s="35">
        <f>H11-H13</f>
        <v>1.2775261256761882E-2</v>
      </c>
      <c r="K15" t="s">
        <v>44</v>
      </c>
      <c r="L15" s="35">
        <f>L11-L13</f>
        <v>1.5105890869586903E-2</v>
      </c>
      <c r="O15" t="s">
        <v>44</v>
      </c>
      <c r="P15" s="35">
        <f>P11-P13</f>
        <v>1.4848557245055297E-2</v>
      </c>
      <c r="S15" t="s">
        <v>44</v>
      </c>
      <c r="T15" s="35">
        <f>T11-T13</f>
        <v>1.3672905595159653E-2</v>
      </c>
      <c r="W15" t="s">
        <v>44</v>
      </c>
      <c r="X15" s="35">
        <f>X11-X13</f>
        <v>1.3259732522299891E-2</v>
      </c>
      <c r="AA15" t="s">
        <v>44</v>
      </c>
      <c r="AB15" s="35">
        <f>AB11-AB13</f>
        <v>1.2405296426055534E-2</v>
      </c>
      <c r="AE15" t="s">
        <v>44</v>
      </c>
      <c r="AF15" s="35">
        <f>AF11-AF13</f>
        <v>1.3484644711573832E-2</v>
      </c>
      <c r="AI15" t="s">
        <v>44</v>
      </c>
      <c r="AJ15" s="35">
        <f>AJ11-AJ13</f>
        <v>1.4056666309542474E-2</v>
      </c>
      <c r="AM15" t="s">
        <v>44</v>
      </c>
      <c r="AN15" s="35">
        <f>AN11-AN13</f>
        <v>1.4086798235096256E-2</v>
      </c>
      <c r="AQ15" t="s">
        <v>44</v>
      </c>
      <c r="AR15" s="35">
        <f>AR11-AR13</f>
        <v>1.4212147363297015E-2</v>
      </c>
      <c r="AU15" t="s">
        <v>44</v>
      </c>
      <c r="AV15" s="35">
        <f>AV11-AV13</f>
        <v>1.4266422100054535E-2</v>
      </c>
    </row>
    <row r="16" spans="1:52" x14ac:dyDescent="0.25">
      <c r="A16" t="s">
        <v>58</v>
      </c>
      <c r="B16" s="27">
        <f>MAX(B2:B12)</f>
        <v>4.4660596597008155E-2</v>
      </c>
      <c r="C16" s="27">
        <f>MAX(C2:C12)</f>
        <v>0.85031755709132706</v>
      </c>
      <c r="D16" s="27">
        <f>MAX(D2:D12)</f>
        <v>45.446482062569714</v>
      </c>
      <c r="E16" s="27">
        <f>MAX(E2:E12)</f>
        <v>2002</v>
      </c>
      <c r="F16" s="27">
        <f>MAX(F2:F12)</f>
        <v>23.86</v>
      </c>
      <c r="G16" t="s">
        <v>45</v>
      </c>
      <c r="H16" s="36">
        <f>AVERAGE(H14:H15)</f>
        <v>1.269468589591673E-2</v>
      </c>
      <c r="K16" t="s">
        <v>45</v>
      </c>
      <c r="L16" s="36">
        <f>AVERAGE(L14:L15)</f>
        <v>1.499349266955251E-2</v>
      </c>
      <c r="O16" t="s">
        <v>45</v>
      </c>
      <c r="P16" s="36">
        <f>AVERAGE(P14:P15)</f>
        <v>1.4739928433407518E-2</v>
      </c>
      <c r="S16" t="s">
        <v>45</v>
      </c>
      <c r="T16" s="36">
        <f>AVERAGE(T14:T15)</f>
        <v>1.3580690847763125E-2</v>
      </c>
      <c r="W16" t="s">
        <v>45</v>
      </c>
      <c r="X16" s="36">
        <f>AVERAGE(X14:X15)</f>
        <v>1.3172971443169259E-2</v>
      </c>
      <c r="AA16" t="s">
        <v>45</v>
      </c>
      <c r="AB16" s="36">
        <f>AVERAGE(AB14:AB15)</f>
        <v>1.232929262330551E-2</v>
      </c>
      <c r="AE16" t="s">
        <v>45</v>
      </c>
      <c r="AF16" s="36">
        <f>AVERAGE(AF14:AF15)</f>
        <v>1.3394935249038837E-2</v>
      </c>
      <c r="AI16" t="s">
        <v>45</v>
      </c>
      <c r="AJ16" s="36">
        <f>AVERAGE(AJ14:AJ15)</f>
        <v>1.3959239292774962E-2</v>
      </c>
      <c r="AM16" t="s">
        <v>45</v>
      </c>
      <c r="AN16" s="36">
        <f>AVERAGE(AN14:AN15)</f>
        <v>1.3988955981447974E-2</v>
      </c>
      <c r="AQ16" t="s">
        <v>45</v>
      </c>
      <c r="AR16" s="36">
        <f>AVERAGE(AR14:AR15)</f>
        <v>1.4112568375588008E-2</v>
      </c>
      <c r="AU16" t="s">
        <v>45</v>
      </c>
      <c r="AV16" s="36">
        <f>AVERAGE(AV14:AV15)</f>
        <v>1.4166086453147745E-2</v>
      </c>
    </row>
    <row r="17" spans="1:48" x14ac:dyDescent="0.25">
      <c r="A17" t="s">
        <v>59</v>
      </c>
      <c r="B17" s="27">
        <f>ABS(B16-B15)</f>
        <v>1.8968252941678809E-2</v>
      </c>
      <c r="C17" s="27">
        <f>ABS(C16-C15)</f>
        <v>0.1083808398715902</v>
      </c>
      <c r="D17" s="27">
        <f>ABS(D16-D15)</f>
        <v>22.446333905840749</v>
      </c>
      <c r="E17" s="27">
        <f>ABS(E16-E15)</f>
        <v>52</v>
      </c>
      <c r="F17" s="27">
        <f>ABS(F16-F15)</f>
        <v>19.919999999999998</v>
      </c>
      <c r="G17" t="s">
        <v>46</v>
      </c>
      <c r="H17">
        <f>TINV(0.3173,H5)</f>
        <v>1.0587520159773673</v>
      </c>
      <c r="K17" t="s">
        <v>46</v>
      </c>
      <c r="L17">
        <f>TINV(0.3173,L5)</f>
        <v>1.0665531354182853</v>
      </c>
      <c r="O17" t="s">
        <v>46</v>
      </c>
      <c r="P17">
        <f>TINV(0.3173,P5)</f>
        <v>1.0665531354182853</v>
      </c>
      <c r="S17" t="s">
        <v>46</v>
      </c>
      <c r="T17">
        <f>TINV(0.3173,T5)</f>
        <v>1.0665531354182853</v>
      </c>
      <c r="W17" t="s">
        <v>46</v>
      </c>
      <c r="X17">
        <f>TINV(0.3173,X5)</f>
        <v>1.0665531354182853</v>
      </c>
      <c r="AA17" t="s">
        <v>46</v>
      </c>
      <c r="AB17">
        <f>TINV(0.3173,AB5)</f>
        <v>1.0665531354182853</v>
      </c>
      <c r="AE17" t="s">
        <v>46</v>
      </c>
      <c r="AF17">
        <f>TINV(0.3173,AF5)</f>
        <v>1.0665531354182853</v>
      </c>
      <c r="AI17" t="s">
        <v>46</v>
      </c>
      <c r="AJ17">
        <f>TINV(0.3173,AJ5)</f>
        <v>1.0665531354182853</v>
      </c>
      <c r="AM17" t="s">
        <v>46</v>
      </c>
      <c r="AN17">
        <f>TINV(0.3173,AN5)</f>
        <v>1.0665531354182853</v>
      </c>
      <c r="AQ17" t="s">
        <v>46</v>
      </c>
      <c r="AR17">
        <f>TINV(0.3173,AR5)</f>
        <v>1.0665531354182853</v>
      </c>
      <c r="AU17" t="s">
        <v>46</v>
      </c>
      <c r="AV17">
        <f>TINV(0.3173,AV5)</f>
        <v>1.0665531354182853</v>
      </c>
    </row>
    <row r="18" spans="1:48" x14ac:dyDescent="0.25">
      <c r="A18" t="s">
        <v>60</v>
      </c>
      <c r="B18" s="27">
        <f>COUNT(B2:B12)</f>
        <v>11</v>
      </c>
      <c r="G18" t="s">
        <v>47</v>
      </c>
      <c r="H18">
        <f>H17*G3</f>
        <v>5.9758773131391388E-3</v>
      </c>
      <c r="K18" t="s">
        <v>47</v>
      </c>
      <c r="L18">
        <f>L17*K3</f>
        <v>7.0657274577979566E-3</v>
      </c>
      <c r="O18" t="s">
        <v>47</v>
      </c>
      <c r="P18">
        <f>P17*O3</f>
        <v>6.8506686089621271E-3</v>
      </c>
      <c r="S18" t="s">
        <v>47</v>
      </c>
      <c r="T18">
        <f>T17*S3</f>
        <v>6.309922591165972E-3</v>
      </c>
      <c r="W18" t="s">
        <v>47</v>
      </c>
      <c r="X18">
        <f>X17*W3</f>
        <v>6.1212706328134135E-3</v>
      </c>
      <c r="AA18" t="s">
        <v>47</v>
      </c>
      <c r="AB18">
        <f>AB17*AA3</f>
        <v>5.7319233156988498E-3</v>
      </c>
      <c r="AE18" t="s">
        <v>47</v>
      </c>
      <c r="AF18">
        <f>AF17*AE3</f>
        <v>6.2275741102818622E-3</v>
      </c>
      <c r="AI18" t="s">
        <v>47</v>
      </c>
      <c r="AJ18">
        <f>AJ17*AI3</f>
        <v>6.4901395774606485E-3</v>
      </c>
      <c r="AM18" t="s">
        <v>47</v>
      </c>
      <c r="AN18">
        <f>AN17*AM3</f>
        <v>6.5048642793750786E-3</v>
      </c>
      <c r="AQ18" t="s">
        <v>47</v>
      </c>
      <c r="AR18">
        <f>AR17*AQ3</f>
        <v>6.5602941001294424E-3</v>
      </c>
      <c r="AU18" t="s">
        <v>47</v>
      </c>
      <c r="AV18">
        <f>AV17*AU3</f>
        <v>6.5791899222755936E-3</v>
      </c>
    </row>
    <row r="19" spans="1:48" x14ac:dyDescent="0.25">
      <c r="G19" t="s">
        <v>48</v>
      </c>
      <c r="H19">
        <f>G2+H18</f>
        <v>1.0374565695752735</v>
      </c>
      <c r="K19" t="s">
        <v>48</v>
      </c>
      <c r="L19">
        <f>K2+L18</f>
        <v>1.052738622192839</v>
      </c>
      <c r="O19" t="s">
        <v>48</v>
      </c>
      <c r="P19">
        <f>O2+P18</f>
        <v>1.0381346549767807</v>
      </c>
      <c r="S19" t="s">
        <v>48</v>
      </c>
      <c r="T19">
        <f>S2+T18</f>
        <v>1.0372611157241061</v>
      </c>
      <c r="W19" t="s">
        <v>48</v>
      </c>
      <c r="X19">
        <f>W2+X18</f>
        <v>1.0372008571976132</v>
      </c>
      <c r="AA19" t="s">
        <v>48</v>
      </c>
      <c r="AB19">
        <f>AA2+AB18</f>
        <v>1.0372894566955932</v>
      </c>
      <c r="AE19" t="s">
        <v>48</v>
      </c>
      <c r="AF19">
        <f>AE2+AF18</f>
        <v>1.0378327149858724</v>
      </c>
      <c r="AI19" t="s">
        <v>48</v>
      </c>
      <c r="AJ19">
        <f>AI2+AJ18</f>
        <v>1.0381338409818099</v>
      </c>
      <c r="AM19" t="s">
        <v>48</v>
      </c>
      <c r="AN19">
        <f>AM2+AN18</f>
        <v>1.0382929353210151</v>
      </c>
      <c r="AQ19" t="s">
        <v>48</v>
      </c>
      <c r="AR19">
        <f>AQ2+AR18</f>
        <v>1.0380272501527199</v>
      </c>
      <c r="AU19" t="s">
        <v>48</v>
      </c>
      <c r="AV19">
        <f>AU2+AV18</f>
        <v>1.0371096281724514</v>
      </c>
    </row>
    <row r="20" spans="1:48" x14ac:dyDescent="0.25">
      <c r="G20" t="s">
        <v>49</v>
      </c>
      <c r="H20">
        <f>G2-H18</f>
        <v>1.0255048149489954</v>
      </c>
      <c r="K20" t="s">
        <v>49</v>
      </c>
      <c r="L20">
        <f>K2-L18</f>
        <v>1.0386071672772432</v>
      </c>
      <c r="O20" t="s">
        <v>49</v>
      </c>
      <c r="P20">
        <f>O2-P18</f>
        <v>1.0244333177588563</v>
      </c>
      <c r="S20" t="s">
        <v>49</v>
      </c>
      <c r="T20">
        <f>S2-T18</f>
        <v>1.024641270541774</v>
      </c>
      <c r="W20" t="s">
        <v>49</v>
      </c>
      <c r="X20">
        <f>W2-X18</f>
        <v>1.0249583159319866</v>
      </c>
      <c r="AA20" t="s">
        <v>49</v>
      </c>
      <c r="AB20">
        <f>AA2-AB18</f>
        <v>1.0258256100641954</v>
      </c>
      <c r="AE20" t="s">
        <v>49</v>
      </c>
      <c r="AF20">
        <f>AE2-AF18</f>
        <v>1.0253775667653084</v>
      </c>
      <c r="AI20" t="s">
        <v>49</v>
      </c>
      <c r="AJ20">
        <f>AI2-AJ18</f>
        <v>1.0251535618268888</v>
      </c>
      <c r="AM20" t="s">
        <v>49</v>
      </c>
      <c r="AN20">
        <f>AM2-AN18</f>
        <v>1.025283206762265</v>
      </c>
      <c r="AQ20" t="s">
        <v>49</v>
      </c>
      <c r="AR20">
        <f>AQ2-AR18</f>
        <v>1.0249066619524609</v>
      </c>
      <c r="AU20" t="s">
        <v>49</v>
      </c>
      <c r="AV20">
        <f>AU2-AV18</f>
        <v>1.0239512483279003</v>
      </c>
    </row>
    <row r="21" spans="1:48" x14ac:dyDescent="0.25">
      <c r="G21" t="s">
        <v>40</v>
      </c>
      <c r="H21" s="35">
        <f>LN(G2)</f>
        <v>3.0995335236808776E-2</v>
      </c>
      <c r="K21" t="s">
        <v>40</v>
      </c>
      <c r="L21" s="35">
        <f>LN(K2)</f>
        <v>4.4660596597008155E-2</v>
      </c>
      <c r="O21" t="s">
        <v>40</v>
      </c>
      <c r="P21" s="35">
        <f>LN(O2)</f>
        <v>3.0804614601585494E-2</v>
      </c>
      <c r="S21" t="s">
        <v>40</v>
      </c>
      <c r="T21" s="35">
        <f>LN(S2)</f>
        <v>3.0481864566986754E-2</v>
      </c>
      <c r="W21" t="s">
        <v>40</v>
      </c>
      <c r="X21" s="35">
        <f>LN(W2)</f>
        <v>3.0606395619859429E-2</v>
      </c>
      <c r="AA21" t="s">
        <v>40</v>
      </c>
      <c r="AB21" s="35">
        <f>LN(AA2)</f>
        <v>3.1069828396305586E-2</v>
      </c>
      <c r="AE21" t="s">
        <v>40</v>
      </c>
      <c r="AF21" s="35">
        <f>LN(AE2)</f>
        <v>3.1115978412781364E-2</v>
      </c>
      <c r="AI21" t="s">
        <v>40</v>
      </c>
      <c r="AJ21" s="35">
        <f>LN(AI2)</f>
        <v>3.1153356869488339E-2</v>
      </c>
      <c r="AM21" t="s">
        <v>40</v>
      </c>
      <c r="AN21" s="35">
        <f>LN(AM2)</f>
        <v>3.1293288452838082E-2</v>
      </c>
      <c r="AQ21" t="s">
        <v>40</v>
      </c>
      <c r="AR21" s="35">
        <f>LN(AQ2)</f>
        <v>3.0982018166396969E-2</v>
      </c>
      <c r="AU21" t="s">
        <v>40</v>
      </c>
      <c r="AV21" s="35">
        <f>LN(AU2)</f>
        <v>3.0073658272832701E-2</v>
      </c>
    </row>
    <row r="22" spans="1:48" x14ac:dyDescent="0.25">
      <c r="G22" t="s">
        <v>50</v>
      </c>
      <c r="H22" s="35">
        <f>LN(H19)</f>
        <v>3.6772111596196089E-2</v>
      </c>
      <c r="K22" t="s">
        <v>50</v>
      </c>
      <c r="L22" s="35">
        <f>LN(L19)</f>
        <v>5.1394980300559868E-2</v>
      </c>
      <c r="O22" t="s">
        <v>50</v>
      </c>
      <c r="P22" s="35">
        <f>LN(P19)</f>
        <v>3.7425501741240125E-2</v>
      </c>
      <c r="S22" t="s">
        <v>50</v>
      </c>
      <c r="T22" s="35">
        <f>LN(T19)</f>
        <v>3.6583696706661367E-2</v>
      </c>
      <c r="W22" t="s">
        <v>50</v>
      </c>
      <c r="X22" s="35">
        <f>LN(X19)</f>
        <v>3.6525601135572246E-2</v>
      </c>
      <c r="AA22" t="s">
        <v>50</v>
      </c>
      <c r="AB22" s="35">
        <f>LN(AB19)</f>
        <v>3.6611019223514639E-2</v>
      </c>
      <c r="AE22" t="s">
        <v>50</v>
      </c>
      <c r="AF22" s="35">
        <f>LN(AF19)</f>
        <v>3.7134610855953348E-2</v>
      </c>
      <c r="AI22" t="s">
        <v>50</v>
      </c>
      <c r="AJ22" s="35">
        <f>LN(AJ19)</f>
        <v>3.7424717647109383E-2</v>
      </c>
      <c r="AM22" t="s">
        <v>50</v>
      </c>
      <c r="AN22" s="35">
        <f>LN(AN19)</f>
        <v>3.7577956221502777E-2</v>
      </c>
      <c r="AQ22" t="s">
        <v>50</v>
      </c>
      <c r="AR22" s="35">
        <f>LN(AR19)</f>
        <v>3.7322036954711431E-2</v>
      </c>
      <c r="AU22" t="s">
        <v>50</v>
      </c>
      <c r="AV22" s="35">
        <f>LN(AV19)</f>
        <v>3.6437640315951425E-2</v>
      </c>
    </row>
    <row r="23" spans="1:48" x14ac:dyDescent="0.25">
      <c r="G23" t="s">
        <v>51</v>
      </c>
      <c r="H23" s="35">
        <f>LN(H20)</f>
        <v>2.5184993740139088E-2</v>
      </c>
      <c r="K23" t="s">
        <v>51</v>
      </c>
      <c r="L23" s="35">
        <f>LN(L20)</f>
        <v>3.7880553306680595E-2</v>
      </c>
      <c r="O23" t="s">
        <v>51</v>
      </c>
      <c r="P23" s="35">
        <f>LN(P20)</f>
        <v>2.4139598983463309E-2</v>
      </c>
      <c r="S23" t="s">
        <v>51</v>
      </c>
      <c r="T23" s="35">
        <f>LN(T20)</f>
        <v>2.4342571373847731E-2</v>
      </c>
      <c r="W23" t="s">
        <v>51</v>
      </c>
      <c r="X23" s="35">
        <f>LN(X20)</f>
        <v>2.4651944380003343E-2</v>
      </c>
      <c r="AA23" t="s">
        <v>51</v>
      </c>
      <c r="AB23" s="35">
        <f>LN(AB20)</f>
        <v>2.5497761604256399E-2</v>
      </c>
      <c r="AE23" t="s">
        <v>51</v>
      </c>
      <c r="AF23" s="35">
        <f>LN(AF20)</f>
        <v>2.5060902583098822E-2</v>
      </c>
      <c r="AI23" t="s">
        <v>51</v>
      </c>
      <c r="AJ23" s="35">
        <f>LN(AJ20)</f>
        <v>2.4842417785489776E-2</v>
      </c>
      <c r="AM23" t="s">
        <v>51</v>
      </c>
      <c r="AN23" s="35">
        <f>LN(AN20)</f>
        <v>2.4968873707013492E-2</v>
      </c>
      <c r="AQ23" t="s">
        <v>51</v>
      </c>
      <c r="AR23" s="35">
        <f>LN(AR20)</f>
        <v>2.4601546934226295E-2</v>
      </c>
      <c r="AU23" t="s">
        <v>51</v>
      </c>
      <c r="AV23" s="35">
        <f>LN(AV20)</f>
        <v>2.3668916429184155E-2</v>
      </c>
    </row>
    <row r="24" spans="1:48" x14ac:dyDescent="0.25">
      <c r="G24" t="s">
        <v>52</v>
      </c>
      <c r="H24" s="35">
        <f>H22-H21</f>
        <v>5.7767763593873124E-3</v>
      </c>
      <c r="K24" t="s">
        <v>52</v>
      </c>
      <c r="L24" s="35">
        <f>L22-L21</f>
        <v>6.7343837035517135E-3</v>
      </c>
      <c r="O24" t="s">
        <v>52</v>
      </c>
      <c r="P24" s="35">
        <f>P22-P21</f>
        <v>6.6208871396546305E-3</v>
      </c>
      <c r="S24" t="s">
        <v>52</v>
      </c>
      <c r="T24" s="35">
        <f>T22-T21</f>
        <v>6.1018321396746136E-3</v>
      </c>
      <c r="W24" t="s">
        <v>52</v>
      </c>
      <c r="X24" s="35">
        <f>X22-X21</f>
        <v>5.9192055157128165E-3</v>
      </c>
      <c r="AA24" t="s">
        <v>52</v>
      </c>
      <c r="AB24" s="35">
        <f>AB22-AB21</f>
        <v>5.5411908272090526E-3</v>
      </c>
      <c r="AE24" t="s">
        <v>52</v>
      </c>
      <c r="AF24" s="35">
        <f>AF22-AF21</f>
        <v>6.0186324431719847E-3</v>
      </c>
      <c r="AI24" t="s">
        <v>52</v>
      </c>
      <c r="AJ24" s="35">
        <f>AJ22-AJ21</f>
        <v>6.2713607776210441E-3</v>
      </c>
      <c r="AM24" t="s">
        <v>52</v>
      </c>
      <c r="AN24" s="35">
        <f>AN22-AN21</f>
        <v>6.2846677686646951E-3</v>
      </c>
      <c r="AQ24" t="s">
        <v>52</v>
      </c>
      <c r="AR24" s="35">
        <f>AR22-AR21</f>
        <v>6.3400187883144617E-3</v>
      </c>
      <c r="AU24" t="s">
        <v>52</v>
      </c>
      <c r="AV24" s="35">
        <f>AV22-AV21</f>
        <v>6.3639820431187245E-3</v>
      </c>
    </row>
    <row r="25" spans="1:48" x14ac:dyDescent="0.25">
      <c r="G25" t="s">
        <v>53</v>
      </c>
      <c r="H25" s="35">
        <f>H21-H23</f>
        <v>5.8103414966696881E-3</v>
      </c>
      <c r="K25" t="s">
        <v>53</v>
      </c>
      <c r="L25" s="35">
        <f>L21-L23</f>
        <v>6.7800432903275601E-3</v>
      </c>
      <c r="O25" t="s">
        <v>53</v>
      </c>
      <c r="P25" s="35">
        <f>P21-P23</f>
        <v>6.6650156181221852E-3</v>
      </c>
      <c r="S25" t="s">
        <v>53</v>
      </c>
      <c r="T25" s="35">
        <f>T21-T23</f>
        <v>6.1392931931390227E-3</v>
      </c>
      <c r="W25" t="s">
        <v>53</v>
      </c>
      <c r="X25" s="35">
        <f>X21-X23</f>
        <v>5.9544512398560859E-3</v>
      </c>
      <c r="AA25" t="s">
        <v>53</v>
      </c>
      <c r="AB25" s="35">
        <f>AB21-AB23</f>
        <v>5.5720667920491872E-3</v>
      </c>
      <c r="AE25" t="s">
        <v>53</v>
      </c>
      <c r="AF25" s="35">
        <f>AF21-AF23</f>
        <v>6.0550758296825415E-3</v>
      </c>
      <c r="AI25" t="s">
        <v>53</v>
      </c>
      <c r="AJ25" s="35">
        <f>AJ21-AJ23</f>
        <v>6.3109390839985631E-3</v>
      </c>
      <c r="AM25" t="s">
        <v>53</v>
      </c>
      <c r="AN25" s="35">
        <f>AN21-AN23</f>
        <v>6.32441474582459E-3</v>
      </c>
      <c r="AQ25" t="s">
        <v>53</v>
      </c>
      <c r="AR25" s="35">
        <f>AR21-AR23</f>
        <v>6.3804712321706737E-3</v>
      </c>
      <c r="AU25" t="s">
        <v>53</v>
      </c>
      <c r="AV25" s="35">
        <f>AV21-AV23</f>
        <v>6.4047418436485454E-3</v>
      </c>
    </row>
    <row r="26" spans="1:48" x14ac:dyDescent="0.25">
      <c r="G26" t="s">
        <v>54</v>
      </c>
      <c r="H26" s="36">
        <f>AVERAGE(H24:H25)</f>
        <v>5.7935589280285003E-3</v>
      </c>
      <c r="K26" t="s">
        <v>54</v>
      </c>
      <c r="L26" s="36">
        <f>AVERAGE(L24:L25)</f>
        <v>6.7572134969396368E-3</v>
      </c>
      <c r="O26" t="s">
        <v>54</v>
      </c>
      <c r="P26" s="36">
        <f>AVERAGE(P24:P25)</f>
        <v>6.6429513788884079E-3</v>
      </c>
      <c r="S26" t="s">
        <v>54</v>
      </c>
      <c r="T26" s="36">
        <f>AVERAGE(T24:T25)</f>
        <v>6.1205626664068181E-3</v>
      </c>
      <c r="W26" t="s">
        <v>54</v>
      </c>
      <c r="X26" s="36">
        <f>AVERAGE(X24:X25)</f>
        <v>5.9368283777844512E-3</v>
      </c>
      <c r="AA26" t="s">
        <v>54</v>
      </c>
      <c r="AB26" s="36">
        <f>AVERAGE(AB24:AB25)</f>
        <v>5.5566288096291199E-3</v>
      </c>
      <c r="AE26" t="s">
        <v>54</v>
      </c>
      <c r="AF26" s="36">
        <f>AVERAGE(AF24:AF25)</f>
        <v>6.0368541364272631E-3</v>
      </c>
      <c r="AI26" t="s">
        <v>54</v>
      </c>
      <c r="AJ26" s="36">
        <f>AVERAGE(AJ24:AJ25)</f>
        <v>6.2911499308098036E-3</v>
      </c>
      <c r="AM26" t="s">
        <v>54</v>
      </c>
      <c r="AN26" s="36">
        <f>AVERAGE(AN24:AN25)</f>
        <v>6.3045412572446426E-3</v>
      </c>
      <c r="AQ26" t="s">
        <v>54</v>
      </c>
      <c r="AR26" s="36">
        <f>AVERAGE(AR24:AR25)</f>
        <v>6.3602450102425677E-3</v>
      </c>
      <c r="AU26" t="s">
        <v>54</v>
      </c>
      <c r="AV26" s="36">
        <f>AVERAGE(AV24:AV25)</f>
        <v>6.384361943383635E-3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6"/>
  <sheetViews>
    <sheetView workbookViewId="0">
      <selection activeCell="F1" sqref="F1"/>
    </sheetView>
  </sheetViews>
  <sheetFormatPr defaultColWidth="11.42578125" defaultRowHeight="15" x14ac:dyDescent="0.25"/>
  <sheetData>
    <row r="1" spans="2:124" ht="17.25" thickTop="1" thickBot="1" x14ac:dyDescent="0.3">
      <c r="B1" s="27" t="s">
        <v>33</v>
      </c>
      <c r="C1" s="27" t="s">
        <v>34</v>
      </c>
      <c r="D1" s="27" t="s">
        <v>35</v>
      </c>
      <c r="E1" s="27" t="s">
        <v>0</v>
      </c>
      <c r="F1" s="27" t="s">
        <v>11</v>
      </c>
      <c r="G1" s="30">
        <f>LN(G2)</f>
        <v>-5.8909358352902744E-2</v>
      </c>
      <c r="H1" s="31">
        <f>G4</f>
        <v>0.20192433996003864</v>
      </c>
      <c r="I1" t="s">
        <v>0</v>
      </c>
      <c r="J1" t="s">
        <v>11</v>
      </c>
      <c r="K1" s="32">
        <f>LN(K2)</f>
        <v>-6.1008623196695325E-2</v>
      </c>
      <c r="L1" s="33">
        <f>K4</f>
        <v>0.19476341762087498</v>
      </c>
      <c r="M1" t="s">
        <v>0</v>
      </c>
      <c r="N1" t="s">
        <v>11</v>
      </c>
      <c r="O1" s="32">
        <f>LN(O2)</f>
        <v>-6.571849489631347E-2</v>
      </c>
      <c r="P1" s="33">
        <f>O4</f>
        <v>0.22693644509103011</v>
      </c>
      <c r="Q1" t="s">
        <v>0</v>
      </c>
      <c r="R1" t="s">
        <v>11</v>
      </c>
      <c r="S1" s="32">
        <f>LN(S2)</f>
        <v>-6.4392331341882506E-2</v>
      </c>
      <c r="T1" s="33">
        <f>S4</f>
        <v>0.22098287162506919</v>
      </c>
      <c r="U1" t="s">
        <v>0</v>
      </c>
      <c r="V1" t="s">
        <v>11</v>
      </c>
      <c r="W1" s="32">
        <f>LN(W2)</f>
        <v>-5.9260850626855266E-2</v>
      </c>
      <c r="X1" s="33">
        <f>W4</f>
        <v>0.19200881069063044</v>
      </c>
      <c r="Y1" t="s">
        <v>0</v>
      </c>
      <c r="Z1" t="s">
        <v>11</v>
      </c>
      <c r="AA1" s="32">
        <f>LN(AA2)</f>
        <v>-6.1089649094235254E-2</v>
      </c>
      <c r="AB1" s="33">
        <f>AA4</f>
        <v>0.20439427860938739</v>
      </c>
      <c r="AC1" t="s">
        <v>0</v>
      </c>
      <c r="AD1" t="s">
        <v>11</v>
      </c>
      <c r="AE1" s="32">
        <f>LN(AE2)</f>
        <v>-5.9837714422304282E-2</v>
      </c>
      <c r="AF1" s="33">
        <f>AE4</f>
        <v>0.19879374155310828</v>
      </c>
      <c r="AG1" t="s">
        <v>0</v>
      </c>
      <c r="AH1" t="s">
        <v>11</v>
      </c>
      <c r="AI1" s="32">
        <f>LN(AI2)</f>
        <v>-5.8884143133641577E-2</v>
      </c>
      <c r="AJ1" s="33">
        <f>AI4</f>
        <v>0.19506219572372563</v>
      </c>
      <c r="AK1" t="s">
        <v>0</v>
      </c>
      <c r="AL1" t="s">
        <v>11</v>
      </c>
      <c r="AM1" s="32">
        <f>LN(AM2)</f>
        <v>-5.8138291098120944E-2</v>
      </c>
      <c r="AN1" s="33">
        <f>AM4</f>
        <v>0.19262801053173942</v>
      </c>
      <c r="AO1" t="s">
        <v>0</v>
      </c>
      <c r="AP1" t="s">
        <v>11</v>
      </c>
      <c r="AQ1" s="32">
        <f>LN(AQ2)</f>
        <v>-5.7318427825788665E-2</v>
      </c>
      <c r="AR1" s="33">
        <f>AQ4</f>
        <v>0.19030158200125927</v>
      </c>
      <c r="AS1" t="s">
        <v>0</v>
      </c>
      <c r="AT1" t="s">
        <v>11</v>
      </c>
      <c r="AU1" s="32">
        <f>LN(AU2)</f>
        <v>-5.7435629510028514E-2</v>
      </c>
      <c r="AV1" s="33">
        <f>AU4</f>
        <v>0.19212347879344432</v>
      </c>
      <c r="AW1" t="s">
        <v>0</v>
      </c>
      <c r="AX1" t="s">
        <v>11</v>
      </c>
      <c r="AY1" s="32">
        <f>LN(AY2)</f>
        <v>-5.793737833431515E-2</v>
      </c>
      <c r="AZ1" s="33">
        <f>AY4</f>
        <v>0.19636030096787083</v>
      </c>
      <c r="BA1" t="s">
        <v>0</v>
      </c>
      <c r="BB1" t="s">
        <v>11</v>
      </c>
      <c r="BC1" s="32">
        <f>LN(BC2)</f>
        <v>-5.8675191659373724E-2</v>
      </c>
      <c r="BD1" s="33">
        <f>BC4</f>
        <v>0.20897934073620131</v>
      </c>
      <c r="BE1" t="s">
        <v>0</v>
      </c>
      <c r="BF1" t="s">
        <v>11</v>
      </c>
      <c r="BG1" s="32">
        <f>LN(BG2)</f>
        <v>-5.925886910366663E-2</v>
      </c>
      <c r="BH1" s="33">
        <f>BG4</f>
        <v>0.21322873830238501</v>
      </c>
      <c r="BI1" t="s">
        <v>0</v>
      </c>
      <c r="BJ1" t="s">
        <v>11</v>
      </c>
      <c r="BK1" s="32">
        <f>LN(BK2)</f>
        <v>-5.9970995570667304E-2</v>
      </c>
      <c r="BL1" s="33">
        <f>BK4</f>
        <v>0.21970635904042368</v>
      </c>
      <c r="BM1" t="s">
        <v>0</v>
      </c>
      <c r="BN1" t="s">
        <v>11</v>
      </c>
      <c r="BO1" s="32">
        <f>LN(BO2)</f>
        <v>-5.8555811919577115E-2</v>
      </c>
      <c r="BP1" s="33">
        <f>BO4</f>
        <v>0.20104892666650509</v>
      </c>
      <c r="BQ1" t="s">
        <v>0</v>
      </c>
      <c r="BR1" t="s">
        <v>11</v>
      </c>
      <c r="BS1" s="32">
        <f>LN(BS2)</f>
        <v>-6.2864369188155036E-2</v>
      </c>
      <c r="BT1" s="33">
        <f>BS4</f>
        <v>0.24376551031447485</v>
      </c>
      <c r="BU1" t="s">
        <v>0</v>
      </c>
      <c r="BV1" t="s">
        <v>11</v>
      </c>
      <c r="BW1" s="32">
        <f>LN(BW2)</f>
        <v>-6.298985816410109E-2</v>
      </c>
      <c r="BX1" s="33">
        <f>BW4</f>
        <v>0.23695863693754982</v>
      </c>
      <c r="BY1" t="s">
        <v>0</v>
      </c>
      <c r="BZ1" t="s">
        <v>11</v>
      </c>
      <c r="CA1" s="32">
        <f>LN(CA2)</f>
        <v>-5.785054321757787E-2</v>
      </c>
      <c r="CB1" s="33">
        <f>CA4</f>
        <v>0.19355128786513387</v>
      </c>
      <c r="CC1" t="s">
        <v>0</v>
      </c>
      <c r="CD1" t="s">
        <v>11</v>
      </c>
      <c r="CE1" s="32">
        <f>LN(CE2)</f>
        <v>-5.2615362057532269E-2</v>
      </c>
      <c r="CF1" s="33">
        <f>CE4</f>
        <v>0.18688695476704936</v>
      </c>
      <c r="CG1" t="s">
        <v>0</v>
      </c>
      <c r="CH1" t="s">
        <v>11</v>
      </c>
      <c r="CI1" s="32">
        <f>LN(CI2)</f>
        <v>-5.5276272156908342E-2</v>
      </c>
      <c r="CJ1" s="33">
        <f>CI4</f>
        <v>0.18626685118190339</v>
      </c>
      <c r="CK1" t="s">
        <v>0</v>
      </c>
      <c r="CL1" t="s">
        <v>11</v>
      </c>
      <c r="CM1" s="32">
        <f>LN(CM2)</f>
        <v>-5.8461063197555008E-2</v>
      </c>
      <c r="CN1" s="33">
        <f>CM4</f>
        <v>0.19524050078374788</v>
      </c>
      <c r="CO1" t="s">
        <v>0</v>
      </c>
      <c r="CP1" t="s">
        <v>11</v>
      </c>
      <c r="CQ1" s="32">
        <f>LN(CQ2)</f>
        <v>-5.3519753879598689E-2</v>
      </c>
      <c r="CR1" s="33">
        <f>CQ4</f>
        <v>0.18038955921861335</v>
      </c>
      <c r="CS1" t="s">
        <v>0</v>
      </c>
      <c r="CT1" t="s">
        <v>11</v>
      </c>
      <c r="CU1" s="32">
        <f>LN(CU2)</f>
        <v>-5.6329114610646415E-2</v>
      </c>
      <c r="CV1" s="33">
        <f>CU4</f>
        <v>0.18642401883523713</v>
      </c>
      <c r="CW1" t="s">
        <v>0</v>
      </c>
      <c r="CX1" t="s">
        <v>11</v>
      </c>
      <c r="CY1" s="32">
        <f>LN(CY2)</f>
        <v>-6.9690380174911304E-2</v>
      </c>
      <c r="CZ1" s="33">
        <f>CY4</f>
        <v>0.30960227855409805</v>
      </c>
      <c r="DA1" t="s">
        <v>0</v>
      </c>
      <c r="DB1" t="s">
        <v>11</v>
      </c>
      <c r="DC1" s="32">
        <f>LN(DC2)</f>
        <v>-5.9000038961683168E-2</v>
      </c>
      <c r="DD1" s="33">
        <f>DC4</f>
        <v>0.19682385467377309</v>
      </c>
      <c r="DE1" t="s">
        <v>0</v>
      </c>
      <c r="DF1" t="s">
        <v>11</v>
      </c>
      <c r="DG1" s="32">
        <f>LN(DG2)</f>
        <v>-5.4320434004149681E-2</v>
      </c>
      <c r="DH1" s="33">
        <f>DG4</f>
        <v>0.1783510134256231</v>
      </c>
      <c r="DI1" t="s">
        <v>0</v>
      </c>
      <c r="DJ1" t="s">
        <v>11</v>
      </c>
      <c r="DK1" s="32">
        <f>LN(DK2)</f>
        <v>-5.6715023564481049E-2</v>
      </c>
      <c r="DL1" s="33">
        <f>DK4</f>
        <v>0.18612494338378488</v>
      </c>
      <c r="DM1" t="s">
        <v>0</v>
      </c>
      <c r="DN1" t="s">
        <v>11</v>
      </c>
      <c r="DO1" s="32">
        <f>LN(DO2)</f>
        <v>-5.6597828659806212E-2</v>
      </c>
      <c r="DP1" s="33">
        <f>DO4</f>
        <v>0.18045109908043855</v>
      </c>
      <c r="DQ1" t="s">
        <v>0</v>
      </c>
      <c r="DR1" t="s">
        <v>11</v>
      </c>
      <c r="DS1" s="32">
        <f>LN(DS2)</f>
        <v>-5.5549579131663494E-2</v>
      </c>
      <c r="DT1" s="33">
        <f>DS4</f>
        <v>0.17593333892206361</v>
      </c>
    </row>
    <row r="2" spans="2:124" ht="15.75" thickTop="1" x14ac:dyDescent="0.25">
      <c r="B2">
        <v>-6.1008623196695325E-2</v>
      </c>
      <c r="C2" s="34">
        <v>0.19476341762087498</v>
      </c>
      <c r="D2">
        <v>6.2886472981409653</v>
      </c>
      <c r="E2">
        <v>1978</v>
      </c>
      <c r="F2">
        <v>5.65</v>
      </c>
      <c r="G2">
        <f t="array" ref="G2:H6">LOGEST(F2:F30,E2:E30,TRUE, TRUE)</f>
        <v>0.94279222152409903</v>
      </c>
      <c r="H2">
        <v>2.9497005205130861E+51</v>
      </c>
      <c r="I2">
        <v>1979</v>
      </c>
      <c r="J2">
        <v>2.77</v>
      </c>
      <c r="K2">
        <f t="array" ref="K2:L6">LOGEST(J2:J29,I2:I29,TRUE, TRUE)</f>
        <v>0.94081512690713709</v>
      </c>
      <c r="L2">
        <v>1.9574623358260549E+53</v>
      </c>
      <c r="M2">
        <v>1978</v>
      </c>
      <c r="N2">
        <v>5.65</v>
      </c>
      <c r="O2">
        <f t="array" ref="O2:P6">LOGEST(N2:N29,M2:M29,TRUE, TRUE)</f>
        <v>0.93639442700301911</v>
      </c>
      <c r="P2">
        <v>2.4006387375762454E+57</v>
      </c>
      <c r="Q2">
        <v>1978</v>
      </c>
      <c r="R2">
        <v>5.65</v>
      </c>
      <c r="S2">
        <f t="array" ref="S2:T6">LOGEST(R2:R29,Q2:Q29,TRUE, TRUE)</f>
        <v>0.93763706295181648</v>
      </c>
      <c r="T2">
        <v>1.6986967998563213E+56</v>
      </c>
      <c r="U2">
        <v>1978</v>
      </c>
      <c r="V2">
        <v>5.65</v>
      </c>
      <c r="W2">
        <f t="array" ref="W2:X6">LOGEST(V2:V29,U2:U29,TRUE, TRUE)</f>
        <v>0.9424608955749576</v>
      </c>
      <c r="X2">
        <v>5.9568262690284275E+51</v>
      </c>
      <c r="Y2">
        <v>1978</v>
      </c>
      <c r="Z2">
        <v>5.65</v>
      </c>
      <c r="AA2">
        <f t="array" ref="AA2:AB6">LOGEST(Z2:Z29,Y2:Y29,TRUE, TRUE)</f>
        <v>0.94073889960529478</v>
      </c>
      <c r="AB2">
        <v>2.3102567411333617E+53</v>
      </c>
      <c r="AC2">
        <v>1978</v>
      </c>
      <c r="AD2">
        <v>5.65</v>
      </c>
      <c r="AE2">
        <f t="array" ref="AE2:AF6">LOGEST(AD2:AD29,AC2:AC29,TRUE, TRUE)</f>
        <v>0.94191738078774767</v>
      </c>
      <c r="AF2">
        <v>1.8899144634800851E+52</v>
      </c>
      <c r="AG2">
        <v>1978</v>
      </c>
      <c r="AH2">
        <v>5.65</v>
      </c>
      <c r="AI2">
        <f t="array" ref="AI2:AJ6">LOGEST(AH2:AH29,AG2:AG29,TRUE, TRUE)</f>
        <v>0.94281599453640208</v>
      </c>
      <c r="AJ2">
        <v>2.8045259079731035E+51</v>
      </c>
      <c r="AK2">
        <v>1978</v>
      </c>
      <c r="AL2">
        <v>5.65</v>
      </c>
      <c r="AM2">
        <f t="array" ref="AM2:AN6">LOGEST(AL2:AL29,AK2:AK29,TRUE, TRUE)</f>
        <v>0.94351945807229243</v>
      </c>
      <c r="AN2">
        <v>6.297964979078411E+50</v>
      </c>
      <c r="AO2">
        <v>1978</v>
      </c>
      <c r="AP2">
        <v>5.65</v>
      </c>
      <c r="AQ2">
        <f t="array" ref="AQ2:AR6">LOGEST(AP2:AP29,AO2:AO29,TRUE, TRUE)</f>
        <v>0.94429333221484191</v>
      </c>
      <c r="AR2">
        <v>1.2171359833907967E+50</v>
      </c>
      <c r="AS2">
        <v>1978</v>
      </c>
      <c r="AT2">
        <v>5.65</v>
      </c>
      <c r="AU2">
        <f t="array" ref="AU2:AV6">LOGEST(AT2:AT29,AS2:AS29,TRUE, TRUE)</f>
        <v>0.94418266593115396</v>
      </c>
      <c r="AV2">
        <v>1.5356767553021163E+50</v>
      </c>
      <c r="AW2">
        <v>1978</v>
      </c>
      <c r="AX2">
        <v>5.65</v>
      </c>
      <c r="AY2">
        <f t="array" ref="AY2:AZ6">LOGEST(AX2:AX29,AW2:AW29,TRUE, TRUE)</f>
        <v>0.94370904221861796</v>
      </c>
      <c r="AZ2">
        <v>4.1782608883166598E+50</v>
      </c>
      <c r="BA2">
        <v>1978</v>
      </c>
      <c r="BB2">
        <v>5.65</v>
      </c>
      <c r="BC2">
        <f t="array" ref="BC2:BD6">LOGEST(BB2:BB29,BA2:BA29,TRUE, TRUE)</f>
        <v>0.94301301791186931</v>
      </c>
      <c r="BD2">
        <v>1.7711863219034499E+51</v>
      </c>
      <c r="BE2">
        <v>1978</v>
      </c>
      <c r="BF2">
        <v>5.65</v>
      </c>
      <c r="BG2">
        <f t="array" ref="BG2:BH6">LOGEST(BF2:BF29,BE2:BE29,TRUE, TRUE)</f>
        <v>0.94246276308492682</v>
      </c>
      <c r="BH2">
        <v>5.6567084403048804E+51</v>
      </c>
      <c r="BI2">
        <v>1978</v>
      </c>
      <c r="BJ2">
        <v>5.65</v>
      </c>
      <c r="BK2">
        <f t="array" ref="BK2:BL6">LOGEST(BJ2:BJ29,BI2:BI29,TRUE, TRUE)</f>
        <v>0.94179184932324789</v>
      </c>
      <c r="BL2">
        <v>2.3261946452403101E+52</v>
      </c>
      <c r="BM2">
        <v>1978</v>
      </c>
      <c r="BN2">
        <v>5.65</v>
      </c>
      <c r="BO2">
        <f t="array" ref="BO2:BP6">LOGEST(BN2:BN29,BM2:BM29,TRUE, TRUE)</f>
        <v>0.94312560128052536</v>
      </c>
      <c r="BP2">
        <v>1.4828693724857424E+51</v>
      </c>
      <c r="BQ2">
        <v>1978</v>
      </c>
      <c r="BR2">
        <v>5.65</v>
      </c>
      <c r="BS2">
        <f t="array" ref="BS2:BT6">LOGEST(BR2:BR29,BQ2:BQ29,TRUE, TRUE)</f>
        <v>0.93907083199140595</v>
      </c>
      <c r="BT2">
        <v>7.3301335372487052E+54</v>
      </c>
      <c r="BU2">
        <v>1978</v>
      </c>
      <c r="BV2">
        <v>5.65</v>
      </c>
      <c r="BW2">
        <f t="array" ref="BW2:BX6">LOGEST(BV2:BV29,BU2:BU29,TRUE, TRUE)</f>
        <v>0.93895299634805029</v>
      </c>
      <c r="BX2">
        <v>9.5089143381987721E+54</v>
      </c>
      <c r="BY2">
        <v>1978</v>
      </c>
      <c r="BZ2">
        <v>5.65</v>
      </c>
      <c r="CA2">
        <f t="array" ref="CA2:CB6">LOGEST(BZ2:BZ29,BY2:BY29,TRUE, TRUE)</f>
        <v>0.94379099286151036</v>
      </c>
      <c r="CB2">
        <v>3.6180031307315562E+50</v>
      </c>
      <c r="CC2">
        <v>1978</v>
      </c>
      <c r="CD2">
        <v>5.65</v>
      </c>
      <c r="CE2">
        <f t="array" ref="CE2:CF6">LOGEST(CD2:CD29,CC2:CC29,TRUE, TRUE)</f>
        <v>0.94874486558265159</v>
      </c>
      <c r="CF2">
        <v>1.1287916339800389E+46</v>
      </c>
      <c r="CG2">
        <v>1978</v>
      </c>
      <c r="CH2">
        <v>5.65</v>
      </c>
      <c r="CI2">
        <f t="array" ref="CI2:CJ6">LOGEST(CH2:CH29,CG2:CG29,TRUE, TRUE)</f>
        <v>0.94622369657770777</v>
      </c>
      <c r="CJ2">
        <v>2.2020436848449975E+48</v>
      </c>
      <c r="CK2">
        <v>1978</v>
      </c>
      <c r="CL2">
        <v>5.65</v>
      </c>
      <c r="CM2">
        <f t="array" ref="CM2:CN6">LOGEST(CL2:CL29,CK2:CK29,TRUE, TRUE)</f>
        <v>0.94321496545945704</v>
      </c>
      <c r="CN2">
        <v>1.2123778099895169E+51</v>
      </c>
      <c r="CO2">
        <v>1978</v>
      </c>
      <c r="CP2">
        <v>5.65</v>
      </c>
      <c r="CQ2">
        <f t="array" ref="CQ2:CR6">LOGEST(CP2:CP29,CO2:CO29,TRUE, TRUE)</f>
        <v>0.94788721636891637</v>
      </c>
      <c r="CR2">
        <v>6.7209571281514349E+46</v>
      </c>
      <c r="CS2">
        <v>1978</v>
      </c>
      <c r="CT2">
        <v>5.65</v>
      </c>
      <c r="CU2">
        <f t="array" ref="CU2:CV6">LOGEST(CT2:CT29,CS2:CS29,TRUE, TRUE)</f>
        <v>0.94522799634892973</v>
      </c>
      <c r="CV2">
        <v>1.7671756455548293E+49</v>
      </c>
      <c r="CW2">
        <v>1978</v>
      </c>
      <c r="CX2">
        <v>5.65</v>
      </c>
      <c r="CY2">
        <f t="array" ref="CY2:CZ6">LOGEST(CX2:CX29,CW2:CW29,TRUE, TRUE)</f>
        <v>0.932682552213698</v>
      </c>
      <c r="CZ2">
        <v>5.7746858620635543E+60</v>
      </c>
      <c r="DA2">
        <v>1978</v>
      </c>
      <c r="DB2">
        <v>5.65</v>
      </c>
      <c r="DC2">
        <f t="array" ref="DC2:DD6">LOGEST(DB2:DB29,DA2:DA29,TRUE, TRUE)</f>
        <v>0.94270673242765801</v>
      </c>
      <c r="DD2">
        <v>3.5312793426489311E+51</v>
      </c>
      <c r="DE2">
        <v>1978</v>
      </c>
      <c r="DF2">
        <v>5.65</v>
      </c>
      <c r="DG2">
        <f t="array" ref="DG2:DH6">LOGEST(DF2:DF29,DE2:DE29,TRUE, TRUE)</f>
        <v>0.94712856567325077</v>
      </c>
      <c r="DH2">
        <v>3.2715948085887301E+47</v>
      </c>
      <c r="DI2">
        <v>1978</v>
      </c>
      <c r="DJ2">
        <v>5.65</v>
      </c>
      <c r="DK2">
        <f t="array" ref="DK2:DL6">LOGEST(DJ2:DJ29,DI2:DI29,TRUE, TRUE)</f>
        <v>0.94486329477705067</v>
      </c>
      <c r="DL2">
        <v>3.7893496710523719E+49</v>
      </c>
      <c r="DM2">
        <v>1978</v>
      </c>
      <c r="DN2">
        <v>5.65</v>
      </c>
      <c r="DO2">
        <f t="array" ref="DO2:DP6">LOGEST(DN2:DN29,DM2:DM29,TRUE, TRUE)</f>
        <v>0.94497403442974759</v>
      </c>
      <c r="DP2">
        <v>2.9870637001401941E+49</v>
      </c>
      <c r="DQ2">
        <v>1978</v>
      </c>
      <c r="DR2">
        <v>5.65</v>
      </c>
      <c r="DS2">
        <f t="array" ref="DS2:DT6">LOGEST(DR2:DR29,DQ2:DQ29,TRUE, TRUE)</f>
        <v>0.94596512237843011</v>
      </c>
      <c r="DT2">
        <v>3.7217633409865997E+48</v>
      </c>
    </row>
    <row r="3" spans="2:124" x14ac:dyDescent="0.25">
      <c r="B3">
        <v>-6.571849489631347E-2</v>
      </c>
      <c r="C3" s="34">
        <v>0.22693644509103011</v>
      </c>
      <c r="D3">
        <v>7.6324223731664125</v>
      </c>
      <c r="E3">
        <v>1979</v>
      </c>
      <c r="F3">
        <v>2.77</v>
      </c>
      <c r="G3">
        <v>2.2538764573551997E-2</v>
      </c>
      <c r="H3">
        <v>44.929516370728336</v>
      </c>
      <c r="I3">
        <v>1980</v>
      </c>
      <c r="J3">
        <v>2.92</v>
      </c>
      <c r="K3">
        <v>2.4328347208410116E-2</v>
      </c>
      <c r="L3">
        <v>48.510284885774794</v>
      </c>
      <c r="M3">
        <v>1980</v>
      </c>
      <c r="N3">
        <v>2.92</v>
      </c>
      <c r="O3">
        <v>2.3787916784888844E-2</v>
      </c>
      <c r="P3">
        <v>47.431833403559828</v>
      </c>
      <c r="Q3">
        <v>1979</v>
      </c>
      <c r="R3">
        <v>2.77</v>
      </c>
      <c r="S3">
        <v>2.3710552396056853E-2</v>
      </c>
      <c r="T3">
        <v>47.276732273602555</v>
      </c>
      <c r="U3">
        <v>1979</v>
      </c>
      <c r="V3">
        <v>2.77</v>
      </c>
      <c r="W3">
        <v>2.3840971072080882E-2</v>
      </c>
      <c r="X3">
        <v>47.535929768190364</v>
      </c>
      <c r="Y3">
        <v>1979</v>
      </c>
      <c r="Z3">
        <v>2.77</v>
      </c>
      <c r="AA3">
        <v>2.3637173220874347E-2</v>
      </c>
      <c r="AB3">
        <v>47.128743259054346</v>
      </c>
      <c r="AC3">
        <v>1979</v>
      </c>
      <c r="AD3">
        <v>2.77</v>
      </c>
      <c r="AE3">
        <v>2.3559123857038976E-2</v>
      </c>
      <c r="AF3">
        <v>46.972288690269799</v>
      </c>
      <c r="AG3">
        <v>1979</v>
      </c>
      <c r="AH3">
        <v>2.77</v>
      </c>
      <c r="AI3">
        <v>2.3458827069042048E-2</v>
      </c>
      <c r="AJ3">
        <v>46.771483003915897</v>
      </c>
      <c r="AK3">
        <v>1979</v>
      </c>
      <c r="AL3">
        <v>2.77</v>
      </c>
      <c r="AM3">
        <v>2.3342787020329801E-2</v>
      </c>
      <c r="AN3">
        <v>46.53929614536689</v>
      </c>
      <c r="AO3">
        <v>1979</v>
      </c>
      <c r="AP3">
        <v>2.77</v>
      </c>
      <c r="AQ3">
        <v>2.3187185785787507E-2</v>
      </c>
      <c r="AR3">
        <v>46.228244052267321</v>
      </c>
      <c r="AS3">
        <v>1979</v>
      </c>
      <c r="AT3">
        <v>2.77</v>
      </c>
      <c r="AU3">
        <v>2.3098138645824901E-2</v>
      </c>
      <c r="AV3">
        <v>46.049888992045261</v>
      </c>
      <c r="AW3">
        <v>1979</v>
      </c>
      <c r="AX3">
        <v>2.77</v>
      </c>
      <c r="AY3">
        <v>2.2986667409568711E-2</v>
      </c>
      <c r="AZ3">
        <v>45.826015716274462</v>
      </c>
      <c r="BA3">
        <v>1979</v>
      </c>
      <c r="BB3">
        <v>2.77</v>
      </c>
      <c r="BC3">
        <v>2.2387730928125862E-2</v>
      </c>
      <c r="BD3">
        <v>44.628787068742682</v>
      </c>
      <c r="BE3">
        <v>1979</v>
      </c>
      <c r="BF3">
        <v>2.77</v>
      </c>
      <c r="BG3">
        <v>2.2323796794816518E-2</v>
      </c>
      <c r="BH3">
        <v>44.500540364852348</v>
      </c>
      <c r="BI3">
        <v>1979</v>
      </c>
      <c r="BJ3">
        <v>2.77</v>
      </c>
      <c r="BK3">
        <v>2.216472283281359E-2</v>
      </c>
      <c r="BL3">
        <v>44.182648270351692</v>
      </c>
      <c r="BM3">
        <v>1979</v>
      </c>
      <c r="BN3">
        <v>2.77</v>
      </c>
      <c r="BO3">
        <v>2.2892464321628465E-2</v>
      </c>
      <c r="BP3">
        <v>45.633311401787203</v>
      </c>
      <c r="BQ3">
        <v>1979</v>
      </c>
      <c r="BR3">
        <v>2.77</v>
      </c>
      <c r="BS3">
        <v>2.1715008261823428E-2</v>
      </c>
      <c r="BT3">
        <v>43.283867280973887</v>
      </c>
      <c r="BU3">
        <v>1979</v>
      </c>
      <c r="BV3">
        <v>2.77</v>
      </c>
      <c r="BW3">
        <v>2.2167755636503909E-2</v>
      </c>
      <c r="BX3">
        <v>44.185521099492455</v>
      </c>
      <c r="BY3">
        <v>1979</v>
      </c>
      <c r="BZ3">
        <v>2.77</v>
      </c>
      <c r="CA3">
        <v>2.3158536513271055E-2</v>
      </c>
      <c r="CB3">
        <v>46.159549391147181</v>
      </c>
      <c r="CC3">
        <v>1979</v>
      </c>
      <c r="CD3">
        <v>2.77</v>
      </c>
      <c r="CE3">
        <v>2.1523448717110153E-2</v>
      </c>
      <c r="CF3">
        <v>42.9004956144761</v>
      </c>
      <c r="CG3">
        <v>1979</v>
      </c>
      <c r="CH3">
        <v>2.77</v>
      </c>
      <c r="CI3">
        <v>2.2658193954140527E-2</v>
      </c>
      <c r="CJ3">
        <v>45.162267587202287</v>
      </c>
      <c r="CK3">
        <v>1979</v>
      </c>
      <c r="CL3">
        <v>2.77</v>
      </c>
      <c r="CM3">
        <v>2.3277060467002099E-2</v>
      </c>
      <c r="CN3">
        <v>46.394956725814104</v>
      </c>
      <c r="CO3">
        <v>1979</v>
      </c>
      <c r="CP3">
        <v>2.77</v>
      </c>
      <c r="CQ3">
        <v>2.2373064566597784E-2</v>
      </c>
      <c r="CR3">
        <v>44.593146280761239</v>
      </c>
      <c r="CS3">
        <v>1979</v>
      </c>
      <c r="CT3">
        <v>2.77</v>
      </c>
      <c r="CU3">
        <v>2.3077798512154347E-2</v>
      </c>
      <c r="CV3">
        <v>45.997795332288149</v>
      </c>
      <c r="CW3">
        <v>1979</v>
      </c>
      <c r="CX3">
        <v>2.77</v>
      </c>
      <c r="CY3">
        <v>2.0409565554603604E-2</v>
      </c>
      <c r="CZ3">
        <v>40.678842328821958</v>
      </c>
      <c r="DA3">
        <v>1979</v>
      </c>
      <c r="DB3">
        <v>2.77</v>
      </c>
      <c r="DC3">
        <v>2.337395257898537E-2</v>
      </c>
      <c r="DD3">
        <v>46.58724013590961</v>
      </c>
      <c r="DE3">
        <v>1979</v>
      </c>
      <c r="DF3">
        <v>2.77</v>
      </c>
      <c r="DG3">
        <v>2.2865564543076394E-2</v>
      </c>
      <c r="DH3">
        <v>45.573958559715749</v>
      </c>
      <c r="DI3">
        <v>1979</v>
      </c>
      <c r="DJ3">
        <v>2.77</v>
      </c>
      <c r="DK3">
        <v>2.3258838483898616E-2</v>
      </c>
      <c r="DL3">
        <v>46.357803202951338</v>
      </c>
      <c r="DM3">
        <v>1979</v>
      </c>
      <c r="DN3">
        <v>2.77</v>
      </c>
      <c r="DO3">
        <v>2.3654880934840493E-2</v>
      </c>
      <c r="DP3">
        <v>47.144618125086964</v>
      </c>
      <c r="DQ3">
        <v>1979</v>
      </c>
      <c r="DR3">
        <v>2.77</v>
      </c>
      <c r="DS3">
        <v>2.3577687032580567E-2</v>
      </c>
      <c r="DT3">
        <v>46.990769240636688</v>
      </c>
    </row>
    <row r="4" spans="2:124" ht="15.75" thickBot="1" x14ac:dyDescent="0.3">
      <c r="B4">
        <v>-6.4392331341882506E-2</v>
      </c>
      <c r="C4" s="34">
        <v>0.22098287162506919</v>
      </c>
      <c r="D4">
        <v>7.3753893887254023</v>
      </c>
      <c r="E4">
        <v>1980</v>
      </c>
      <c r="F4">
        <v>2.92</v>
      </c>
      <c r="G4">
        <v>0.20192433996003864</v>
      </c>
      <c r="H4">
        <v>1.0612466472263802</v>
      </c>
      <c r="I4">
        <v>1981</v>
      </c>
      <c r="J4">
        <v>5.8</v>
      </c>
      <c r="K4">
        <v>0.19476341762087498</v>
      </c>
      <c r="L4">
        <v>1.0800701976108276</v>
      </c>
      <c r="M4">
        <v>1981</v>
      </c>
      <c r="N4">
        <v>5.8</v>
      </c>
      <c r="O4">
        <v>0.22693644509103011</v>
      </c>
      <c r="P4">
        <v>1.064321785008898</v>
      </c>
      <c r="Q4">
        <v>1981</v>
      </c>
      <c r="R4">
        <v>5.8</v>
      </c>
      <c r="S4">
        <v>0.22098287162506919</v>
      </c>
      <c r="T4">
        <v>1.0684698334401661</v>
      </c>
      <c r="U4">
        <v>1980</v>
      </c>
      <c r="V4">
        <v>2.92</v>
      </c>
      <c r="W4">
        <v>0.19200881069063044</v>
      </c>
      <c r="X4">
        <v>1.0813998974678545</v>
      </c>
      <c r="Y4">
        <v>1980</v>
      </c>
      <c r="Z4">
        <v>2.92</v>
      </c>
      <c r="AA4">
        <v>0.20439427860938739</v>
      </c>
      <c r="AB4">
        <v>1.0785668670587527</v>
      </c>
      <c r="AC4">
        <v>1980</v>
      </c>
      <c r="AD4">
        <v>2.92</v>
      </c>
      <c r="AE4">
        <v>0.19879374155310828</v>
      </c>
      <c r="AF4">
        <v>1.0808258168809248</v>
      </c>
      <c r="AG4">
        <v>1980</v>
      </c>
      <c r="AH4">
        <v>2.92</v>
      </c>
      <c r="AI4">
        <v>0.19506219572372563</v>
      </c>
      <c r="AJ4">
        <v>1.0814621052002731</v>
      </c>
      <c r="AK4">
        <v>1980</v>
      </c>
      <c r="AL4">
        <v>2.92</v>
      </c>
      <c r="AM4">
        <v>0.19262801053173942</v>
      </c>
      <c r="AN4">
        <v>1.0807771610137387</v>
      </c>
      <c r="AO4">
        <v>1980</v>
      </c>
      <c r="AP4">
        <v>2.92</v>
      </c>
      <c r="AQ4">
        <v>0.19030158200125927</v>
      </c>
      <c r="AR4">
        <v>1.077669739651097</v>
      </c>
      <c r="AS4">
        <v>1980</v>
      </c>
      <c r="AT4">
        <v>2.92</v>
      </c>
      <c r="AU4">
        <v>0.19212347879344432</v>
      </c>
      <c r="AV4">
        <v>1.0770839561051293</v>
      </c>
      <c r="AW4">
        <v>1980</v>
      </c>
      <c r="AX4">
        <v>2.92</v>
      </c>
      <c r="AY4">
        <v>0.19636030096787083</v>
      </c>
      <c r="AZ4">
        <v>1.0773998739745092</v>
      </c>
      <c r="BA4">
        <v>1980</v>
      </c>
      <c r="BB4">
        <v>2.92</v>
      </c>
      <c r="BC4">
        <v>0.20897934073620131</v>
      </c>
      <c r="BD4">
        <v>1.0540930074603412</v>
      </c>
      <c r="BE4">
        <v>1980</v>
      </c>
      <c r="BF4">
        <v>2.92</v>
      </c>
      <c r="BG4">
        <v>0.21322873830238501</v>
      </c>
      <c r="BH4">
        <v>1.051040429838991</v>
      </c>
      <c r="BI4">
        <v>1980</v>
      </c>
      <c r="BJ4">
        <v>2.92</v>
      </c>
      <c r="BK4">
        <v>0.21970635904042368</v>
      </c>
      <c r="BL4">
        <v>1.0430212172816387</v>
      </c>
      <c r="BM4">
        <v>1980</v>
      </c>
      <c r="BN4">
        <v>2.92</v>
      </c>
      <c r="BO4">
        <v>0.20104892666650509</v>
      </c>
      <c r="BP4">
        <v>1.0772670690910875</v>
      </c>
      <c r="BQ4">
        <v>1980</v>
      </c>
      <c r="BR4">
        <v>2.92</v>
      </c>
      <c r="BS4">
        <v>0.24376551031447485</v>
      </c>
      <c r="BT4">
        <v>1.0174240324767394</v>
      </c>
      <c r="BU4">
        <v>1980</v>
      </c>
      <c r="BV4">
        <v>2.92</v>
      </c>
      <c r="BW4">
        <v>0.23695863693754982</v>
      </c>
      <c r="BX4">
        <v>1.0361414548116537</v>
      </c>
      <c r="BY4">
        <v>1980</v>
      </c>
      <c r="BZ4">
        <v>2.92</v>
      </c>
      <c r="CA4">
        <v>0.19355128786513387</v>
      </c>
      <c r="CB4">
        <v>1.0793237481900253</v>
      </c>
      <c r="CC4">
        <v>1980</v>
      </c>
      <c r="CD4">
        <v>2.92</v>
      </c>
      <c r="CE4">
        <v>0.18688695476704936</v>
      </c>
      <c r="CF4">
        <v>1.0031190584955432</v>
      </c>
      <c r="CG4">
        <v>1980</v>
      </c>
      <c r="CH4">
        <v>2.92</v>
      </c>
      <c r="CI4">
        <v>0.18626685118190339</v>
      </c>
      <c r="CJ4">
        <v>1.0560048477927448</v>
      </c>
      <c r="CK4">
        <v>1980</v>
      </c>
      <c r="CL4">
        <v>2.92</v>
      </c>
      <c r="CM4">
        <v>0.19524050078374788</v>
      </c>
      <c r="CN4">
        <v>1.0811758782028213</v>
      </c>
      <c r="CO4">
        <v>1980</v>
      </c>
      <c r="CP4">
        <v>2.92</v>
      </c>
      <c r="CQ4">
        <v>0.18038955921861335</v>
      </c>
      <c r="CR4">
        <v>1.0391869611358691</v>
      </c>
      <c r="CS4">
        <v>1980</v>
      </c>
      <c r="CT4">
        <v>2.92</v>
      </c>
      <c r="CU4">
        <v>0.18642401883523713</v>
      </c>
      <c r="CV4">
        <v>1.0719205334684494</v>
      </c>
      <c r="CW4">
        <v>1980</v>
      </c>
      <c r="CX4">
        <v>2.92</v>
      </c>
      <c r="CY4">
        <v>0.30960227855409805</v>
      </c>
      <c r="CZ4">
        <v>0.94429891596369608</v>
      </c>
      <c r="DA4">
        <v>1980</v>
      </c>
      <c r="DB4">
        <v>2.92</v>
      </c>
      <c r="DC4">
        <v>0.19682385467377309</v>
      </c>
      <c r="DD4">
        <v>1.0814535969945789</v>
      </c>
      <c r="DE4">
        <v>1980</v>
      </c>
      <c r="DF4">
        <v>2.92</v>
      </c>
      <c r="DG4">
        <v>0.1783510134256231</v>
      </c>
      <c r="DH4">
        <v>1.0579317699417992</v>
      </c>
      <c r="DI4">
        <v>1980</v>
      </c>
      <c r="DJ4">
        <v>2.92</v>
      </c>
      <c r="DK4">
        <v>0.18612494338378488</v>
      </c>
      <c r="DL4">
        <v>1.0761275593132895</v>
      </c>
      <c r="DM4">
        <v>1980</v>
      </c>
      <c r="DN4">
        <v>2.92</v>
      </c>
      <c r="DO4">
        <v>0.18045109908043855</v>
      </c>
      <c r="DP4">
        <v>1.0783097647068749</v>
      </c>
      <c r="DQ4">
        <v>1980</v>
      </c>
      <c r="DR4">
        <v>2.92</v>
      </c>
      <c r="DS4">
        <v>0.17593333892206361</v>
      </c>
      <c r="DT4">
        <v>1.0747908740892473</v>
      </c>
    </row>
    <row r="5" spans="2:124" ht="17.25" thickTop="1" thickBot="1" x14ac:dyDescent="0.3">
      <c r="B5">
        <v>-5.9260850626855266E-2</v>
      </c>
      <c r="C5" s="34">
        <v>0.19200881069063044</v>
      </c>
      <c r="D5">
        <v>6.1785687071953088</v>
      </c>
      <c r="E5">
        <v>1981</v>
      </c>
      <c r="F5">
        <v>5.8</v>
      </c>
      <c r="G5">
        <v>6.8313788427629181</v>
      </c>
      <c r="H5">
        <v>27</v>
      </c>
      <c r="I5">
        <v>1982</v>
      </c>
      <c r="J5">
        <v>3.94</v>
      </c>
      <c r="K5" s="31">
        <v>6.2886472981409653</v>
      </c>
      <c r="L5">
        <v>26</v>
      </c>
      <c r="M5">
        <v>1982</v>
      </c>
      <c r="N5">
        <v>3.94</v>
      </c>
      <c r="O5" s="31">
        <v>7.6324223731664125</v>
      </c>
      <c r="P5">
        <v>26</v>
      </c>
      <c r="Q5">
        <v>1982</v>
      </c>
      <c r="R5">
        <v>3.94</v>
      </c>
      <c r="S5" s="31">
        <v>7.3753893887254023</v>
      </c>
      <c r="T5">
        <v>26</v>
      </c>
      <c r="U5">
        <v>1982</v>
      </c>
      <c r="V5">
        <v>3.94</v>
      </c>
      <c r="W5" s="31">
        <v>6.1785687071953088</v>
      </c>
      <c r="X5">
        <v>26</v>
      </c>
      <c r="Y5">
        <v>1981</v>
      </c>
      <c r="Z5">
        <v>5.8</v>
      </c>
      <c r="AA5" s="31">
        <v>6.6795035542925332</v>
      </c>
      <c r="AB5">
        <v>26</v>
      </c>
      <c r="AC5">
        <v>1981</v>
      </c>
      <c r="AD5">
        <v>5.8</v>
      </c>
      <c r="AE5" s="31">
        <v>6.4510695290873343</v>
      </c>
      <c r="AF5">
        <v>26</v>
      </c>
      <c r="AG5">
        <v>1981</v>
      </c>
      <c r="AH5">
        <v>5.8</v>
      </c>
      <c r="AI5" s="31">
        <v>6.3006322499373661</v>
      </c>
      <c r="AJ5">
        <v>26</v>
      </c>
      <c r="AK5">
        <v>1981</v>
      </c>
      <c r="AL5">
        <v>5.8</v>
      </c>
      <c r="AM5" s="31">
        <v>6.203247498248901</v>
      </c>
      <c r="AN5">
        <v>26</v>
      </c>
      <c r="AO5">
        <v>1981</v>
      </c>
      <c r="AP5">
        <v>5.8</v>
      </c>
      <c r="AQ5" s="31">
        <v>6.110721006793959</v>
      </c>
      <c r="AR5">
        <v>26</v>
      </c>
      <c r="AS5">
        <v>1981</v>
      </c>
      <c r="AT5">
        <v>5.8</v>
      </c>
      <c r="AU5" s="31">
        <v>6.1831360579327832</v>
      </c>
      <c r="AV5">
        <v>26</v>
      </c>
      <c r="AW5">
        <v>1981</v>
      </c>
      <c r="AX5">
        <v>5.8</v>
      </c>
      <c r="AY5" s="31">
        <v>6.3528069000490373</v>
      </c>
      <c r="AZ5">
        <v>26</v>
      </c>
      <c r="BA5">
        <v>1981</v>
      </c>
      <c r="BB5">
        <v>5.8</v>
      </c>
      <c r="BC5" s="31">
        <v>6.8689266146324774</v>
      </c>
      <c r="BD5">
        <v>26</v>
      </c>
      <c r="BE5">
        <v>1981</v>
      </c>
      <c r="BF5">
        <v>5.8</v>
      </c>
      <c r="BG5" s="31">
        <v>7.0464536082569218</v>
      </c>
      <c r="BH5">
        <v>26</v>
      </c>
      <c r="BI5">
        <v>1981</v>
      </c>
      <c r="BJ5">
        <v>5.8</v>
      </c>
      <c r="BK5" s="31">
        <v>7.3207892967398269</v>
      </c>
      <c r="BL5">
        <v>26</v>
      </c>
      <c r="BM5">
        <v>1981</v>
      </c>
      <c r="BN5">
        <v>5.8</v>
      </c>
      <c r="BO5" s="31">
        <v>6.5426685911055609</v>
      </c>
      <c r="BP5">
        <v>26</v>
      </c>
      <c r="BQ5">
        <v>1981</v>
      </c>
      <c r="BR5">
        <v>5.8</v>
      </c>
      <c r="BS5" s="31">
        <v>8.3808704239500091</v>
      </c>
      <c r="BT5">
        <v>26</v>
      </c>
      <c r="BU5">
        <v>1981</v>
      </c>
      <c r="BV5">
        <v>5.8</v>
      </c>
      <c r="BW5" s="31">
        <v>8.0741685295402021</v>
      </c>
      <c r="BX5">
        <v>26</v>
      </c>
      <c r="BY5">
        <v>1981</v>
      </c>
      <c r="BZ5">
        <v>5.8</v>
      </c>
      <c r="CA5" s="31">
        <v>6.2401159661743009</v>
      </c>
      <c r="CB5">
        <v>26</v>
      </c>
      <c r="CC5">
        <v>1981</v>
      </c>
      <c r="CD5">
        <v>5.8</v>
      </c>
      <c r="CE5" s="31">
        <v>5.975873653030864</v>
      </c>
      <c r="CF5">
        <v>26</v>
      </c>
      <c r="CG5">
        <v>1981</v>
      </c>
      <c r="CH5">
        <v>5.8</v>
      </c>
      <c r="CI5" s="31">
        <v>5.9515065077090616</v>
      </c>
      <c r="CJ5">
        <v>26</v>
      </c>
      <c r="CK5">
        <v>1981</v>
      </c>
      <c r="CL5">
        <v>5.8</v>
      </c>
      <c r="CM5" s="31">
        <v>6.3077888801824162</v>
      </c>
      <c r="CN5">
        <v>26</v>
      </c>
      <c r="CO5">
        <v>1981</v>
      </c>
      <c r="CP5">
        <v>5.8</v>
      </c>
      <c r="CQ5" s="31">
        <v>5.7223874981540623</v>
      </c>
      <c r="CR5">
        <v>26</v>
      </c>
      <c r="CS5">
        <v>1981</v>
      </c>
      <c r="CT5">
        <v>5.8</v>
      </c>
      <c r="CU5" s="31">
        <v>5.9576789407879058</v>
      </c>
      <c r="CV5">
        <v>26</v>
      </c>
      <c r="CW5">
        <v>1981</v>
      </c>
      <c r="CX5">
        <v>5.8</v>
      </c>
      <c r="CY5" s="31">
        <v>11.659452214801815</v>
      </c>
      <c r="CZ5">
        <v>26</v>
      </c>
      <c r="DA5">
        <v>1981</v>
      </c>
      <c r="DB5">
        <v>5.8</v>
      </c>
      <c r="DC5" s="31">
        <v>6.3714793464633486</v>
      </c>
      <c r="DD5">
        <v>26</v>
      </c>
      <c r="DE5">
        <v>1981</v>
      </c>
      <c r="DF5">
        <v>5.8</v>
      </c>
      <c r="DG5" s="31">
        <v>5.6436829167152407</v>
      </c>
      <c r="DH5">
        <v>26</v>
      </c>
      <c r="DI5">
        <v>1981</v>
      </c>
      <c r="DJ5">
        <v>5.8</v>
      </c>
      <c r="DK5" s="31">
        <v>5.9459354217073246</v>
      </c>
      <c r="DL5">
        <v>26</v>
      </c>
      <c r="DM5">
        <v>1981</v>
      </c>
      <c r="DN5">
        <v>5.8</v>
      </c>
      <c r="DO5" s="31">
        <v>5.7247695297097287</v>
      </c>
      <c r="DP5">
        <v>26</v>
      </c>
      <c r="DQ5">
        <v>1981</v>
      </c>
      <c r="DR5">
        <v>5.8</v>
      </c>
      <c r="DS5" s="31">
        <v>5.550845614831931</v>
      </c>
      <c r="DT5">
        <v>26</v>
      </c>
    </row>
    <row r="6" spans="2:124" ht="15.75" thickTop="1" x14ac:dyDescent="0.25">
      <c r="B6">
        <v>-6.1089649094235254E-2</v>
      </c>
      <c r="C6" s="34">
        <v>0.20439427860938739</v>
      </c>
      <c r="D6">
        <v>6.6795035542925332</v>
      </c>
      <c r="E6">
        <v>1982</v>
      </c>
      <c r="F6">
        <v>3.94</v>
      </c>
      <c r="G6">
        <v>7.693802481886248</v>
      </c>
      <c r="H6">
        <v>30.408600048729287</v>
      </c>
      <c r="I6">
        <v>1983</v>
      </c>
      <c r="J6">
        <v>4.55</v>
      </c>
      <c r="K6">
        <v>7.3360317672540596</v>
      </c>
      <c r="L6">
        <v>30.330342425944398</v>
      </c>
      <c r="M6">
        <v>1983</v>
      </c>
      <c r="N6">
        <v>4.55</v>
      </c>
      <c r="O6">
        <v>8.6458619953633828</v>
      </c>
      <c r="P6">
        <v>29.452302413157703</v>
      </c>
      <c r="Q6">
        <v>1983</v>
      </c>
      <c r="R6">
        <v>4.55</v>
      </c>
      <c r="S6">
        <v>8.4199494511540394</v>
      </c>
      <c r="T6">
        <v>29.682322409263065</v>
      </c>
      <c r="U6">
        <v>1983</v>
      </c>
      <c r="V6">
        <v>4.55</v>
      </c>
      <c r="W6">
        <v>7.2253772716999762</v>
      </c>
      <c r="X6">
        <v>30.405069194330643</v>
      </c>
      <c r="Y6">
        <v>1983</v>
      </c>
      <c r="Z6">
        <v>4.55</v>
      </c>
      <c r="AA6">
        <v>7.7703098127573149</v>
      </c>
      <c r="AB6">
        <v>30.245968654640262</v>
      </c>
      <c r="AC6">
        <v>1982</v>
      </c>
      <c r="AD6">
        <v>3.94</v>
      </c>
      <c r="AE6">
        <v>7.5360390867590894</v>
      </c>
      <c r="AF6">
        <v>30.37279560734428</v>
      </c>
      <c r="AG6">
        <v>1982</v>
      </c>
      <c r="AH6">
        <v>3.94</v>
      </c>
      <c r="AI6">
        <v>7.3689692498174288</v>
      </c>
      <c r="AJ6">
        <v>30.40856740958937</v>
      </c>
      <c r="AK6">
        <v>1982</v>
      </c>
      <c r="AL6">
        <v>3.94</v>
      </c>
      <c r="AM6">
        <v>7.245884820356931</v>
      </c>
      <c r="AN6">
        <v>30.370061065991838</v>
      </c>
      <c r="AO6">
        <v>1982</v>
      </c>
      <c r="AP6">
        <v>3.94</v>
      </c>
      <c r="AQ6">
        <v>7.0968206911627121</v>
      </c>
      <c r="AR6">
        <v>30.195673761751245</v>
      </c>
      <c r="AS6">
        <v>1982</v>
      </c>
      <c r="AT6">
        <v>3.94</v>
      </c>
      <c r="AU6">
        <v>7.1731170354175759</v>
      </c>
      <c r="AV6">
        <v>30.162856060975983</v>
      </c>
      <c r="AW6">
        <v>1982</v>
      </c>
      <c r="AX6">
        <v>3.94</v>
      </c>
      <c r="AY6">
        <v>7.3742778244747562</v>
      </c>
      <c r="AZ6">
        <v>30.1805526994475</v>
      </c>
      <c r="BA6">
        <v>1982</v>
      </c>
      <c r="BB6">
        <v>3.94</v>
      </c>
      <c r="BC6">
        <v>7.6321472583126528</v>
      </c>
      <c r="BD6">
        <v>28.888913777796464</v>
      </c>
      <c r="BE6">
        <v>1982</v>
      </c>
      <c r="BF6">
        <v>3.94</v>
      </c>
      <c r="BG6">
        <v>7.7841185460942732</v>
      </c>
      <c r="BH6">
        <v>28.721835614059412</v>
      </c>
      <c r="BI6">
        <v>1982</v>
      </c>
      <c r="BJ6">
        <v>3.94</v>
      </c>
      <c r="BK6">
        <v>7.9642373316047532</v>
      </c>
      <c r="BL6">
        <v>28.28522475219145</v>
      </c>
      <c r="BM6">
        <v>1982</v>
      </c>
      <c r="BN6">
        <v>3.94</v>
      </c>
      <c r="BO6">
        <v>7.5927952830433334</v>
      </c>
      <c r="BP6">
        <v>30.173112791850652</v>
      </c>
      <c r="BQ6">
        <v>1982</v>
      </c>
      <c r="BR6">
        <v>3.94</v>
      </c>
      <c r="BS6">
        <v>8.6754719471954758</v>
      </c>
      <c r="BT6">
        <v>26.913943208391956</v>
      </c>
      <c r="BU6">
        <v>1982</v>
      </c>
      <c r="BV6">
        <v>3.94</v>
      </c>
      <c r="BW6">
        <v>8.6683394409775545</v>
      </c>
      <c r="BX6">
        <v>27.913316973859459</v>
      </c>
      <c r="BY6">
        <v>1982</v>
      </c>
      <c r="BZ6">
        <v>3.94</v>
      </c>
      <c r="CA6">
        <v>7.2693591548659562</v>
      </c>
      <c r="CB6">
        <v>30.288433588581096</v>
      </c>
      <c r="CC6">
        <v>1982</v>
      </c>
      <c r="CD6">
        <v>3.94</v>
      </c>
      <c r="CE6">
        <v>6.0132099884440215</v>
      </c>
      <c r="CF6">
        <v>26.162443983441609</v>
      </c>
      <c r="CG6">
        <v>1982</v>
      </c>
      <c r="CH6">
        <v>3.94</v>
      </c>
      <c r="CI6">
        <v>6.636800095847704</v>
      </c>
      <c r="CJ6">
        <v>28.993802202606233</v>
      </c>
      <c r="CK6">
        <v>1982</v>
      </c>
      <c r="CL6">
        <v>3.94</v>
      </c>
      <c r="CM6">
        <v>7.3734348050952896</v>
      </c>
      <c r="CN6">
        <v>30.392473269798696</v>
      </c>
      <c r="CO6">
        <v>1982</v>
      </c>
      <c r="CP6">
        <v>3.94</v>
      </c>
      <c r="CQ6">
        <v>6.1796608519480394</v>
      </c>
      <c r="CR6">
        <v>28.077648045064866</v>
      </c>
      <c r="CS6">
        <v>1982</v>
      </c>
      <c r="CT6">
        <v>3.94</v>
      </c>
      <c r="CU6">
        <v>6.845454306553961</v>
      </c>
      <c r="CV6">
        <v>29.874354381853415</v>
      </c>
      <c r="CW6">
        <v>1982</v>
      </c>
      <c r="CX6">
        <v>3.94</v>
      </c>
      <c r="CY6">
        <v>10.396738701464148</v>
      </c>
      <c r="CZ6">
        <v>23.184211509945502</v>
      </c>
      <c r="DA6">
        <v>1982</v>
      </c>
      <c r="DB6">
        <v>3.94</v>
      </c>
      <c r="DC6">
        <v>7.4517119488700523</v>
      </c>
      <c r="DD6">
        <v>30.408088943765339</v>
      </c>
      <c r="DE6">
        <v>1982</v>
      </c>
      <c r="DF6">
        <v>3.94</v>
      </c>
      <c r="DG6">
        <v>6.3165207050491468</v>
      </c>
      <c r="DH6">
        <v>29.099710376156882</v>
      </c>
      <c r="DI6">
        <v>1982</v>
      </c>
      <c r="DJ6">
        <v>3.94</v>
      </c>
      <c r="DK6">
        <v>6.8856936302644662</v>
      </c>
      <c r="DL6">
        <v>30.109313621753021</v>
      </c>
      <c r="DM6">
        <v>1982</v>
      </c>
      <c r="DN6">
        <v>3.94</v>
      </c>
      <c r="DO6">
        <v>6.656486926311949</v>
      </c>
      <c r="DP6">
        <v>30.231550665217092</v>
      </c>
      <c r="DQ6">
        <v>1982</v>
      </c>
      <c r="DR6">
        <v>3.94</v>
      </c>
      <c r="DS6">
        <v>6.4122004312628746</v>
      </c>
      <c r="DT6">
        <v>30.034560998663736</v>
      </c>
    </row>
    <row r="7" spans="2:124" x14ac:dyDescent="0.25">
      <c r="B7">
        <v>-5.9837714422304282E-2</v>
      </c>
      <c r="C7" s="34">
        <v>0.19879374155310828</v>
      </c>
      <c r="D7">
        <v>6.4510695290873343</v>
      </c>
      <c r="E7">
        <v>1983</v>
      </c>
      <c r="F7">
        <v>4.55</v>
      </c>
      <c r="G7" t="s">
        <v>36</v>
      </c>
      <c r="H7">
        <f>TINV(0.0455,H5)</f>
        <v>2.0969451164181194</v>
      </c>
      <c r="I7">
        <v>1984</v>
      </c>
      <c r="J7">
        <v>5.17</v>
      </c>
      <c r="K7" t="s">
        <v>36</v>
      </c>
      <c r="L7">
        <f>TINV(0.0455,L5)</f>
        <v>2.1008537418020627</v>
      </c>
      <c r="M7">
        <v>1984</v>
      </c>
      <c r="N7">
        <v>5.17</v>
      </c>
      <c r="O7" t="s">
        <v>36</v>
      </c>
      <c r="P7">
        <f>TINV(0.0455,P5)</f>
        <v>2.1008537418020627</v>
      </c>
      <c r="Q7">
        <v>1984</v>
      </c>
      <c r="R7">
        <v>5.17</v>
      </c>
      <c r="S7" t="s">
        <v>36</v>
      </c>
      <c r="T7">
        <f>TINV(0.0455,T5)</f>
        <v>2.1008537418020627</v>
      </c>
      <c r="U7">
        <v>1984</v>
      </c>
      <c r="V7">
        <v>5.17</v>
      </c>
      <c r="W7" t="s">
        <v>36</v>
      </c>
      <c r="X7">
        <f>TINV(0.0455,X5)</f>
        <v>2.1008537418020627</v>
      </c>
      <c r="Y7">
        <v>1984</v>
      </c>
      <c r="Z7">
        <v>5.17</v>
      </c>
      <c r="AA7" t="s">
        <v>36</v>
      </c>
      <c r="AB7">
        <f>TINV(0.0455,AB5)</f>
        <v>2.1008537418020627</v>
      </c>
      <c r="AC7">
        <v>1984</v>
      </c>
      <c r="AD7">
        <v>5.17</v>
      </c>
      <c r="AE7" t="s">
        <v>36</v>
      </c>
      <c r="AF7">
        <f>TINV(0.0455,AF5)</f>
        <v>2.1008537418020627</v>
      </c>
      <c r="AG7">
        <v>1983</v>
      </c>
      <c r="AH7">
        <v>4.55</v>
      </c>
      <c r="AI7" t="s">
        <v>36</v>
      </c>
      <c r="AJ7">
        <f>TINV(0.0455,AJ5)</f>
        <v>2.1008537418020627</v>
      </c>
      <c r="AK7">
        <v>1983</v>
      </c>
      <c r="AL7">
        <v>4.55</v>
      </c>
      <c r="AM7" t="s">
        <v>36</v>
      </c>
      <c r="AN7">
        <f>TINV(0.0455,AN5)</f>
        <v>2.1008537418020627</v>
      </c>
      <c r="AO7">
        <v>1983</v>
      </c>
      <c r="AP7">
        <v>4.55</v>
      </c>
      <c r="AQ7" t="s">
        <v>36</v>
      </c>
      <c r="AR7">
        <f>TINV(0.0455,AR5)</f>
        <v>2.1008537418020627</v>
      </c>
      <c r="AS7">
        <v>1983</v>
      </c>
      <c r="AT7">
        <v>4.55</v>
      </c>
      <c r="AU7" t="s">
        <v>36</v>
      </c>
      <c r="AV7">
        <f>TINV(0.0455,AV5)</f>
        <v>2.1008537418020627</v>
      </c>
      <c r="AW7">
        <v>1983</v>
      </c>
      <c r="AX7">
        <v>4.55</v>
      </c>
      <c r="AY7" t="s">
        <v>36</v>
      </c>
      <c r="AZ7">
        <f>TINV(0.0455,AZ5)</f>
        <v>2.1008537418020627</v>
      </c>
      <c r="BA7">
        <v>1983</v>
      </c>
      <c r="BB7">
        <v>4.55</v>
      </c>
      <c r="BC7" t="s">
        <v>36</v>
      </c>
      <c r="BD7">
        <f>TINV(0.0455,BD5)</f>
        <v>2.1008537418020627</v>
      </c>
      <c r="BE7">
        <v>1983</v>
      </c>
      <c r="BF7">
        <v>4.55</v>
      </c>
      <c r="BG7" t="s">
        <v>36</v>
      </c>
      <c r="BH7">
        <f>TINV(0.0455,BH5)</f>
        <v>2.1008537418020627</v>
      </c>
      <c r="BI7">
        <v>1983</v>
      </c>
      <c r="BJ7">
        <v>4.55</v>
      </c>
      <c r="BK7" t="s">
        <v>36</v>
      </c>
      <c r="BL7">
        <f>TINV(0.0455,BL5)</f>
        <v>2.1008537418020627</v>
      </c>
      <c r="BM7">
        <v>1983</v>
      </c>
      <c r="BN7">
        <v>4.55</v>
      </c>
      <c r="BO7" t="s">
        <v>36</v>
      </c>
      <c r="BP7">
        <f>TINV(0.0455,BP5)</f>
        <v>2.1008537418020627</v>
      </c>
      <c r="BQ7">
        <v>1983</v>
      </c>
      <c r="BR7">
        <v>4.55</v>
      </c>
      <c r="BS7" t="s">
        <v>36</v>
      </c>
      <c r="BT7">
        <f>TINV(0.0455,BT5)</f>
        <v>2.1008537418020627</v>
      </c>
      <c r="BU7">
        <v>1983</v>
      </c>
      <c r="BV7">
        <v>4.55</v>
      </c>
      <c r="BW7" t="s">
        <v>36</v>
      </c>
      <c r="BX7">
        <f>TINV(0.0455,BX5)</f>
        <v>2.1008537418020627</v>
      </c>
      <c r="BY7">
        <v>1983</v>
      </c>
      <c r="BZ7">
        <v>4.55</v>
      </c>
      <c r="CA7" t="s">
        <v>36</v>
      </c>
      <c r="CB7">
        <f>TINV(0.0455,CB5)</f>
        <v>2.1008537418020627</v>
      </c>
      <c r="CC7">
        <v>1983</v>
      </c>
      <c r="CD7">
        <v>4.55</v>
      </c>
      <c r="CE7" t="s">
        <v>36</v>
      </c>
      <c r="CF7">
        <f>TINV(0.0455,CF5)</f>
        <v>2.1008537418020627</v>
      </c>
      <c r="CG7">
        <v>1983</v>
      </c>
      <c r="CH7">
        <v>4.55</v>
      </c>
      <c r="CI7" t="s">
        <v>36</v>
      </c>
      <c r="CJ7">
        <f>TINV(0.0455,CJ5)</f>
        <v>2.1008537418020627</v>
      </c>
      <c r="CK7">
        <v>1983</v>
      </c>
      <c r="CL7">
        <v>4.55</v>
      </c>
      <c r="CM7" t="s">
        <v>36</v>
      </c>
      <c r="CN7">
        <f>TINV(0.0455,CN5)</f>
        <v>2.1008537418020627</v>
      </c>
      <c r="CO7">
        <v>1983</v>
      </c>
      <c r="CP7">
        <v>4.55</v>
      </c>
      <c r="CQ7" t="s">
        <v>36</v>
      </c>
      <c r="CR7">
        <f>TINV(0.0455,CR5)</f>
        <v>2.1008537418020627</v>
      </c>
      <c r="CS7">
        <v>1983</v>
      </c>
      <c r="CT7">
        <v>4.55</v>
      </c>
      <c r="CU7" t="s">
        <v>36</v>
      </c>
      <c r="CV7">
        <f>TINV(0.0455,CV5)</f>
        <v>2.1008537418020627</v>
      </c>
      <c r="CW7">
        <v>1983</v>
      </c>
      <c r="CX7">
        <v>4.55</v>
      </c>
      <c r="CY7" t="s">
        <v>36</v>
      </c>
      <c r="CZ7">
        <f>TINV(0.0455,CZ5)</f>
        <v>2.1008537418020627</v>
      </c>
      <c r="DA7">
        <v>1983</v>
      </c>
      <c r="DB7">
        <v>4.55</v>
      </c>
      <c r="DC7" t="s">
        <v>36</v>
      </c>
      <c r="DD7">
        <f>TINV(0.0455,DD5)</f>
        <v>2.1008537418020627</v>
      </c>
      <c r="DE7">
        <v>1983</v>
      </c>
      <c r="DF7">
        <v>4.55</v>
      </c>
      <c r="DG7" t="s">
        <v>36</v>
      </c>
      <c r="DH7">
        <f>TINV(0.0455,DH5)</f>
        <v>2.1008537418020627</v>
      </c>
      <c r="DI7">
        <v>1983</v>
      </c>
      <c r="DJ7">
        <v>4.55</v>
      </c>
      <c r="DK7" t="s">
        <v>36</v>
      </c>
      <c r="DL7">
        <f>TINV(0.0455,DL5)</f>
        <v>2.1008537418020627</v>
      </c>
      <c r="DM7">
        <v>1983</v>
      </c>
      <c r="DN7">
        <v>4.55</v>
      </c>
      <c r="DO7" t="s">
        <v>36</v>
      </c>
      <c r="DP7">
        <f>TINV(0.0455,DP5)</f>
        <v>2.1008537418020627</v>
      </c>
      <c r="DQ7">
        <v>1983</v>
      </c>
      <c r="DR7">
        <v>4.55</v>
      </c>
    </row>
    <row r="8" spans="2:124" x14ac:dyDescent="0.25">
      <c r="B8">
        <v>-5.8884143133641577E-2</v>
      </c>
      <c r="C8" s="34">
        <v>0.19506219572372563</v>
      </c>
      <c r="D8">
        <v>6.3006322499373661</v>
      </c>
      <c r="E8">
        <v>1984</v>
      </c>
      <c r="F8">
        <v>5.17</v>
      </c>
      <c r="G8" t="s">
        <v>37</v>
      </c>
      <c r="H8">
        <f>H7*G3</f>
        <v>4.7262552302607577E-2</v>
      </c>
      <c r="I8">
        <v>1985</v>
      </c>
      <c r="J8">
        <v>5.86</v>
      </c>
      <c r="K8" t="s">
        <v>37</v>
      </c>
      <c r="L8">
        <f>L7*K3</f>
        <v>5.1110299264648162E-2</v>
      </c>
      <c r="M8">
        <v>1985</v>
      </c>
      <c r="N8">
        <v>5.86</v>
      </c>
      <c r="O8" t="s">
        <v>37</v>
      </c>
      <c r="P8">
        <f>P7*O3</f>
        <v>4.997493398720982E-2</v>
      </c>
      <c r="Q8">
        <v>1985</v>
      </c>
      <c r="R8">
        <v>5.86</v>
      </c>
      <c r="S8" t="s">
        <v>37</v>
      </c>
      <c r="T8">
        <f>T7*S3</f>
        <v>4.9812402721449905E-2</v>
      </c>
      <c r="U8">
        <v>1985</v>
      </c>
      <c r="V8">
        <v>5.86</v>
      </c>
      <c r="W8" t="s">
        <v>37</v>
      </c>
      <c r="X8">
        <f>X7*W3</f>
        <v>5.0086393284975855E-2</v>
      </c>
      <c r="Y8">
        <v>1985</v>
      </c>
      <c r="Z8">
        <v>5.86</v>
      </c>
      <c r="AA8" t="s">
        <v>37</v>
      </c>
      <c r="AB8">
        <f>AB7*AA3</f>
        <v>4.9658243806697387E-2</v>
      </c>
      <c r="AC8">
        <v>1985</v>
      </c>
      <c r="AD8">
        <v>5.86</v>
      </c>
      <c r="AE8" t="s">
        <v>37</v>
      </c>
      <c r="AF8">
        <f>AF7*AE3</f>
        <v>4.9494273508638574E-2</v>
      </c>
      <c r="AG8">
        <v>1985</v>
      </c>
      <c r="AH8">
        <v>5.86</v>
      </c>
      <c r="AI8" t="s">
        <v>37</v>
      </c>
      <c r="AJ8">
        <f>AJ7*AI3</f>
        <v>4.9283564626284505E-2</v>
      </c>
      <c r="AK8">
        <v>1984</v>
      </c>
      <c r="AL8">
        <v>5.17</v>
      </c>
      <c r="AM8" t="s">
        <v>37</v>
      </c>
      <c r="AN8">
        <f>AN7*AM3</f>
        <v>4.9039781455748485E-2</v>
      </c>
      <c r="AO8">
        <v>1984</v>
      </c>
      <c r="AP8">
        <v>5.17</v>
      </c>
      <c r="AQ8" t="s">
        <v>37</v>
      </c>
      <c r="AR8">
        <f>AR7*AQ3</f>
        <v>4.871288601993129E-2</v>
      </c>
      <c r="AS8">
        <v>1984</v>
      </c>
      <c r="AT8">
        <v>5.17</v>
      </c>
      <c r="AU8" t="s">
        <v>37</v>
      </c>
      <c r="AV8">
        <f>AV7*AU3</f>
        <v>4.8525811002744071E-2</v>
      </c>
      <c r="AW8">
        <v>1984</v>
      </c>
      <c r="AX8">
        <v>5.17</v>
      </c>
      <c r="AY8" t="s">
        <v>37</v>
      </c>
      <c r="AZ8">
        <f>AZ7*AY3</f>
        <v>4.8291626238951953E-2</v>
      </c>
      <c r="BA8">
        <v>1984</v>
      </c>
      <c r="BB8">
        <v>5.17</v>
      </c>
      <c r="BC8" t="s">
        <v>37</v>
      </c>
      <c r="BD8">
        <f>BD7*BC3</f>
        <v>4.7033348290810982E-2</v>
      </c>
      <c r="BE8">
        <v>1984</v>
      </c>
      <c r="BF8">
        <v>5.17</v>
      </c>
      <c r="BG8" t="s">
        <v>37</v>
      </c>
      <c r="BH8">
        <f>BH7*BG3</f>
        <v>4.6899032027619178E-2</v>
      </c>
      <c r="BI8">
        <v>1984</v>
      </c>
      <c r="BJ8">
        <v>5.17</v>
      </c>
      <c r="BK8" t="s">
        <v>37</v>
      </c>
      <c r="BL8">
        <f>BL7*BK3</f>
        <v>4.6564840899322044E-2</v>
      </c>
      <c r="BM8">
        <v>1984</v>
      </c>
      <c r="BN8">
        <v>5.17</v>
      </c>
      <c r="BO8" t="s">
        <v>37</v>
      </c>
      <c r="BP8">
        <f>BP7*BO3</f>
        <v>4.8093719329163377E-2</v>
      </c>
      <c r="BQ8">
        <v>1984</v>
      </c>
      <c r="BR8">
        <v>5.17</v>
      </c>
      <c r="BS8" t="s">
        <v>37</v>
      </c>
      <c r="BT8">
        <f>BT7*BS3</f>
        <v>4.5620056360114458E-2</v>
      </c>
      <c r="BU8">
        <v>1984</v>
      </c>
      <c r="BV8">
        <v>5.17</v>
      </c>
      <c r="BW8" t="s">
        <v>37</v>
      </c>
      <c r="BX8">
        <f>BX7*BW3</f>
        <v>4.6571212376303003E-2</v>
      </c>
      <c r="BY8">
        <v>1984</v>
      </c>
      <c r="BZ8">
        <v>5.17</v>
      </c>
      <c r="CA8" t="s">
        <v>37</v>
      </c>
      <c r="CB8">
        <f>CB7*CA3</f>
        <v>4.8652698088565191E-2</v>
      </c>
      <c r="CC8">
        <v>1984</v>
      </c>
      <c r="CD8">
        <v>5.17</v>
      </c>
      <c r="CE8" t="s">
        <v>37</v>
      </c>
      <c r="CF8">
        <f>CF7*CE3</f>
        <v>4.5217617773825672E-2</v>
      </c>
      <c r="CG8">
        <v>1984</v>
      </c>
      <c r="CH8">
        <v>5.17</v>
      </c>
      <c r="CI8" t="s">
        <v>37</v>
      </c>
      <c r="CJ8">
        <f>CJ7*CI3</f>
        <v>4.7601551551033003E-2</v>
      </c>
      <c r="CK8">
        <v>1984</v>
      </c>
      <c r="CL8">
        <v>5.17</v>
      </c>
      <c r="CM8" t="s">
        <v>37</v>
      </c>
      <c r="CN8">
        <f>CN7*CM3</f>
        <v>4.8901699580254226E-2</v>
      </c>
      <c r="CO8">
        <v>1984</v>
      </c>
      <c r="CP8">
        <v>5.17</v>
      </c>
      <c r="CQ8" t="s">
        <v>37</v>
      </c>
      <c r="CR8">
        <f>CR7*CQ3</f>
        <v>4.7002536410316098E-2</v>
      </c>
      <c r="CS8">
        <v>1984</v>
      </c>
      <c r="CT8">
        <v>5.17</v>
      </c>
      <c r="CU8" t="s">
        <v>37</v>
      </c>
      <c r="CV8">
        <f>CV7*CU3</f>
        <v>4.8483079356813535E-2</v>
      </c>
      <c r="CW8">
        <v>1984</v>
      </c>
      <c r="CX8">
        <v>5.17</v>
      </c>
      <c r="CY8" t="s">
        <v>37</v>
      </c>
      <c r="CZ8">
        <f>CZ7*CY3</f>
        <v>4.2877512163943469E-2</v>
      </c>
      <c r="DA8">
        <v>1984</v>
      </c>
      <c r="DB8">
        <v>5.17</v>
      </c>
      <c r="DC8" t="s">
        <v>37</v>
      </c>
      <c r="DD8">
        <f>DD7*DC3</f>
        <v>4.9105255736265389E-2</v>
      </c>
      <c r="DE8">
        <v>1984</v>
      </c>
      <c r="DF8">
        <v>5.17</v>
      </c>
      <c r="DG8" t="s">
        <v>37</v>
      </c>
      <c r="DH8">
        <f>DH7*DG3</f>
        <v>4.8037206828738618E-2</v>
      </c>
      <c r="DI8">
        <v>1984</v>
      </c>
      <c r="DJ8">
        <v>5.17</v>
      </c>
      <c r="DK8" t="s">
        <v>37</v>
      </c>
      <c r="DL8">
        <f>DL7*DK3</f>
        <v>4.8863417858868226E-2</v>
      </c>
      <c r="DM8">
        <v>1984</v>
      </c>
      <c r="DN8">
        <v>5.17</v>
      </c>
      <c r="DO8" t="s">
        <v>37</v>
      </c>
      <c r="DP8">
        <f>DP7*DO3</f>
        <v>4.9695445123841928E-2</v>
      </c>
      <c r="DQ8">
        <v>1984</v>
      </c>
      <c r="DR8">
        <v>5.17</v>
      </c>
    </row>
    <row r="9" spans="2:124" x14ac:dyDescent="0.25">
      <c r="B9">
        <v>-5.8138291098120944E-2</v>
      </c>
      <c r="C9" s="34">
        <v>0.19262801053173942</v>
      </c>
      <c r="D9">
        <v>6.203247498248901</v>
      </c>
      <c r="E9">
        <v>1985</v>
      </c>
      <c r="F9">
        <v>5.86</v>
      </c>
      <c r="G9" t="s">
        <v>38</v>
      </c>
      <c r="H9">
        <f>G2+H8</f>
        <v>0.99005477382670659</v>
      </c>
      <c r="I9">
        <v>1986</v>
      </c>
      <c r="J9">
        <v>7.15</v>
      </c>
      <c r="K9" t="s">
        <v>38</v>
      </c>
      <c r="L9">
        <f>K2+L8</f>
        <v>0.99192542617178525</v>
      </c>
      <c r="M9">
        <v>1986</v>
      </c>
      <c r="N9">
        <v>7.15</v>
      </c>
      <c r="O9" t="s">
        <v>38</v>
      </c>
      <c r="P9">
        <f>O2+P8</f>
        <v>0.98636936099022898</v>
      </c>
      <c r="Q9">
        <v>1986</v>
      </c>
      <c r="R9">
        <v>7.15</v>
      </c>
      <c r="S9" t="s">
        <v>38</v>
      </c>
      <c r="T9">
        <f>S2+T8</f>
        <v>0.98744946567326641</v>
      </c>
      <c r="U9">
        <v>1986</v>
      </c>
      <c r="V9">
        <v>7.15</v>
      </c>
      <c r="W9" t="s">
        <v>38</v>
      </c>
      <c r="X9">
        <f>W2+X8</f>
        <v>0.99254728885993349</v>
      </c>
      <c r="Y9">
        <v>1986</v>
      </c>
      <c r="Z9">
        <v>7.15</v>
      </c>
      <c r="AA9" t="s">
        <v>38</v>
      </c>
      <c r="AB9">
        <f>AA2+AB8</f>
        <v>0.99039714341199214</v>
      </c>
      <c r="AC9">
        <v>1986</v>
      </c>
      <c r="AD9">
        <v>7.15</v>
      </c>
      <c r="AE9" t="s">
        <v>38</v>
      </c>
      <c r="AF9">
        <f>AE2+AF8</f>
        <v>0.99141165429638622</v>
      </c>
      <c r="AG9">
        <v>1986</v>
      </c>
      <c r="AH9">
        <v>7.15</v>
      </c>
      <c r="AI9" t="s">
        <v>38</v>
      </c>
      <c r="AJ9">
        <f>AI2+AJ8</f>
        <v>0.99209955916268655</v>
      </c>
      <c r="AK9">
        <v>1986</v>
      </c>
      <c r="AL9">
        <v>7.15</v>
      </c>
      <c r="AM9" t="s">
        <v>38</v>
      </c>
      <c r="AN9">
        <f>AM2+AN8</f>
        <v>0.99255923952804093</v>
      </c>
      <c r="AO9">
        <v>1985</v>
      </c>
      <c r="AP9">
        <v>5.86</v>
      </c>
      <c r="AQ9" t="s">
        <v>38</v>
      </c>
      <c r="AR9">
        <f>AQ2+AR8</f>
        <v>0.9930062182347732</v>
      </c>
      <c r="AS9">
        <v>1985</v>
      </c>
      <c r="AT9">
        <v>5.86</v>
      </c>
      <c r="AU9" t="s">
        <v>38</v>
      </c>
      <c r="AV9">
        <f>AU2+AV8</f>
        <v>0.99270847693389808</v>
      </c>
      <c r="AW9">
        <v>1985</v>
      </c>
      <c r="AX9">
        <v>5.86</v>
      </c>
      <c r="AY9" t="s">
        <v>38</v>
      </c>
      <c r="AZ9">
        <f>AY2+AZ8</f>
        <v>0.99200066845756996</v>
      </c>
      <c r="BA9">
        <v>1985</v>
      </c>
      <c r="BB9">
        <v>5.86</v>
      </c>
      <c r="BC9" t="s">
        <v>38</v>
      </c>
      <c r="BD9">
        <f>BC2+BD8</f>
        <v>0.99004636620268027</v>
      </c>
      <c r="BE9">
        <v>1985</v>
      </c>
      <c r="BF9">
        <v>5.86</v>
      </c>
      <c r="BG9" t="s">
        <v>38</v>
      </c>
      <c r="BH9">
        <f>BG2+BH8</f>
        <v>0.98936179511254596</v>
      </c>
      <c r="BI9">
        <v>1985</v>
      </c>
      <c r="BJ9">
        <v>5.86</v>
      </c>
      <c r="BK9" t="s">
        <v>38</v>
      </c>
      <c r="BL9">
        <f>BK2+BL8</f>
        <v>0.98835669022256989</v>
      </c>
      <c r="BM9">
        <v>1985</v>
      </c>
      <c r="BN9">
        <v>5.86</v>
      </c>
      <c r="BO9" t="s">
        <v>38</v>
      </c>
      <c r="BP9">
        <f>BO2+BP8</f>
        <v>0.99121932060968876</v>
      </c>
      <c r="BQ9">
        <v>1985</v>
      </c>
      <c r="BR9">
        <v>5.86</v>
      </c>
      <c r="BS9" t="s">
        <v>38</v>
      </c>
      <c r="BT9">
        <f>BS2+BT8</f>
        <v>0.98469088835152041</v>
      </c>
      <c r="BU9">
        <v>1985</v>
      </c>
      <c r="BV9">
        <v>5.86</v>
      </c>
      <c r="BW9" t="s">
        <v>38</v>
      </c>
      <c r="BX9">
        <f>BW2+BX8</f>
        <v>0.98552420872435331</v>
      </c>
      <c r="BY9">
        <v>1985</v>
      </c>
      <c r="BZ9">
        <v>5.86</v>
      </c>
      <c r="CA9" t="s">
        <v>38</v>
      </c>
      <c r="CB9">
        <f>CA2+CB8</f>
        <v>0.99244369095007556</v>
      </c>
      <c r="CC9">
        <v>1985</v>
      </c>
      <c r="CD9">
        <v>5.86</v>
      </c>
      <c r="CE9" t="s">
        <v>38</v>
      </c>
      <c r="CF9">
        <f>CE2+CF8</f>
        <v>0.9939624833564773</v>
      </c>
      <c r="CG9">
        <v>1985</v>
      </c>
      <c r="CH9">
        <v>5.86</v>
      </c>
      <c r="CI9" t="s">
        <v>38</v>
      </c>
      <c r="CJ9">
        <f>CI2+CJ8</f>
        <v>0.99382524812874073</v>
      </c>
      <c r="CK9">
        <v>1985</v>
      </c>
      <c r="CL9">
        <v>5.86</v>
      </c>
      <c r="CM9" t="s">
        <v>38</v>
      </c>
      <c r="CN9">
        <f>CM2+CN8</f>
        <v>0.9921166650397113</v>
      </c>
      <c r="CO9">
        <v>1985</v>
      </c>
      <c r="CP9">
        <v>5.86</v>
      </c>
      <c r="CQ9" t="s">
        <v>38</v>
      </c>
      <c r="CR9">
        <f>CQ2+CR8</f>
        <v>0.99488975277923242</v>
      </c>
      <c r="CS9">
        <v>1985</v>
      </c>
      <c r="CT9">
        <v>5.86</v>
      </c>
      <c r="CU9" t="s">
        <v>38</v>
      </c>
      <c r="CV9">
        <f>CU2+CV8</f>
        <v>0.99371107570574324</v>
      </c>
      <c r="CW9">
        <v>1985</v>
      </c>
      <c r="CX9">
        <v>5.86</v>
      </c>
      <c r="CY9" t="s">
        <v>38</v>
      </c>
      <c r="CZ9">
        <f>CY2+CZ8</f>
        <v>0.97556006437764142</v>
      </c>
      <c r="DA9">
        <v>1985</v>
      </c>
      <c r="DB9">
        <v>5.86</v>
      </c>
      <c r="DC9" t="s">
        <v>38</v>
      </c>
      <c r="DD9">
        <f>DC2+DD8</f>
        <v>0.99181198816392335</v>
      </c>
      <c r="DE9">
        <v>1985</v>
      </c>
      <c r="DF9">
        <v>5.86</v>
      </c>
      <c r="DG9" t="s">
        <v>38</v>
      </c>
      <c r="DH9">
        <f>DG2+DH8</f>
        <v>0.99516577250198934</v>
      </c>
      <c r="DI9">
        <v>1985</v>
      </c>
      <c r="DJ9">
        <v>5.86</v>
      </c>
      <c r="DK9" t="s">
        <v>38</v>
      </c>
      <c r="DL9">
        <f>DK2+DL8</f>
        <v>0.99372671263591894</v>
      </c>
      <c r="DM9">
        <v>1985</v>
      </c>
      <c r="DN9">
        <v>5.86</v>
      </c>
      <c r="DO9" t="s">
        <v>38</v>
      </c>
      <c r="DP9">
        <f>DO2+DP8</f>
        <v>0.99466947955358953</v>
      </c>
      <c r="DQ9">
        <v>1985</v>
      </c>
      <c r="DR9">
        <v>5.86</v>
      </c>
    </row>
    <row r="10" spans="2:124" x14ac:dyDescent="0.25">
      <c r="B10">
        <v>-5.7318427825788665E-2</v>
      </c>
      <c r="C10" s="34">
        <v>0.19030158200125927</v>
      </c>
      <c r="D10">
        <v>6.110721006793959</v>
      </c>
      <c r="E10">
        <v>1986</v>
      </c>
      <c r="F10">
        <v>7.15</v>
      </c>
      <c r="G10" t="s">
        <v>39</v>
      </c>
      <c r="H10">
        <f>G2-H8</f>
        <v>0.89552966922149146</v>
      </c>
      <c r="I10">
        <v>1987</v>
      </c>
      <c r="J10">
        <v>6.98</v>
      </c>
      <c r="K10" t="s">
        <v>39</v>
      </c>
      <c r="L10">
        <f>K2-L8</f>
        <v>0.88970482764248893</v>
      </c>
      <c r="M10">
        <v>1987</v>
      </c>
      <c r="N10">
        <v>6.98</v>
      </c>
      <c r="O10" t="s">
        <v>39</v>
      </c>
      <c r="P10">
        <f>O2-P8</f>
        <v>0.88641949301580925</v>
      </c>
      <c r="Q10">
        <v>1987</v>
      </c>
      <c r="R10">
        <v>6.98</v>
      </c>
      <c r="S10" t="s">
        <v>39</v>
      </c>
      <c r="T10">
        <f>S2-T8</f>
        <v>0.88782466023036655</v>
      </c>
      <c r="U10">
        <v>1987</v>
      </c>
      <c r="V10">
        <v>6.98</v>
      </c>
      <c r="W10" t="s">
        <v>39</v>
      </c>
      <c r="X10">
        <f>W2-X8</f>
        <v>0.89237450228998172</v>
      </c>
      <c r="Y10">
        <v>1987</v>
      </c>
      <c r="Z10">
        <v>6.98</v>
      </c>
      <c r="AA10" t="s">
        <v>39</v>
      </c>
      <c r="AB10">
        <f>AA2-AB8</f>
        <v>0.89108065579859741</v>
      </c>
      <c r="AC10">
        <v>1987</v>
      </c>
      <c r="AD10">
        <v>6.98</v>
      </c>
      <c r="AE10" t="s">
        <v>39</v>
      </c>
      <c r="AF10">
        <f>AE2-AF8</f>
        <v>0.89242310727910912</v>
      </c>
      <c r="AG10">
        <v>1987</v>
      </c>
      <c r="AH10">
        <v>6.98</v>
      </c>
      <c r="AI10" t="s">
        <v>39</v>
      </c>
      <c r="AJ10">
        <f>AI2-AJ8</f>
        <v>0.89353242991011761</v>
      </c>
      <c r="AK10">
        <v>1987</v>
      </c>
      <c r="AL10">
        <v>6.98</v>
      </c>
      <c r="AM10" t="s">
        <v>39</v>
      </c>
      <c r="AN10">
        <f>AM2-AN8</f>
        <v>0.89447967661654393</v>
      </c>
      <c r="AO10">
        <v>1987</v>
      </c>
      <c r="AP10">
        <v>6.98</v>
      </c>
      <c r="AQ10" t="s">
        <v>39</v>
      </c>
      <c r="AR10">
        <f>AQ2-AR8</f>
        <v>0.89558044619491062</v>
      </c>
      <c r="AS10">
        <v>1986</v>
      </c>
      <c r="AT10">
        <v>7.15</v>
      </c>
      <c r="AU10" t="s">
        <v>39</v>
      </c>
      <c r="AV10">
        <f>AU2-AV8</f>
        <v>0.89565685492840985</v>
      </c>
      <c r="AW10">
        <v>1986</v>
      </c>
      <c r="AX10">
        <v>7.15</v>
      </c>
      <c r="AY10" t="s">
        <v>39</v>
      </c>
      <c r="AZ10">
        <f>AY2-AZ8</f>
        <v>0.89541741597966595</v>
      </c>
      <c r="BA10">
        <v>1986</v>
      </c>
      <c r="BB10">
        <v>7.15</v>
      </c>
      <c r="BC10" t="s">
        <v>39</v>
      </c>
      <c r="BD10">
        <f>BC2-BD8</f>
        <v>0.89597966962105835</v>
      </c>
      <c r="BE10">
        <v>1986</v>
      </c>
      <c r="BF10">
        <v>7.15</v>
      </c>
      <c r="BG10" t="s">
        <v>39</v>
      </c>
      <c r="BH10">
        <f>BG2-BH8</f>
        <v>0.89556373105730769</v>
      </c>
      <c r="BI10">
        <v>1986</v>
      </c>
      <c r="BJ10">
        <v>7.15</v>
      </c>
      <c r="BK10" t="s">
        <v>39</v>
      </c>
      <c r="BL10">
        <f>BK2-BL8</f>
        <v>0.89522700842392589</v>
      </c>
      <c r="BM10">
        <v>1986</v>
      </c>
      <c r="BN10">
        <v>7.15</v>
      </c>
      <c r="BO10" t="s">
        <v>39</v>
      </c>
      <c r="BP10">
        <f>BO2-BP8</f>
        <v>0.89503188195136196</v>
      </c>
      <c r="BQ10">
        <v>1986</v>
      </c>
      <c r="BR10">
        <v>7.15</v>
      </c>
      <c r="BS10" t="s">
        <v>39</v>
      </c>
      <c r="BT10">
        <f>BS2-BT8</f>
        <v>0.89345077563129149</v>
      </c>
      <c r="BU10">
        <v>1986</v>
      </c>
      <c r="BV10">
        <v>7.15</v>
      </c>
      <c r="BW10" t="s">
        <v>39</v>
      </c>
      <c r="BX10">
        <f>BW2-BX8</f>
        <v>0.89238178397174728</v>
      </c>
      <c r="BY10">
        <v>1986</v>
      </c>
      <c r="BZ10">
        <v>7.15</v>
      </c>
      <c r="CA10" t="s">
        <v>39</v>
      </c>
      <c r="CB10">
        <f>CA2-CB8</f>
        <v>0.89513829477294515</v>
      </c>
      <c r="CC10">
        <v>1986</v>
      </c>
      <c r="CD10">
        <v>7.15</v>
      </c>
      <c r="CE10" t="s">
        <v>39</v>
      </c>
      <c r="CF10">
        <f>CE2-CF8</f>
        <v>0.90352724780882587</v>
      </c>
      <c r="CG10">
        <v>1986</v>
      </c>
      <c r="CH10">
        <v>7.15</v>
      </c>
      <c r="CI10" t="s">
        <v>39</v>
      </c>
      <c r="CJ10">
        <f>CI2-CJ8</f>
        <v>0.89862214502667481</v>
      </c>
      <c r="CK10">
        <v>1986</v>
      </c>
      <c r="CL10">
        <v>7.15</v>
      </c>
      <c r="CM10" t="s">
        <v>39</v>
      </c>
      <c r="CN10">
        <f>CM2-CN8</f>
        <v>0.89431326587920279</v>
      </c>
      <c r="CO10">
        <v>1986</v>
      </c>
      <c r="CP10">
        <v>7.15</v>
      </c>
      <c r="CQ10" t="s">
        <v>39</v>
      </c>
      <c r="CR10">
        <f>CQ2-CR8</f>
        <v>0.90088467995860033</v>
      </c>
      <c r="CS10">
        <v>1986</v>
      </c>
      <c r="CT10">
        <v>7.15</v>
      </c>
      <c r="CU10" t="s">
        <v>39</v>
      </c>
      <c r="CV10">
        <f>CU2-CV8</f>
        <v>0.89674491699211623</v>
      </c>
      <c r="CW10">
        <v>1986</v>
      </c>
      <c r="CX10">
        <v>7.15</v>
      </c>
      <c r="CY10" t="s">
        <v>39</v>
      </c>
      <c r="CZ10">
        <f>CY2-CZ8</f>
        <v>0.88980504004975458</v>
      </c>
      <c r="DA10">
        <v>1986</v>
      </c>
      <c r="DB10">
        <v>7.15</v>
      </c>
      <c r="DC10" t="s">
        <v>39</v>
      </c>
      <c r="DD10">
        <f>DC2-DD8</f>
        <v>0.89360147669139267</v>
      </c>
      <c r="DE10">
        <v>1986</v>
      </c>
      <c r="DF10">
        <v>7.15</v>
      </c>
      <c r="DG10" t="s">
        <v>39</v>
      </c>
      <c r="DH10">
        <f>DG2-DH8</f>
        <v>0.89909135884451219</v>
      </c>
      <c r="DI10">
        <v>1986</v>
      </c>
      <c r="DJ10">
        <v>7.15</v>
      </c>
      <c r="DK10" t="s">
        <v>39</v>
      </c>
      <c r="DL10">
        <f>DK2-DL8</f>
        <v>0.89599987691818239</v>
      </c>
      <c r="DM10">
        <v>1986</v>
      </c>
      <c r="DN10">
        <v>7.15</v>
      </c>
      <c r="DO10" t="s">
        <v>39</v>
      </c>
      <c r="DP10">
        <f>DO2-DP8</f>
        <v>0.89527858930590565</v>
      </c>
      <c r="DQ10">
        <v>1986</v>
      </c>
      <c r="DR10">
        <v>7.15</v>
      </c>
    </row>
    <row r="11" spans="2:124" x14ac:dyDescent="0.25">
      <c r="B11">
        <v>-5.7435629510028514E-2</v>
      </c>
      <c r="C11" s="34">
        <v>0.19212347879344432</v>
      </c>
      <c r="D11">
        <v>6.1831360579327832</v>
      </c>
      <c r="E11">
        <v>1987</v>
      </c>
      <c r="F11">
        <v>6.98</v>
      </c>
      <c r="G11" t="s">
        <v>40</v>
      </c>
      <c r="H11" s="35">
        <f>LN(G2)</f>
        <v>-5.8909358352902744E-2</v>
      </c>
      <c r="I11">
        <v>1989</v>
      </c>
      <c r="J11">
        <v>6.11</v>
      </c>
      <c r="K11" t="s">
        <v>40</v>
      </c>
      <c r="L11" s="35">
        <f>LN(K2)</f>
        <v>-6.1008623196695325E-2</v>
      </c>
      <c r="M11">
        <v>1989</v>
      </c>
      <c r="N11">
        <v>6.11</v>
      </c>
      <c r="O11" t="s">
        <v>40</v>
      </c>
      <c r="P11" s="35">
        <f>LN(O2)</f>
        <v>-6.571849489631347E-2</v>
      </c>
      <c r="Q11">
        <v>1989</v>
      </c>
      <c r="R11">
        <v>6.11</v>
      </c>
      <c r="S11" t="s">
        <v>40</v>
      </c>
      <c r="T11" s="35">
        <f>LN(S2)</f>
        <v>-6.4392331341882506E-2</v>
      </c>
      <c r="U11">
        <v>1989</v>
      </c>
      <c r="V11">
        <v>6.11</v>
      </c>
      <c r="W11" t="s">
        <v>40</v>
      </c>
      <c r="X11" s="35">
        <f>LN(W2)</f>
        <v>-5.9260850626855266E-2</v>
      </c>
      <c r="Y11">
        <v>1989</v>
      </c>
      <c r="Z11">
        <v>6.11</v>
      </c>
      <c r="AA11" t="s">
        <v>40</v>
      </c>
      <c r="AB11" s="35">
        <f>LN(AA2)</f>
        <v>-6.1089649094235254E-2</v>
      </c>
      <c r="AC11">
        <v>1989</v>
      </c>
      <c r="AD11">
        <v>6.11</v>
      </c>
      <c r="AE11" t="s">
        <v>40</v>
      </c>
      <c r="AF11" s="35">
        <f>LN(AE2)</f>
        <v>-5.9837714422304282E-2</v>
      </c>
      <c r="AG11">
        <v>1989</v>
      </c>
      <c r="AH11">
        <v>6.11</v>
      </c>
      <c r="AI11" t="s">
        <v>40</v>
      </c>
      <c r="AJ11" s="35">
        <f>LN(AI2)</f>
        <v>-5.8884143133641577E-2</v>
      </c>
      <c r="AK11">
        <v>1989</v>
      </c>
      <c r="AL11">
        <v>6.11</v>
      </c>
      <c r="AM11" t="s">
        <v>40</v>
      </c>
      <c r="AN11" s="35">
        <f>LN(AM2)</f>
        <v>-5.8138291098120944E-2</v>
      </c>
      <c r="AO11">
        <v>1989</v>
      </c>
      <c r="AP11">
        <v>6.11</v>
      </c>
      <c r="AQ11" t="s">
        <v>40</v>
      </c>
      <c r="AR11" s="35">
        <f>LN(AQ2)</f>
        <v>-5.7318427825788665E-2</v>
      </c>
      <c r="AS11">
        <v>1989</v>
      </c>
      <c r="AT11">
        <v>6.11</v>
      </c>
      <c r="AU11" t="s">
        <v>40</v>
      </c>
      <c r="AV11" s="35">
        <f>LN(AU2)</f>
        <v>-5.7435629510028514E-2</v>
      </c>
      <c r="AW11">
        <v>1987</v>
      </c>
      <c r="AX11">
        <v>6.98</v>
      </c>
      <c r="AY11" t="s">
        <v>40</v>
      </c>
      <c r="AZ11" s="35">
        <f>LN(AY2)</f>
        <v>-5.793737833431515E-2</v>
      </c>
      <c r="BA11">
        <v>1987</v>
      </c>
      <c r="BB11">
        <v>6.98</v>
      </c>
      <c r="BC11" t="s">
        <v>40</v>
      </c>
      <c r="BD11" s="35">
        <f>LN(BC2)</f>
        <v>-5.8675191659373724E-2</v>
      </c>
      <c r="BE11">
        <v>1987</v>
      </c>
      <c r="BF11">
        <v>6.98</v>
      </c>
      <c r="BG11" t="s">
        <v>40</v>
      </c>
      <c r="BH11" s="35">
        <f>LN(BG2)</f>
        <v>-5.925886910366663E-2</v>
      </c>
      <c r="BI11">
        <v>1987</v>
      </c>
      <c r="BJ11">
        <v>6.98</v>
      </c>
      <c r="BK11" t="s">
        <v>40</v>
      </c>
      <c r="BL11" s="35">
        <f>LN(BK2)</f>
        <v>-5.9970995570667304E-2</v>
      </c>
      <c r="BM11">
        <v>1987</v>
      </c>
      <c r="BN11">
        <v>6.98</v>
      </c>
      <c r="BO11" t="s">
        <v>40</v>
      </c>
      <c r="BP11" s="35">
        <f>LN(BO2)</f>
        <v>-5.8555811919577115E-2</v>
      </c>
      <c r="BQ11">
        <v>1987</v>
      </c>
      <c r="BR11">
        <v>6.98</v>
      </c>
      <c r="BS11" t="s">
        <v>40</v>
      </c>
      <c r="BT11" s="35">
        <f>LN(BS2)</f>
        <v>-6.2864369188155036E-2</v>
      </c>
      <c r="BU11">
        <v>1987</v>
      </c>
      <c r="BV11">
        <v>6.98</v>
      </c>
      <c r="BW11" t="s">
        <v>40</v>
      </c>
      <c r="BX11" s="35">
        <f>LN(BW2)</f>
        <v>-6.298985816410109E-2</v>
      </c>
      <c r="BY11">
        <v>1987</v>
      </c>
      <c r="BZ11">
        <v>6.98</v>
      </c>
      <c r="CA11" t="s">
        <v>40</v>
      </c>
      <c r="CB11" s="35">
        <f>LN(CA2)</f>
        <v>-5.785054321757787E-2</v>
      </c>
      <c r="CC11">
        <v>1987</v>
      </c>
      <c r="CD11">
        <v>6.98</v>
      </c>
      <c r="CE11" t="s">
        <v>40</v>
      </c>
      <c r="CF11" s="35">
        <f>LN(CE2)</f>
        <v>-5.2615362057532269E-2</v>
      </c>
      <c r="CG11">
        <v>1987</v>
      </c>
      <c r="CH11">
        <v>6.98</v>
      </c>
      <c r="CI11" t="s">
        <v>40</v>
      </c>
      <c r="CJ11" s="35">
        <f>LN(CI2)</f>
        <v>-5.5276272156908342E-2</v>
      </c>
      <c r="CK11">
        <v>1987</v>
      </c>
      <c r="CL11">
        <v>6.98</v>
      </c>
      <c r="CM11" t="s">
        <v>40</v>
      </c>
      <c r="CN11" s="35">
        <f>LN(CM2)</f>
        <v>-5.8461063197555008E-2</v>
      </c>
      <c r="CO11">
        <v>1987</v>
      </c>
      <c r="CP11">
        <v>6.98</v>
      </c>
      <c r="CQ11" t="s">
        <v>40</v>
      </c>
      <c r="CR11" s="35">
        <f>LN(CQ2)</f>
        <v>-5.3519753879598689E-2</v>
      </c>
      <c r="CS11">
        <v>1987</v>
      </c>
      <c r="CT11">
        <v>6.98</v>
      </c>
      <c r="CU11" t="s">
        <v>40</v>
      </c>
      <c r="CV11" s="35">
        <f>LN(CU2)</f>
        <v>-5.6329114610646415E-2</v>
      </c>
      <c r="CW11">
        <v>1987</v>
      </c>
      <c r="CX11">
        <v>6.98</v>
      </c>
      <c r="CY11" t="s">
        <v>40</v>
      </c>
      <c r="CZ11" s="35">
        <f>LN(CY2)</f>
        <v>-6.9690380174911304E-2</v>
      </c>
      <c r="DA11">
        <v>1987</v>
      </c>
      <c r="DB11">
        <v>6.98</v>
      </c>
      <c r="DC11" t="s">
        <v>40</v>
      </c>
      <c r="DD11" s="35">
        <f>LN(DC2)</f>
        <v>-5.9000038961683168E-2</v>
      </c>
      <c r="DE11">
        <v>1987</v>
      </c>
      <c r="DF11">
        <v>6.98</v>
      </c>
      <c r="DG11" t="s">
        <v>40</v>
      </c>
      <c r="DH11" s="35">
        <f>LN(DG2)</f>
        <v>-5.4320434004149681E-2</v>
      </c>
      <c r="DI11">
        <v>1987</v>
      </c>
      <c r="DJ11">
        <v>6.98</v>
      </c>
      <c r="DK11" t="s">
        <v>40</v>
      </c>
      <c r="DL11" s="35">
        <f>LN(DK2)</f>
        <v>-5.6715023564481049E-2</v>
      </c>
      <c r="DM11">
        <v>1987</v>
      </c>
      <c r="DN11">
        <v>6.98</v>
      </c>
      <c r="DO11" t="s">
        <v>40</v>
      </c>
      <c r="DP11" s="35">
        <f>LN(DO2)</f>
        <v>-5.6597828659806212E-2</v>
      </c>
      <c r="DQ11">
        <v>1987</v>
      </c>
      <c r="DR11">
        <v>6.98</v>
      </c>
    </row>
    <row r="12" spans="2:124" x14ac:dyDescent="0.25">
      <c r="B12">
        <v>-5.793737833431515E-2</v>
      </c>
      <c r="C12" s="34">
        <v>0.19636030096787083</v>
      </c>
      <c r="D12">
        <v>6.3528069000490373</v>
      </c>
      <c r="E12">
        <v>1989</v>
      </c>
      <c r="F12">
        <v>6.11</v>
      </c>
      <c r="G12" t="s">
        <v>41</v>
      </c>
      <c r="H12" s="35">
        <f>LN(H9)</f>
        <v>-9.9950102863054328E-3</v>
      </c>
      <c r="I12">
        <v>1993</v>
      </c>
      <c r="J12">
        <v>10.16</v>
      </c>
      <c r="K12" t="s">
        <v>41</v>
      </c>
      <c r="L12" s="35">
        <f>LN(L9)</f>
        <v>-8.1073497531186766E-3</v>
      </c>
      <c r="M12">
        <v>1993</v>
      </c>
      <c r="N12">
        <v>10.16</v>
      </c>
      <c r="O12" t="s">
        <v>41</v>
      </c>
      <c r="P12" s="35">
        <f>LN(P9)</f>
        <v>-1.3724389059848045E-2</v>
      </c>
      <c r="Q12">
        <v>1993</v>
      </c>
      <c r="R12">
        <v>10.16</v>
      </c>
      <c r="S12" t="s">
        <v>41</v>
      </c>
      <c r="T12" s="35">
        <f>LN(T9)</f>
        <v>-1.262995751804955E-2</v>
      </c>
      <c r="U12">
        <v>1993</v>
      </c>
      <c r="V12">
        <v>10.16</v>
      </c>
      <c r="W12" t="s">
        <v>41</v>
      </c>
      <c r="X12" s="35">
        <f>LN(X9)</f>
        <v>-7.4806213493539154E-3</v>
      </c>
      <c r="Y12">
        <v>1993</v>
      </c>
      <c r="Z12">
        <v>10.16</v>
      </c>
      <c r="AA12" t="s">
        <v>41</v>
      </c>
      <c r="AB12" s="35">
        <f>LN(AB9)</f>
        <v>-9.6492613330326389E-3</v>
      </c>
      <c r="AC12">
        <v>1993</v>
      </c>
      <c r="AD12">
        <v>10.16</v>
      </c>
      <c r="AE12" t="s">
        <v>41</v>
      </c>
      <c r="AF12" s="35">
        <f>LN(AF9)</f>
        <v>-8.625438071993629E-3</v>
      </c>
      <c r="AG12">
        <v>1993</v>
      </c>
      <c r="AH12">
        <v>10.16</v>
      </c>
      <c r="AI12" t="s">
        <v>41</v>
      </c>
      <c r="AJ12" s="35">
        <f>LN(AJ9)</f>
        <v>-7.9318146740389468E-3</v>
      </c>
      <c r="AK12">
        <v>1993</v>
      </c>
      <c r="AL12">
        <v>10.16</v>
      </c>
      <c r="AM12" t="s">
        <v>41</v>
      </c>
      <c r="AN12" s="35">
        <f>LN(AN9)</f>
        <v>-7.468581020095324E-3</v>
      </c>
      <c r="AO12">
        <v>1993</v>
      </c>
      <c r="AP12">
        <v>10.16</v>
      </c>
      <c r="AQ12" t="s">
        <v>41</v>
      </c>
      <c r="AR12" s="35">
        <f>LN(AR9)</f>
        <v>-7.0183528873131304E-3</v>
      </c>
      <c r="AS12">
        <v>1993</v>
      </c>
      <c r="AT12">
        <v>10.16</v>
      </c>
      <c r="AU12" t="s">
        <v>41</v>
      </c>
      <c r="AV12" s="35">
        <f>LN(AV9)</f>
        <v>-7.3182361523469854E-3</v>
      </c>
      <c r="AW12">
        <v>1993</v>
      </c>
      <c r="AX12">
        <v>10.16</v>
      </c>
      <c r="AY12" t="s">
        <v>41</v>
      </c>
      <c r="AZ12" s="35">
        <f>LN(AZ9)</f>
        <v>-8.0314978491344835E-3</v>
      </c>
      <c r="BA12">
        <v>1989</v>
      </c>
      <c r="BB12">
        <v>6.11</v>
      </c>
      <c r="BC12" t="s">
        <v>41</v>
      </c>
      <c r="BD12" s="35">
        <f>LN(BD9)</f>
        <v>-1.0003502402042758E-2</v>
      </c>
      <c r="BE12">
        <v>1989</v>
      </c>
      <c r="BF12">
        <v>6.11</v>
      </c>
      <c r="BG12" t="s">
        <v>41</v>
      </c>
      <c r="BH12" s="35">
        <f>LN(BH9)</f>
        <v>-1.06951951320285E-2</v>
      </c>
      <c r="BI12">
        <v>1989</v>
      </c>
      <c r="BJ12">
        <v>6.11</v>
      </c>
      <c r="BK12" t="s">
        <v>41</v>
      </c>
      <c r="BL12" s="35">
        <f>LN(BL9)</f>
        <v>-1.1711623894728984E-2</v>
      </c>
      <c r="BM12">
        <v>1989</v>
      </c>
      <c r="BN12">
        <v>6.11</v>
      </c>
      <c r="BO12" t="s">
        <v>41</v>
      </c>
      <c r="BP12" s="35">
        <f>LN(BP9)</f>
        <v>-8.8194567166482805E-3</v>
      </c>
      <c r="BQ12">
        <v>1989</v>
      </c>
      <c r="BR12">
        <v>6.11</v>
      </c>
      <c r="BS12" t="s">
        <v>41</v>
      </c>
      <c r="BT12" s="35">
        <f>LN(BT9)</f>
        <v>-1.5427505993980245E-2</v>
      </c>
      <c r="BU12">
        <v>1989</v>
      </c>
      <c r="BV12">
        <v>6.11</v>
      </c>
      <c r="BW12" t="s">
        <v>41</v>
      </c>
      <c r="BX12" s="35">
        <f>LN(BX9)</f>
        <v>-1.4581587775444811E-2</v>
      </c>
      <c r="BY12">
        <v>1989</v>
      </c>
      <c r="BZ12">
        <v>6.11</v>
      </c>
      <c r="CA12" t="s">
        <v>41</v>
      </c>
      <c r="CB12" s="35">
        <f>LN(CB9)</f>
        <v>-7.5850025893753684E-3</v>
      </c>
      <c r="CC12">
        <v>1989</v>
      </c>
      <c r="CD12">
        <v>6.11</v>
      </c>
      <c r="CE12" t="s">
        <v>41</v>
      </c>
      <c r="CF12" s="35">
        <f>LN(CF9)</f>
        <v>-6.0558161399873319E-3</v>
      </c>
      <c r="CG12">
        <v>1989</v>
      </c>
      <c r="CH12">
        <v>6.11</v>
      </c>
      <c r="CI12" t="s">
        <v>41</v>
      </c>
      <c r="CJ12" s="35">
        <f>LN(CJ9)</f>
        <v>-6.1938944929028784E-3</v>
      </c>
      <c r="CK12">
        <v>1989</v>
      </c>
      <c r="CL12">
        <v>6.11</v>
      </c>
      <c r="CM12" t="s">
        <v>41</v>
      </c>
      <c r="CN12" s="35">
        <f>LN(CN9)</f>
        <v>-7.9145727254886604E-3</v>
      </c>
      <c r="CO12">
        <v>1989</v>
      </c>
      <c r="CP12">
        <v>6.11</v>
      </c>
      <c r="CQ12" t="s">
        <v>41</v>
      </c>
      <c r="CR12" s="35">
        <f>LN(CR9)</f>
        <v>-5.1233491893557873E-3</v>
      </c>
      <c r="CS12">
        <v>1989</v>
      </c>
      <c r="CT12">
        <v>6.11</v>
      </c>
      <c r="CU12" t="s">
        <v>41</v>
      </c>
      <c r="CV12" s="35">
        <f>LN(CV9)</f>
        <v>-6.3087828818635472E-3</v>
      </c>
      <c r="CW12">
        <v>1989</v>
      </c>
      <c r="CX12">
        <v>6.11</v>
      </c>
      <c r="CY12" t="s">
        <v>41</v>
      </c>
      <c r="CZ12" s="35">
        <f>LN(CZ9)</f>
        <v>-2.4743547900469925E-2</v>
      </c>
      <c r="DA12">
        <v>1989</v>
      </c>
      <c r="DB12">
        <v>6.11</v>
      </c>
      <c r="DC12" t="s">
        <v>41</v>
      </c>
      <c r="DD12" s="35">
        <f>LN(DD9)</f>
        <v>-8.2217177205379261E-3</v>
      </c>
      <c r="DE12">
        <v>1989</v>
      </c>
      <c r="DF12">
        <v>6.11</v>
      </c>
      <c r="DG12" t="s">
        <v>41</v>
      </c>
      <c r="DH12" s="35">
        <f>LN(DH9)</f>
        <v>-4.845950171066685E-3</v>
      </c>
      <c r="DI12">
        <v>1989</v>
      </c>
      <c r="DJ12">
        <v>6.11</v>
      </c>
      <c r="DK12" t="s">
        <v>41</v>
      </c>
      <c r="DL12" s="35">
        <f>LN(DL9)</f>
        <v>-6.2930471136621487E-3</v>
      </c>
      <c r="DM12">
        <v>1989</v>
      </c>
      <c r="DN12">
        <v>6.11</v>
      </c>
      <c r="DO12" t="s">
        <v>41</v>
      </c>
      <c r="DP12" s="35">
        <f>LN(DP9)</f>
        <v>-5.3447783611675001E-3</v>
      </c>
      <c r="DQ12">
        <v>1989</v>
      </c>
      <c r="DR12">
        <v>6.11</v>
      </c>
    </row>
    <row r="13" spans="2:124" x14ac:dyDescent="0.25">
      <c r="B13">
        <v>-5.8675191659373724E-2</v>
      </c>
      <c r="C13" s="34">
        <v>0.20897934073620131</v>
      </c>
      <c r="D13">
        <v>6.8689266146324774</v>
      </c>
      <c r="E13">
        <v>1993</v>
      </c>
      <c r="F13">
        <v>10.16</v>
      </c>
      <c r="G13" t="s">
        <v>42</v>
      </c>
      <c r="H13" s="35">
        <f>LN(H10)</f>
        <v>-0.1103399265712533</v>
      </c>
      <c r="I13">
        <v>1994</v>
      </c>
      <c r="J13">
        <v>10.220000000000001</v>
      </c>
      <c r="K13" t="s">
        <v>42</v>
      </c>
      <c r="L13" s="35">
        <f>LN(L10)</f>
        <v>-0.11686552559969544</v>
      </c>
      <c r="M13">
        <v>1994</v>
      </c>
      <c r="N13">
        <v>10.220000000000001</v>
      </c>
      <c r="O13" t="s">
        <v>42</v>
      </c>
      <c r="P13" s="35">
        <f>LN(P10)</f>
        <v>-0.12056497201272463</v>
      </c>
      <c r="Q13">
        <v>1994</v>
      </c>
      <c r="R13">
        <v>10.220000000000001</v>
      </c>
      <c r="S13" t="s">
        <v>42</v>
      </c>
      <c r="T13" s="35">
        <f>LN(T10)</f>
        <v>-0.11898101018224508</v>
      </c>
      <c r="U13">
        <v>1994</v>
      </c>
      <c r="V13">
        <v>10.220000000000001</v>
      </c>
      <c r="W13" t="s">
        <v>42</v>
      </c>
      <c r="X13" s="35">
        <f>LN(X10)</f>
        <v>-0.11386938889606611</v>
      </c>
      <c r="Y13">
        <v>1994</v>
      </c>
      <c r="Z13">
        <v>10.220000000000001</v>
      </c>
      <c r="AA13" t="s">
        <v>42</v>
      </c>
      <c r="AB13" s="35">
        <f>LN(AB10)</f>
        <v>-0.11532033282645224</v>
      </c>
      <c r="AC13">
        <v>1994</v>
      </c>
      <c r="AD13">
        <v>10.220000000000001</v>
      </c>
      <c r="AE13" t="s">
        <v>42</v>
      </c>
      <c r="AF13" s="35">
        <f>LN(AF10)</f>
        <v>-0.11381492334896001</v>
      </c>
      <c r="AG13">
        <v>1994</v>
      </c>
      <c r="AH13">
        <v>10.220000000000001</v>
      </c>
      <c r="AI13" t="s">
        <v>42</v>
      </c>
      <c r="AJ13" s="35">
        <f>LN(AJ10)</f>
        <v>-0.11257264967464749</v>
      </c>
      <c r="AK13">
        <v>1994</v>
      </c>
      <c r="AL13">
        <v>10.220000000000001</v>
      </c>
      <c r="AM13" t="s">
        <v>42</v>
      </c>
      <c r="AN13" s="35">
        <f>LN(AN10)</f>
        <v>-0.11151309667543934</v>
      </c>
      <c r="AO13">
        <v>1994</v>
      </c>
      <c r="AP13">
        <v>10.220000000000001</v>
      </c>
      <c r="AQ13" t="s">
        <v>42</v>
      </c>
      <c r="AR13" s="35">
        <f>LN(AR10)</f>
        <v>-0.11028322768602486</v>
      </c>
      <c r="AS13">
        <v>1994</v>
      </c>
      <c r="AT13">
        <v>10.220000000000001</v>
      </c>
      <c r="AU13" t="s">
        <v>42</v>
      </c>
      <c r="AV13" s="35">
        <f>LN(AV10)</f>
        <v>-0.11019791377089182</v>
      </c>
      <c r="AW13">
        <v>1994</v>
      </c>
      <c r="AX13">
        <v>10.220000000000001</v>
      </c>
      <c r="AY13" t="s">
        <v>42</v>
      </c>
      <c r="AZ13" s="35">
        <f>LN(AZ10)</f>
        <v>-0.11046528286223485</v>
      </c>
      <c r="BA13">
        <v>1994</v>
      </c>
      <c r="BB13">
        <v>10.220000000000001</v>
      </c>
      <c r="BC13" t="s">
        <v>42</v>
      </c>
      <c r="BD13" s="35">
        <f>LN(BD10)</f>
        <v>-0.10983755641970085</v>
      </c>
      <c r="BE13">
        <v>1993</v>
      </c>
      <c r="BF13">
        <v>10.16</v>
      </c>
      <c r="BG13" t="s">
        <v>42</v>
      </c>
      <c r="BH13" s="35">
        <f>LN(BH10)</f>
        <v>-0.11030189188717147</v>
      </c>
      <c r="BI13">
        <v>1993</v>
      </c>
      <c r="BJ13">
        <v>10.16</v>
      </c>
      <c r="BK13" t="s">
        <v>42</v>
      </c>
      <c r="BL13" s="35">
        <f>LN(BL10)</f>
        <v>-0.11067795217152124</v>
      </c>
      <c r="BM13">
        <v>1993</v>
      </c>
      <c r="BN13">
        <v>10.16</v>
      </c>
      <c r="BO13" t="s">
        <v>42</v>
      </c>
      <c r="BP13" s="35">
        <f>LN(BP10)</f>
        <v>-0.11089593904971592</v>
      </c>
      <c r="BQ13">
        <v>1993</v>
      </c>
      <c r="BR13">
        <v>10.16</v>
      </c>
      <c r="BS13" t="s">
        <v>42</v>
      </c>
      <c r="BT13" s="35">
        <f>LN(BT10)</f>
        <v>-0.11266403752723585</v>
      </c>
      <c r="BU13">
        <v>1993</v>
      </c>
      <c r="BV13">
        <v>10.16</v>
      </c>
      <c r="BW13" t="s">
        <v>42</v>
      </c>
      <c r="BX13" s="35">
        <f>LN(BX10)</f>
        <v>-0.11386122903488881</v>
      </c>
      <c r="BY13">
        <v>1993</v>
      </c>
      <c r="BZ13">
        <v>10.16</v>
      </c>
      <c r="CA13" t="s">
        <v>42</v>
      </c>
      <c r="CB13" s="35">
        <f>LN(CB10)</f>
        <v>-0.11077705334477893</v>
      </c>
      <c r="CC13">
        <v>1993</v>
      </c>
      <c r="CD13">
        <v>10.16</v>
      </c>
      <c r="CE13" t="s">
        <v>42</v>
      </c>
      <c r="CF13" s="35">
        <f>LN(CF10)</f>
        <v>-0.1014490113428106</v>
      </c>
      <c r="CG13">
        <v>1993</v>
      </c>
      <c r="CH13">
        <v>10.16</v>
      </c>
      <c r="CI13" t="s">
        <v>42</v>
      </c>
      <c r="CJ13" s="35">
        <f>LN(CJ10)</f>
        <v>-0.10689263872955271</v>
      </c>
      <c r="CK13">
        <v>1993</v>
      </c>
      <c r="CL13">
        <v>10.16</v>
      </c>
      <c r="CM13" t="s">
        <v>42</v>
      </c>
      <c r="CN13" s="35">
        <f>LN(CN10)</f>
        <v>-0.11169915592675664</v>
      </c>
      <c r="CO13">
        <v>1993</v>
      </c>
      <c r="CP13">
        <v>10.16</v>
      </c>
      <c r="CQ13" t="s">
        <v>42</v>
      </c>
      <c r="CR13" s="35">
        <f>LN(CR10)</f>
        <v>-0.10437802073229278</v>
      </c>
      <c r="CS13">
        <v>1993</v>
      </c>
      <c r="CT13">
        <v>10.16</v>
      </c>
      <c r="CU13" t="s">
        <v>42</v>
      </c>
      <c r="CV13" s="35">
        <f>LN(CV10)</f>
        <v>-0.10898383084104671</v>
      </c>
      <c r="CW13">
        <v>1993</v>
      </c>
      <c r="CX13">
        <v>10.16</v>
      </c>
      <c r="CY13" t="s">
        <v>42</v>
      </c>
      <c r="CZ13" s="35">
        <f>LN(CZ10)</f>
        <v>-0.11675289637611991</v>
      </c>
      <c r="DA13">
        <v>1993</v>
      </c>
      <c r="DB13">
        <v>10.16</v>
      </c>
      <c r="DC13" t="s">
        <v>42</v>
      </c>
      <c r="DD13" s="35">
        <f>LN(DD10)</f>
        <v>-0.11249537870904791</v>
      </c>
      <c r="DE13">
        <v>1993</v>
      </c>
      <c r="DF13">
        <v>10.16</v>
      </c>
      <c r="DG13" t="s">
        <v>42</v>
      </c>
      <c r="DH13" s="35">
        <f>LN(DH10)</f>
        <v>-0.10637062693236489</v>
      </c>
      <c r="DI13">
        <v>1993</v>
      </c>
      <c r="DJ13">
        <v>10.16</v>
      </c>
      <c r="DK13" t="s">
        <v>42</v>
      </c>
      <c r="DL13" s="35">
        <f>LN(DL10)</f>
        <v>-0.10981500337531602</v>
      </c>
      <c r="DM13">
        <v>1993</v>
      </c>
      <c r="DN13">
        <v>10.16</v>
      </c>
      <c r="DO13" t="s">
        <v>42</v>
      </c>
      <c r="DP13" s="35">
        <f>LN(DP10)</f>
        <v>-0.11062033617516866</v>
      </c>
      <c r="DQ13">
        <v>1993</v>
      </c>
      <c r="DR13">
        <v>10.16</v>
      </c>
    </row>
    <row r="14" spans="2:124" x14ac:dyDescent="0.25">
      <c r="B14">
        <v>-5.925886910366663E-2</v>
      </c>
      <c r="C14" s="34">
        <v>0.21322873830238501</v>
      </c>
      <c r="D14">
        <v>7.0464536082569218</v>
      </c>
      <c r="E14">
        <v>1994</v>
      </c>
      <c r="F14">
        <v>10.220000000000001</v>
      </c>
      <c r="G14" t="s">
        <v>43</v>
      </c>
      <c r="H14" s="35">
        <f>H12-H11</f>
        <v>4.8914348066597307E-2</v>
      </c>
      <c r="I14">
        <v>1995</v>
      </c>
      <c r="J14">
        <v>11.25</v>
      </c>
      <c r="K14" t="s">
        <v>43</v>
      </c>
      <c r="L14" s="35">
        <f>L12-L11</f>
        <v>5.2901273443576646E-2</v>
      </c>
      <c r="M14">
        <v>1995</v>
      </c>
      <c r="N14">
        <v>11.25</v>
      </c>
      <c r="O14" t="s">
        <v>43</v>
      </c>
      <c r="P14" s="35">
        <f>P12-P11</f>
        <v>5.1994105836465423E-2</v>
      </c>
      <c r="Q14">
        <v>1995</v>
      </c>
      <c r="R14">
        <v>11.25</v>
      </c>
      <c r="S14" t="s">
        <v>43</v>
      </c>
      <c r="T14" s="35">
        <f>T12-T11</f>
        <v>5.1762373823832954E-2</v>
      </c>
      <c r="U14">
        <v>1995</v>
      </c>
      <c r="V14">
        <v>11.25</v>
      </c>
      <c r="W14" t="s">
        <v>43</v>
      </c>
      <c r="X14" s="35">
        <f>X12-X11</f>
        <v>5.1780229277501352E-2</v>
      </c>
      <c r="Y14">
        <v>1995</v>
      </c>
      <c r="Z14">
        <v>11.25</v>
      </c>
      <c r="AA14" t="s">
        <v>43</v>
      </c>
      <c r="AB14" s="35">
        <f>AB12-AB11</f>
        <v>5.1440387761202619E-2</v>
      </c>
      <c r="AC14">
        <v>1995</v>
      </c>
      <c r="AD14">
        <v>11.25</v>
      </c>
      <c r="AE14" t="s">
        <v>43</v>
      </c>
      <c r="AF14" s="35">
        <f>AF12-AF11</f>
        <v>5.1212276350310657E-2</v>
      </c>
      <c r="AG14">
        <v>1995</v>
      </c>
      <c r="AH14">
        <v>11.25</v>
      </c>
      <c r="AI14" t="s">
        <v>43</v>
      </c>
      <c r="AJ14" s="35">
        <f>AJ12-AJ11</f>
        <v>5.0952328459602632E-2</v>
      </c>
      <c r="AK14">
        <v>1995</v>
      </c>
      <c r="AL14">
        <v>11.25</v>
      </c>
      <c r="AM14" t="s">
        <v>43</v>
      </c>
      <c r="AN14" s="35">
        <f>AN12-AN11</f>
        <v>5.066971007802562E-2</v>
      </c>
      <c r="AO14">
        <v>1995</v>
      </c>
      <c r="AP14">
        <v>11.25</v>
      </c>
      <c r="AQ14" t="s">
        <v>43</v>
      </c>
      <c r="AR14" s="35">
        <f>AR12-AR11</f>
        <v>5.0300074938475534E-2</v>
      </c>
      <c r="AS14">
        <v>1995</v>
      </c>
      <c r="AT14">
        <v>11.25</v>
      </c>
      <c r="AU14" t="s">
        <v>43</v>
      </c>
      <c r="AV14" s="35">
        <f>AV12-AV11</f>
        <v>5.0117393357681526E-2</v>
      </c>
      <c r="AW14">
        <v>1995</v>
      </c>
      <c r="AX14">
        <v>11.25</v>
      </c>
      <c r="AY14" t="s">
        <v>43</v>
      </c>
      <c r="AZ14" s="35">
        <f>AZ12-AZ11</f>
        <v>4.9905880485180666E-2</v>
      </c>
      <c r="BA14">
        <v>1995</v>
      </c>
      <c r="BB14">
        <v>11.25</v>
      </c>
      <c r="BC14" t="s">
        <v>43</v>
      </c>
      <c r="BD14" s="35">
        <f>BD12-BD11</f>
        <v>4.8671689257330966E-2</v>
      </c>
      <c r="BE14">
        <v>1995</v>
      </c>
      <c r="BF14">
        <v>11.25</v>
      </c>
      <c r="BG14" t="s">
        <v>43</v>
      </c>
      <c r="BH14" s="35">
        <f>BH12-BH11</f>
        <v>4.8563673971638133E-2</v>
      </c>
      <c r="BI14">
        <v>1994</v>
      </c>
      <c r="BJ14">
        <v>10.220000000000001</v>
      </c>
      <c r="BK14" t="s">
        <v>43</v>
      </c>
      <c r="BL14" s="35">
        <f>BL12-BL11</f>
        <v>4.8259371675938321E-2</v>
      </c>
      <c r="BM14">
        <v>1994</v>
      </c>
      <c r="BN14">
        <v>10.220000000000001</v>
      </c>
      <c r="BO14" t="s">
        <v>43</v>
      </c>
      <c r="BP14" s="35">
        <f>BP12-BP11</f>
        <v>4.9736355202928836E-2</v>
      </c>
      <c r="BQ14">
        <v>1994</v>
      </c>
      <c r="BR14">
        <v>10.220000000000001</v>
      </c>
      <c r="BS14" t="s">
        <v>43</v>
      </c>
      <c r="BT14" s="35">
        <f>BT12-BT11</f>
        <v>4.743686319417479E-2</v>
      </c>
      <c r="BU14">
        <v>1994</v>
      </c>
      <c r="BV14">
        <v>10.220000000000001</v>
      </c>
      <c r="BW14" t="s">
        <v>43</v>
      </c>
      <c r="BX14" s="35">
        <f>BX12-BX11</f>
        <v>4.8408270388656277E-2</v>
      </c>
      <c r="BY14">
        <v>1994</v>
      </c>
      <c r="BZ14">
        <v>10.220000000000001</v>
      </c>
      <c r="CA14" t="s">
        <v>43</v>
      </c>
      <c r="CB14" s="35">
        <f>CB12-CB11</f>
        <v>5.0265540628202501E-2</v>
      </c>
      <c r="CC14">
        <v>1994</v>
      </c>
      <c r="CD14">
        <v>10.220000000000001</v>
      </c>
      <c r="CE14" t="s">
        <v>43</v>
      </c>
      <c r="CF14" s="35">
        <f>CF12-CF11</f>
        <v>4.6559545917544937E-2</v>
      </c>
      <c r="CG14">
        <v>1994</v>
      </c>
      <c r="CH14">
        <v>10.220000000000001</v>
      </c>
      <c r="CI14" t="s">
        <v>43</v>
      </c>
      <c r="CJ14" s="35">
        <f>CJ12-CJ11</f>
        <v>4.9082377664005465E-2</v>
      </c>
      <c r="CK14">
        <v>1994</v>
      </c>
      <c r="CL14">
        <v>10.220000000000001</v>
      </c>
      <c r="CM14" t="s">
        <v>43</v>
      </c>
      <c r="CN14" s="35">
        <f>CN12-CN11</f>
        <v>5.0546490472066344E-2</v>
      </c>
      <c r="CO14">
        <v>1994</v>
      </c>
      <c r="CP14">
        <v>10.220000000000001</v>
      </c>
      <c r="CQ14" t="s">
        <v>43</v>
      </c>
      <c r="CR14" s="35">
        <f>CR12-CR11</f>
        <v>4.8396404690242902E-2</v>
      </c>
      <c r="CS14">
        <v>1994</v>
      </c>
      <c r="CT14">
        <v>10.220000000000001</v>
      </c>
      <c r="CU14" t="s">
        <v>43</v>
      </c>
      <c r="CV14" s="35">
        <f>CV12-CV11</f>
        <v>5.0020331728782869E-2</v>
      </c>
      <c r="CW14">
        <v>1994</v>
      </c>
      <c r="CX14">
        <v>10.220000000000001</v>
      </c>
      <c r="CY14" t="s">
        <v>43</v>
      </c>
      <c r="CZ14" s="35">
        <f>CZ12-CZ11</f>
        <v>4.4946832274441378E-2</v>
      </c>
      <c r="DA14">
        <v>1994</v>
      </c>
      <c r="DB14">
        <v>10.220000000000001</v>
      </c>
      <c r="DC14" t="s">
        <v>43</v>
      </c>
      <c r="DD14" s="35">
        <f>DD12-DD11</f>
        <v>5.0778321241145244E-2</v>
      </c>
      <c r="DE14">
        <v>1994</v>
      </c>
      <c r="DF14">
        <v>10.220000000000001</v>
      </c>
      <c r="DG14" t="s">
        <v>43</v>
      </c>
      <c r="DH14" s="35">
        <f>DH12-DH11</f>
        <v>4.9474483833082998E-2</v>
      </c>
      <c r="DI14">
        <v>1994</v>
      </c>
      <c r="DJ14">
        <v>10.220000000000001</v>
      </c>
      <c r="DK14" t="s">
        <v>43</v>
      </c>
      <c r="DL14" s="35">
        <f>DL12-DL11</f>
        <v>5.0421976450818903E-2</v>
      </c>
      <c r="DM14">
        <v>1994</v>
      </c>
      <c r="DN14">
        <v>10.220000000000001</v>
      </c>
      <c r="DO14" t="s">
        <v>43</v>
      </c>
      <c r="DP14" s="35">
        <f>DP12-DP11</f>
        <v>5.1253050298638712E-2</v>
      </c>
      <c r="DQ14">
        <v>1994</v>
      </c>
      <c r="DR14">
        <v>10.220000000000001</v>
      </c>
    </row>
    <row r="15" spans="2:124" x14ac:dyDescent="0.25">
      <c r="B15">
        <v>-5.9970995570667304E-2</v>
      </c>
      <c r="C15" s="34">
        <v>0.21970635904042368</v>
      </c>
      <c r="D15">
        <v>7.3207892967398269</v>
      </c>
      <c r="E15">
        <v>1995</v>
      </c>
      <c r="F15">
        <v>11.25</v>
      </c>
      <c r="G15" t="s">
        <v>44</v>
      </c>
      <c r="H15" s="35">
        <f>H11-H13</f>
        <v>5.1430568218350556E-2</v>
      </c>
      <c r="I15">
        <v>1995</v>
      </c>
      <c r="J15">
        <v>1.67</v>
      </c>
      <c r="K15" t="s">
        <v>44</v>
      </c>
      <c r="L15" s="35">
        <f>L11-L13</f>
        <v>5.5856902403000119E-2</v>
      </c>
      <c r="M15">
        <v>1995</v>
      </c>
      <c r="N15">
        <v>1.67</v>
      </c>
      <c r="O15" t="s">
        <v>44</v>
      </c>
      <c r="P15" s="35">
        <f>P11-P13</f>
        <v>5.4846477116411163E-2</v>
      </c>
      <c r="Q15">
        <v>1995</v>
      </c>
      <c r="R15">
        <v>1.67</v>
      </c>
      <c r="S15" t="s">
        <v>44</v>
      </c>
      <c r="T15" s="35">
        <f>T11-T13</f>
        <v>5.4588678840362573E-2</v>
      </c>
      <c r="U15">
        <v>1995</v>
      </c>
      <c r="V15">
        <v>1.67</v>
      </c>
      <c r="W15" t="s">
        <v>44</v>
      </c>
      <c r="X15" s="35">
        <f>X11-X13</f>
        <v>5.4608538269210846E-2</v>
      </c>
      <c r="Y15">
        <v>1995</v>
      </c>
      <c r="Z15">
        <v>1.67</v>
      </c>
      <c r="AA15" t="s">
        <v>44</v>
      </c>
      <c r="AB15" s="35">
        <f>AB11-AB13</f>
        <v>5.4230683732216983E-2</v>
      </c>
      <c r="AC15">
        <v>1995</v>
      </c>
      <c r="AD15">
        <v>1.67</v>
      </c>
      <c r="AE15" t="s">
        <v>44</v>
      </c>
      <c r="AF15" s="35">
        <f>AF11-AF13</f>
        <v>5.397720892665573E-2</v>
      </c>
      <c r="AG15">
        <v>1995</v>
      </c>
      <c r="AH15">
        <v>1.67</v>
      </c>
      <c r="AI15" t="s">
        <v>44</v>
      </c>
      <c r="AJ15" s="35">
        <f>AJ11-AJ13</f>
        <v>5.3688506541005911E-2</v>
      </c>
      <c r="AK15">
        <v>1995</v>
      </c>
      <c r="AL15">
        <v>1.67</v>
      </c>
      <c r="AM15" t="s">
        <v>44</v>
      </c>
      <c r="AN15" s="35">
        <f>AN11-AN13</f>
        <v>5.3374805577318392E-2</v>
      </c>
      <c r="AO15">
        <v>1995</v>
      </c>
      <c r="AP15">
        <v>1.67</v>
      </c>
      <c r="AQ15" t="s">
        <v>44</v>
      </c>
      <c r="AR15" s="35">
        <f>AR11-AR13</f>
        <v>5.2964799860236195E-2</v>
      </c>
      <c r="AS15">
        <v>1995</v>
      </c>
      <c r="AT15">
        <v>1.67</v>
      </c>
      <c r="AU15" t="s">
        <v>44</v>
      </c>
      <c r="AV15" s="35">
        <f>AV11-AV13</f>
        <v>5.2762284260863303E-2</v>
      </c>
      <c r="AW15">
        <v>1995</v>
      </c>
      <c r="AX15">
        <v>1.67</v>
      </c>
      <c r="AY15" t="s">
        <v>44</v>
      </c>
      <c r="AZ15" s="35">
        <f>AZ11-AZ13</f>
        <v>5.2527904527919701E-2</v>
      </c>
      <c r="BA15">
        <v>1995</v>
      </c>
      <c r="BB15">
        <v>1.67</v>
      </c>
      <c r="BC15" t="s">
        <v>44</v>
      </c>
      <c r="BD15" s="35">
        <f>BD11-BD13</f>
        <v>5.1162364760327123E-2</v>
      </c>
      <c r="BE15">
        <v>1995</v>
      </c>
      <c r="BF15">
        <v>1.67</v>
      </c>
      <c r="BG15" t="s">
        <v>44</v>
      </c>
      <c r="BH15" s="35">
        <f>BH11-BH13</f>
        <v>5.1043022783504845E-2</v>
      </c>
      <c r="BI15">
        <v>1995</v>
      </c>
      <c r="BJ15">
        <v>1.67</v>
      </c>
      <c r="BK15" t="s">
        <v>44</v>
      </c>
      <c r="BL15" s="35">
        <f>BL11-BL13</f>
        <v>5.0706956600853934E-2</v>
      </c>
      <c r="BM15">
        <v>1995</v>
      </c>
      <c r="BN15">
        <v>11.25</v>
      </c>
      <c r="BO15" t="s">
        <v>44</v>
      </c>
      <c r="BP15" s="35">
        <f>BP11-BP13</f>
        <v>5.234012713013881E-2</v>
      </c>
      <c r="BQ15">
        <v>1995</v>
      </c>
      <c r="BR15">
        <v>11.25</v>
      </c>
      <c r="BS15" t="s">
        <v>44</v>
      </c>
      <c r="BT15" s="35">
        <f>BT11-BT13</f>
        <v>4.979966833908081E-2</v>
      </c>
      <c r="BU15">
        <v>1995</v>
      </c>
      <c r="BV15">
        <v>11.25</v>
      </c>
      <c r="BW15" t="s">
        <v>44</v>
      </c>
      <c r="BX15" s="35">
        <f>BX11-BX13</f>
        <v>5.0871370870787719E-2</v>
      </c>
      <c r="BY15">
        <v>1995</v>
      </c>
      <c r="BZ15">
        <v>11.25</v>
      </c>
      <c r="CA15" t="s">
        <v>44</v>
      </c>
      <c r="CB15" s="35">
        <f>CB11-CB13</f>
        <v>5.2926510127201058E-2</v>
      </c>
      <c r="CC15">
        <v>1995</v>
      </c>
      <c r="CD15">
        <v>11.25</v>
      </c>
      <c r="CE15" t="s">
        <v>44</v>
      </c>
      <c r="CF15" s="35">
        <f>CF11-CF13</f>
        <v>4.8833649285278335E-2</v>
      </c>
      <c r="CG15">
        <v>1995</v>
      </c>
      <c r="CH15">
        <v>11.25</v>
      </c>
      <c r="CI15" t="s">
        <v>44</v>
      </c>
      <c r="CJ15" s="35">
        <f>CJ11-CJ13</f>
        <v>5.1616366572644366E-2</v>
      </c>
      <c r="CK15">
        <v>1995</v>
      </c>
      <c r="CL15">
        <v>11.25</v>
      </c>
      <c r="CM15" t="s">
        <v>44</v>
      </c>
      <c r="CN15" s="35">
        <f>CN11-CN13</f>
        <v>5.323809272920163E-2</v>
      </c>
      <c r="CO15">
        <v>1995</v>
      </c>
      <c r="CP15">
        <v>11.25</v>
      </c>
      <c r="CQ15" t="s">
        <v>44</v>
      </c>
      <c r="CR15" s="35">
        <f>CR11-CR13</f>
        <v>5.0858266852694095E-2</v>
      </c>
      <c r="CS15">
        <v>1995</v>
      </c>
      <c r="CT15">
        <v>11.25</v>
      </c>
      <c r="CU15" t="s">
        <v>44</v>
      </c>
      <c r="CV15" s="35">
        <f>CV11-CV13</f>
        <v>5.2654716230400293E-2</v>
      </c>
      <c r="CW15">
        <v>1995</v>
      </c>
      <c r="CX15">
        <v>11.25</v>
      </c>
      <c r="CY15" t="s">
        <v>44</v>
      </c>
      <c r="CZ15" s="35">
        <f>CZ11-CZ13</f>
        <v>4.7062516201208604E-2</v>
      </c>
      <c r="DA15">
        <v>1995</v>
      </c>
      <c r="DB15">
        <v>11.25</v>
      </c>
      <c r="DC15" t="s">
        <v>44</v>
      </c>
      <c r="DD15" s="35">
        <f>DD11-DD13</f>
        <v>5.3495339747364742E-2</v>
      </c>
      <c r="DE15">
        <v>1995</v>
      </c>
      <c r="DF15">
        <v>11.25</v>
      </c>
      <c r="DG15" t="s">
        <v>44</v>
      </c>
      <c r="DH15" s="35">
        <f>DH11-DH13</f>
        <v>5.2050192928215208E-2</v>
      </c>
      <c r="DI15">
        <v>1995</v>
      </c>
      <c r="DJ15">
        <v>11.25</v>
      </c>
      <c r="DK15" t="s">
        <v>44</v>
      </c>
      <c r="DL15" s="35">
        <f>DL11-DL13</f>
        <v>5.3099979810834974E-2</v>
      </c>
      <c r="DM15">
        <v>1995</v>
      </c>
      <c r="DN15">
        <v>11.25</v>
      </c>
      <c r="DO15" t="s">
        <v>44</v>
      </c>
      <c r="DP15" s="35">
        <f>DP11-DP13</f>
        <v>5.4022507515362445E-2</v>
      </c>
      <c r="DQ15">
        <v>1995</v>
      </c>
      <c r="DR15">
        <v>11.25</v>
      </c>
    </row>
    <row r="16" spans="2:124" x14ac:dyDescent="0.25">
      <c r="B16">
        <v>-5.8555811919577115E-2</v>
      </c>
      <c r="C16" s="34">
        <v>0.20104892666650509</v>
      </c>
      <c r="D16">
        <v>6.5426685911055609</v>
      </c>
      <c r="E16">
        <v>1995</v>
      </c>
      <c r="F16">
        <v>1.67</v>
      </c>
      <c r="G16" t="s">
        <v>45</v>
      </c>
      <c r="H16" s="36">
        <f>AVERAGE(H14:H15)</f>
        <v>5.0172458142473932E-2</v>
      </c>
      <c r="I16">
        <v>1998</v>
      </c>
      <c r="J16">
        <v>14.02</v>
      </c>
      <c r="K16" t="s">
        <v>45</v>
      </c>
      <c r="L16" s="36">
        <f>AVERAGE(L14:L15)</f>
        <v>5.4379087923288383E-2</v>
      </c>
      <c r="M16">
        <v>1998</v>
      </c>
      <c r="N16">
        <v>14.02</v>
      </c>
      <c r="O16" t="s">
        <v>45</v>
      </c>
      <c r="P16" s="36">
        <f>AVERAGE(P14:P15)</f>
        <v>5.3420291476438293E-2</v>
      </c>
      <c r="Q16">
        <v>1998</v>
      </c>
      <c r="R16">
        <v>14.02</v>
      </c>
      <c r="S16" t="s">
        <v>45</v>
      </c>
      <c r="T16" s="36">
        <f>AVERAGE(T14:T15)</f>
        <v>5.3175526332097767E-2</v>
      </c>
      <c r="U16">
        <v>1998</v>
      </c>
      <c r="V16">
        <v>14.02</v>
      </c>
      <c r="W16" t="s">
        <v>45</v>
      </c>
      <c r="X16" s="36">
        <f>AVERAGE(X14:X15)</f>
        <v>5.3194383773356099E-2</v>
      </c>
      <c r="Y16">
        <v>1998</v>
      </c>
      <c r="Z16">
        <v>14.02</v>
      </c>
      <c r="AA16" t="s">
        <v>45</v>
      </c>
      <c r="AB16" s="36">
        <f>AVERAGE(AB14:AB15)</f>
        <v>5.2835535746709801E-2</v>
      </c>
      <c r="AC16">
        <v>1998</v>
      </c>
      <c r="AD16">
        <v>14.02</v>
      </c>
      <c r="AE16" t="s">
        <v>45</v>
      </c>
      <c r="AF16" s="36">
        <f>AVERAGE(AF14:AF15)</f>
        <v>5.2594742638483197E-2</v>
      </c>
      <c r="AG16">
        <v>1998</v>
      </c>
      <c r="AH16">
        <v>14.02</v>
      </c>
      <c r="AI16" t="s">
        <v>45</v>
      </c>
      <c r="AJ16" s="36">
        <f>AVERAGE(AJ14:AJ15)</f>
        <v>5.2320417500304271E-2</v>
      </c>
      <c r="AK16">
        <v>1998</v>
      </c>
      <c r="AL16">
        <v>14.02</v>
      </c>
      <c r="AM16" t="s">
        <v>45</v>
      </c>
      <c r="AN16" s="36">
        <f>AVERAGE(AN14:AN15)</f>
        <v>5.2022257827672003E-2</v>
      </c>
      <c r="AO16">
        <v>1998</v>
      </c>
      <c r="AP16">
        <v>14.02</v>
      </c>
      <c r="AQ16" t="s">
        <v>45</v>
      </c>
      <c r="AR16" s="36">
        <f>AVERAGE(AR14:AR15)</f>
        <v>5.1632437399355864E-2</v>
      </c>
      <c r="AS16">
        <v>1998</v>
      </c>
      <c r="AT16">
        <v>14.02</v>
      </c>
      <c r="AU16" t="s">
        <v>45</v>
      </c>
      <c r="AV16" s="36">
        <f>AVERAGE(AV14:AV15)</f>
        <v>5.1439838809272415E-2</v>
      </c>
      <c r="AW16">
        <v>1998</v>
      </c>
      <c r="AX16">
        <v>14.02</v>
      </c>
      <c r="AY16" t="s">
        <v>45</v>
      </c>
      <c r="AZ16" s="36">
        <f>AVERAGE(AZ14:AZ15)</f>
        <v>5.1216892506550184E-2</v>
      </c>
      <c r="BA16">
        <v>1998</v>
      </c>
      <c r="BB16">
        <v>14.02</v>
      </c>
      <c r="BC16" t="s">
        <v>45</v>
      </c>
      <c r="BD16" s="36">
        <f>AVERAGE(BD14:BD15)</f>
        <v>4.9917027008829044E-2</v>
      </c>
      <c r="BE16">
        <v>1998</v>
      </c>
      <c r="BF16">
        <v>14.02</v>
      </c>
      <c r="BG16" t="s">
        <v>45</v>
      </c>
      <c r="BH16" s="36">
        <f>AVERAGE(BH14:BH15)</f>
        <v>4.9803348377571485E-2</v>
      </c>
      <c r="BI16">
        <v>1998</v>
      </c>
      <c r="BJ16">
        <v>14.02</v>
      </c>
      <c r="BK16" t="s">
        <v>45</v>
      </c>
      <c r="BL16" s="36">
        <f>AVERAGE(BL14:BL15)</f>
        <v>4.9483164138396124E-2</v>
      </c>
      <c r="BM16">
        <v>1998</v>
      </c>
      <c r="BN16">
        <v>14.02</v>
      </c>
      <c r="BO16" t="s">
        <v>45</v>
      </c>
      <c r="BP16" s="36">
        <f>AVERAGE(BP14:BP15)</f>
        <v>5.1038241166533826E-2</v>
      </c>
      <c r="BQ16">
        <v>1995</v>
      </c>
      <c r="BR16">
        <v>1.67</v>
      </c>
      <c r="BS16" t="s">
        <v>45</v>
      </c>
      <c r="BT16" s="36">
        <f>AVERAGE(BT14:BT15)</f>
        <v>4.8618265766627797E-2</v>
      </c>
      <c r="BU16">
        <v>1995</v>
      </c>
      <c r="BV16">
        <v>1.67</v>
      </c>
      <c r="BW16" t="s">
        <v>45</v>
      </c>
      <c r="BX16" s="36">
        <f>AVERAGE(BX14:BX15)</f>
        <v>4.9639820629721998E-2</v>
      </c>
      <c r="BY16">
        <v>1995</v>
      </c>
      <c r="BZ16">
        <v>1.67</v>
      </c>
      <c r="CA16" t="s">
        <v>45</v>
      </c>
      <c r="CB16" s="36">
        <f>AVERAGE(CB14:CB15)</f>
        <v>5.1596025377701776E-2</v>
      </c>
      <c r="CC16">
        <v>1995</v>
      </c>
      <c r="CD16">
        <v>1.67</v>
      </c>
      <c r="CE16" t="s">
        <v>45</v>
      </c>
      <c r="CF16" s="36">
        <f>AVERAGE(CF14:CF15)</f>
        <v>4.7696597601411636E-2</v>
      </c>
      <c r="CG16">
        <v>1995</v>
      </c>
      <c r="CH16">
        <v>1.67</v>
      </c>
      <c r="CI16" t="s">
        <v>45</v>
      </c>
      <c r="CJ16" s="36">
        <f>AVERAGE(CJ14:CJ15)</f>
        <v>5.0349372118324916E-2</v>
      </c>
      <c r="CK16">
        <v>1995</v>
      </c>
      <c r="CL16">
        <v>1.67</v>
      </c>
      <c r="CM16" t="s">
        <v>45</v>
      </c>
      <c r="CN16" s="36">
        <f>AVERAGE(CN14:CN15)</f>
        <v>5.1892291600633987E-2</v>
      </c>
      <c r="CO16">
        <v>1995</v>
      </c>
      <c r="CP16">
        <v>1.67</v>
      </c>
      <c r="CQ16" t="s">
        <v>45</v>
      </c>
      <c r="CR16" s="36">
        <f>AVERAGE(CR14:CR15)</f>
        <v>4.9627335771468495E-2</v>
      </c>
      <c r="CS16">
        <v>1995</v>
      </c>
      <c r="CT16">
        <v>1.67</v>
      </c>
      <c r="CU16" t="s">
        <v>45</v>
      </c>
      <c r="CV16" s="36">
        <f>AVERAGE(CV14:CV15)</f>
        <v>5.1337523979591584E-2</v>
      </c>
      <c r="CW16">
        <v>1995</v>
      </c>
      <c r="CX16">
        <v>1.67</v>
      </c>
      <c r="CY16" t="s">
        <v>45</v>
      </c>
      <c r="CZ16" s="36">
        <f>AVERAGE(CZ14:CZ15)</f>
        <v>4.6004674237824991E-2</v>
      </c>
      <c r="DA16">
        <v>1995</v>
      </c>
      <c r="DB16">
        <v>1.67</v>
      </c>
      <c r="DC16" t="s">
        <v>45</v>
      </c>
      <c r="DD16" s="36">
        <f>AVERAGE(DD14:DD15)</f>
        <v>5.2136830494254993E-2</v>
      </c>
      <c r="DE16">
        <v>1995</v>
      </c>
      <c r="DF16">
        <v>1.67</v>
      </c>
      <c r="DG16" t="s">
        <v>45</v>
      </c>
      <c r="DH16" s="36">
        <f>AVERAGE(DH14:DH15)</f>
        <v>5.07623383806491E-2</v>
      </c>
      <c r="DI16">
        <v>1995</v>
      </c>
      <c r="DJ16">
        <v>1.67</v>
      </c>
      <c r="DK16" t="s">
        <v>45</v>
      </c>
      <c r="DL16" s="36">
        <f>AVERAGE(DL14:DL15)</f>
        <v>5.1760978130826939E-2</v>
      </c>
      <c r="DM16">
        <v>1995</v>
      </c>
      <c r="DN16">
        <v>1.67</v>
      </c>
      <c r="DO16" t="s">
        <v>45</v>
      </c>
      <c r="DP16" s="36">
        <f>AVERAGE(DP14:DP15)</f>
        <v>5.2637778907000582E-2</v>
      </c>
      <c r="DQ16">
        <v>1995</v>
      </c>
      <c r="DR16">
        <v>1.67</v>
      </c>
    </row>
    <row r="17" spans="1:122" x14ac:dyDescent="0.25">
      <c r="B17">
        <v>-6.2864369188155036E-2</v>
      </c>
      <c r="C17" s="34">
        <v>0.24376551031447485</v>
      </c>
      <c r="D17">
        <v>8.3808704239500091</v>
      </c>
      <c r="E17">
        <v>1998</v>
      </c>
      <c r="F17">
        <v>14.02</v>
      </c>
      <c r="G17" t="s">
        <v>46</v>
      </c>
      <c r="H17">
        <f>TINV(0.3173,H5)</f>
        <v>1.0188871634254968</v>
      </c>
      <c r="I17">
        <v>1999</v>
      </c>
      <c r="J17">
        <v>9.92</v>
      </c>
      <c r="K17" t="s">
        <v>46</v>
      </c>
      <c r="L17">
        <f>TINV(0.3173,L5)</f>
        <v>1.0196267135126449</v>
      </c>
      <c r="M17">
        <v>1999</v>
      </c>
      <c r="N17">
        <v>9.92</v>
      </c>
      <c r="O17" t="s">
        <v>46</v>
      </c>
      <c r="P17">
        <f>TINV(0.3173,P5)</f>
        <v>1.0196267135126449</v>
      </c>
      <c r="Q17">
        <v>1999</v>
      </c>
      <c r="R17">
        <v>9.92</v>
      </c>
      <c r="S17" t="s">
        <v>46</v>
      </c>
      <c r="T17">
        <f>TINV(0.3173,T5)</f>
        <v>1.0196267135126449</v>
      </c>
      <c r="U17">
        <v>1999</v>
      </c>
      <c r="V17">
        <v>9.92</v>
      </c>
      <c r="W17" t="s">
        <v>46</v>
      </c>
      <c r="X17">
        <f>TINV(0.3173,X5)</f>
        <v>1.0196267135126449</v>
      </c>
      <c r="Y17">
        <v>1999</v>
      </c>
      <c r="Z17">
        <v>9.92</v>
      </c>
      <c r="AA17" t="s">
        <v>46</v>
      </c>
      <c r="AB17">
        <f>TINV(0.3173,AB5)</f>
        <v>1.0196267135126449</v>
      </c>
      <c r="AC17">
        <v>1999</v>
      </c>
      <c r="AD17">
        <v>9.92</v>
      </c>
      <c r="AE17" t="s">
        <v>46</v>
      </c>
      <c r="AF17">
        <f>TINV(0.3173,AF5)</f>
        <v>1.0196267135126449</v>
      </c>
      <c r="AG17">
        <v>1999</v>
      </c>
      <c r="AH17">
        <v>9.92</v>
      </c>
      <c r="AI17" t="s">
        <v>46</v>
      </c>
      <c r="AJ17">
        <f>TINV(0.3173,AJ5)</f>
        <v>1.0196267135126449</v>
      </c>
      <c r="AK17">
        <v>1999</v>
      </c>
      <c r="AL17">
        <v>9.92</v>
      </c>
      <c r="AM17" t="s">
        <v>46</v>
      </c>
      <c r="AN17">
        <f>TINV(0.3173,AN5)</f>
        <v>1.0196267135126449</v>
      </c>
      <c r="AO17">
        <v>1999</v>
      </c>
      <c r="AP17">
        <v>9.92</v>
      </c>
      <c r="AQ17" t="s">
        <v>46</v>
      </c>
      <c r="AR17">
        <f>TINV(0.3173,AR5)</f>
        <v>1.0196267135126449</v>
      </c>
      <c r="AS17">
        <v>1999</v>
      </c>
      <c r="AT17">
        <v>9.92</v>
      </c>
      <c r="AU17" t="s">
        <v>46</v>
      </c>
      <c r="AV17">
        <f>TINV(0.3173,AV5)</f>
        <v>1.0196267135126449</v>
      </c>
      <c r="AW17">
        <v>1999</v>
      </c>
      <c r="AX17">
        <v>9.92</v>
      </c>
      <c r="AY17" t="s">
        <v>46</v>
      </c>
      <c r="AZ17">
        <f>TINV(0.3173,AZ5)</f>
        <v>1.0196267135126449</v>
      </c>
      <c r="BA17">
        <v>1999</v>
      </c>
      <c r="BB17">
        <v>9.92</v>
      </c>
      <c r="BC17" t="s">
        <v>46</v>
      </c>
      <c r="BD17">
        <f>TINV(0.3173,BD5)</f>
        <v>1.0196267135126449</v>
      </c>
      <c r="BE17">
        <v>1999</v>
      </c>
      <c r="BF17">
        <v>9.92</v>
      </c>
      <c r="BG17" t="s">
        <v>46</v>
      </c>
      <c r="BH17">
        <f>TINV(0.3173,BH5)</f>
        <v>1.0196267135126449</v>
      </c>
      <c r="BI17">
        <v>1999</v>
      </c>
      <c r="BJ17">
        <v>9.92</v>
      </c>
      <c r="BK17" t="s">
        <v>46</v>
      </c>
      <c r="BL17">
        <f>TINV(0.3173,BL5)</f>
        <v>1.0196267135126449</v>
      </c>
      <c r="BM17">
        <v>1999</v>
      </c>
      <c r="BN17">
        <v>9.92</v>
      </c>
      <c r="BO17" t="s">
        <v>46</v>
      </c>
      <c r="BP17">
        <f>TINV(0.3173,BP5)</f>
        <v>1.0196267135126449</v>
      </c>
      <c r="BQ17">
        <v>1999</v>
      </c>
      <c r="BR17">
        <v>9.92</v>
      </c>
      <c r="BS17" t="s">
        <v>46</v>
      </c>
      <c r="BT17">
        <f>TINV(0.3173,BT5)</f>
        <v>1.0196267135126449</v>
      </c>
      <c r="BU17">
        <v>1998</v>
      </c>
      <c r="BV17">
        <v>14.02</v>
      </c>
      <c r="BW17" t="s">
        <v>46</v>
      </c>
      <c r="BX17">
        <f>TINV(0.3173,BX5)</f>
        <v>1.0196267135126449</v>
      </c>
      <c r="BY17">
        <v>1998</v>
      </c>
      <c r="BZ17">
        <v>14.02</v>
      </c>
      <c r="CA17" t="s">
        <v>46</v>
      </c>
      <c r="CB17">
        <f>TINV(0.3173,CB5)</f>
        <v>1.0196267135126449</v>
      </c>
      <c r="CC17">
        <v>1998</v>
      </c>
      <c r="CD17">
        <v>14.02</v>
      </c>
      <c r="CE17" t="s">
        <v>46</v>
      </c>
      <c r="CF17">
        <f>TINV(0.3173,CF5)</f>
        <v>1.0196267135126449</v>
      </c>
      <c r="CG17">
        <v>1998</v>
      </c>
      <c r="CH17">
        <v>14.02</v>
      </c>
      <c r="CI17" t="s">
        <v>46</v>
      </c>
      <c r="CJ17">
        <f>TINV(0.3173,CJ5)</f>
        <v>1.0196267135126449</v>
      </c>
      <c r="CK17">
        <v>1998</v>
      </c>
      <c r="CL17">
        <v>14.02</v>
      </c>
      <c r="CM17" t="s">
        <v>46</v>
      </c>
      <c r="CN17">
        <f>TINV(0.3173,CN5)</f>
        <v>1.0196267135126449</v>
      </c>
      <c r="CO17">
        <v>1998</v>
      </c>
      <c r="CP17">
        <v>14.02</v>
      </c>
      <c r="CQ17" t="s">
        <v>46</v>
      </c>
      <c r="CR17">
        <f>TINV(0.3173,CR5)</f>
        <v>1.0196267135126449</v>
      </c>
      <c r="CS17">
        <v>1998</v>
      </c>
      <c r="CT17">
        <v>14.02</v>
      </c>
      <c r="CU17" t="s">
        <v>46</v>
      </c>
      <c r="CV17">
        <f>TINV(0.3173,CV5)</f>
        <v>1.0196267135126449</v>
      </c>
      <c r="CW17">
        <v>1998</v>
      </c>
      <c r="CX17">
        <v>14.02</v>
      </c>
      <c r="CY17" t="s">
        <v>46</v>
      </c>
      <c r="CZ17">
        <f>TINV(0.3173,CZ5)</f>
        <v>1.0196267135126449</v>
      </c>
      <c r="DA17">
        <v>1998</v>
      </c>
      <c r="DB17">
        <v>14.02</v>
      </c>
      <c r="DC17" t="s">
        <v>46</v>
      </c>
      <c r="DD17">
        <f>TINV(0.3173,DD5)</f>
        <v>1.0196267135126449</v>
      </c>
      <c r="DE17">
        <v>1998</v>
      </c>
      <c r="DF17">
        <v>14.02</v>
      </c>
      <c r="DG17" t="s">
        <v>46</v>
      </c>
      <c r="DH17">
        <f>TINV(0.3173,DH5)</f>
        <v>1.0196267135126449</v>
      </c>
      <c r="DI17">
        <v>1998</v>
      </c>
      <c r="DJ17">
        <v>14.02</v>
      </c>
      <c r="DK17" t="s">
        <v>46</v>
      </c>
      <c r="DL17">
        <f>TINV(0.3173,DL5)</f>
        <v>1.0196267135126449</v>
      </c>
      <c r="DM17">
        <v>1998</v>
      </c>
      <c r="DN17">
        <v>14.02</v>
      </c>
      <c r="DO17" t="s">
        <v>46</v>
      </c>
      <c r="DP17">
        <f>TINV(0.3173,DP5)</f>
        <v>1.0196267135126449</v>
      </c>
      <c r="DQ17">
        <v>1998</v>
      </c>
      <c r="DR17">
        <v>14.02</v>
      </c>
    </row>
    <row r="18" spans="1:122" x14ac:dyDescent="0.25">
      <c r="B18">
        <v>-6.298985816410109E-2</v>
      </c>
      <c r="C18" s="34">
        <v>0.23695863693754982</v>
      </c>
      <c r="D18">
        <v>8.0741685295402021</v>
      </c>
      <c r="E18">
        <v>1999</v>
      </c>
      <c r="F18">
        <v>9.92</v>
      </c>
      <c r="G18" t="s">
        <v>47</v>
      </c>
      <c r="H18">
        <f>H17*G3</f>
        <v>2.2964457903461469E-2</v>
      </c>
      <c r="I18">
        <v>2000</v>
      </c>
      <c r="J18">
        <v>1.43</v>
      </c>
      <c r="K18" t="s">
        <v>47</v>
      </c>
      <c r="L18">
        <f>L17*K3</f>
        <v>2.4805832709305736E-2</v>
      </c>
      <c r="M18">
        <v>2000</v>
      </c>
      <c r="N18">
        <v>1.43</v>
      </c>
      <c r="O18" t="s">
        <v>47</v>
      </c>
      <c r="P18">
        <f>P17*O3</f>
        <v>2.4254795412688494E-2</v>
      </c>
      <c r="Q18">
        <v>2000</v>
      </c>
      <c r="R18">
        <v>1.43</v>
      </c>
      <c r="S18" t="s">
        <v>47</v>
      </c>
      <c r="T18">
        <f>T17*S3</f>
        <v>2.4175912615160815E-2</v>
      </c>
      <c r="U18">
        <v>2000</v>
      </c>
      <c r="V18">
        <v>1.43</v>
      </c>
      <c r="W18" t="s">
        <v>47</v>
      </c>
      <c r="X18">
        <f>X17*W3</f>
        <v>2.4308890981175869E-2</v>
      </c>
      <c r="Y18">
        <v>2000</v>
      </c>
      <c r="Z18">
        <v>1.43</v>
      </c>
      <c r="AA18" t="s">
        <v>47</v>
      </c>
      <c r="AB18">
        <f>AB17*AA3</f>
        <v>2.4101093247929209E-2</v>
      </c>
      <c r="AC18">
        <v>2000</v>
      </c>
      <c r="AD18">
        <v>1.43</v>
      </c>
      <c r="AE18" t="s">
        <v>47</v>
      </c>
      <c r="AF18">
        <f>AF17*AE3</f>
        <v>2.4021512031589996E-2</v>
      </c>
      <c r="AG18">
        <v>2000</v>
      </c>
      <c r="AH18">
        <v>1.43</v>
      </c>
      <c r="AI18" t="s">
        <v>47</v>
      </c>
      <c r="AJ18">
        <f>AJ17*AI3</f>
        <v>2.3919246747268814E-2</v>
      </c>
      <c r="AK18">
        <v>2000</v>
      </c>
      <c r="AL18">
        <v>1.43</v>
      </c>
      <c r="AM18" t="s">
        <v>47</v>
      </c>
      <c r="AN18">
        <f>AN17*AM3</f>
        <v>2.3800929213764498E-2</v>
      </c>
      <c r="AO18">
        <v>2000</v>
      </c>
      <c r="AP18">
        <v>1.43</v>
      </c>
      <c r="AQ18" t="s">
        <v>47</v>
      </c>
      <c r="AR18">
        <f>AR17*AQ3</f>
        <v>2.3642274038369632E-2</v>
      </c>
      <c r="AS18">
        <v>2000</v>
      </c>
      <c r="AT18">
        <v>1.43</v>
      </c>
      <c r="AU18" t="s">
        <v>47</v>
      </c>
      <c r="AV18">
        <f>AV17*AU3</f>
        <v>2.3551479195701858E-2</v>
      </c>
      <c r="AW18">
        <v>2000</v>
      </c>
      <c r="AX18">
        <v>1.43</v>
      </c>
      <c r="AY18" t="s">
        <v>47</v>
      </c>
      <c r="AZ18">
        <f>AZ17*AY3</f>
        <v>2.3437820145426766E-2</v>
      </c>
      <c r="BA18">
        <v>2000</v>
      </c>
      <c r="BB18">
        <v>1.43</v>
      </c>
      <c r="BC18" t="s">
        <v>47</v>
      </c>
      <c r="BD18">
        <f>BD17*BC3</f>
        <v>2.282712850925037E-2</v>
      </c>
      <c r="BE18">
        <v>2000</v>
      </c>
      <c r="BF18">
        <v>1.43</v>
      </c>
      <c r="BG18" t="s">
        <v>47</v>
      </c>
      <c r="BH18">
        <f>BH17*BG3</f>
        <v>2.2761939559022882E-2</v>
      </c>
      <c r="BI18">
        <v>2000</v>
      </c>
      <c r="BJ18">
        <v>1.43</v>
      </c>
      <c r="BK18" t="s">
        <v>47</v>
      </c>
      <c r="BL18">
        <f>BL17*BK3</f>
        <v>2.2599743497940403E-2</v>
      </c>
      <c r="BM18">
        <v>2000</v>
      </c>
      <c r="BN18">
        <v>1.43</v>
      </c>
      <c r="BO18" t="s">
        <v>47</v>
      </c>
      <c r="BP18">
        <f>BP17*BO3</f>
        <v>2.334176816046751E-2</v>
      </c>
      <c r="BQ18">
        <v>2000</v>
      </c>
      <c r="BR18">
        <v>1.43</v>
      </c>
      <c r="BS18" t="s">
        <v>47</v>
      </c>
      <c r="BT18">
        <f>BT17*BS3</f>
        <v>2.2141202507902955E-2</v>
      </c>
      <c r="BU18">
        <v>2000</v>
      </c>
      <c r="BV18">
        <v>1.43</v>
      </c>
      <c r="BW18" t="s">
        <v>47</v>
      </c>
      <c r="BX18">
        <f>BX17*BW3</f>
        <v>2.2602835825599892E-2</v>
      </c>
      <c r="BY18">
        <v>1999</v>
      </c>
      <c r="BZ18">
        <v>9.92</v>
      </c>
      <c r="CA18" t="s">
        <v>47</v>
      </c>
      <c r="CB18">
        <f>CB17*CA3</f>
        <v>2.3613062474789153E-2</v>
      </c>
      <c r="CC18">
        <v>1999</v>
      </c>
      <c r="CD18">
        <v>9.92</v>
      </c>
      <c r="CE18" t="s">
        <v>47</v>
      </c>
      <c r="CF18">
        <f>CF17*CE3</f>
        <v>2.1945883278884977E-2</v>
      </c>
      <c r="CG18">
        <v>1999</v>
      </c>
      <c r="CH18">
        <v>9.92</v>
      </c>
      <c r="CI18" t="s">
        <v>47</v>
      </c>
      <c r="CJ18">
        <f>CJ17*CI3</f>
        <v>2.3102899835592387E-2</v>
      </c>
      <c r="CK18">
        <v>1999</v>
      </c>
      <c r="CL18">
        <v>9.92</v>
      </c>
      <c r="CM18" t="s">
        <v>47</v>
      </c>
      <c r="CN18">
        <f>CN17*CM3</f>
        <v>2.3733912664204462E-2</v>
      </c>
      <c r="CO18">
        <v>1999</v>
      </c>
      <c r="CP18">
        <v>9.92</v>
      </c>
      <c r="CQ18" t="s">
        <v>47</v>
      </c>
      <c r="CR18">
        <f>CR17*CQ3</f>
        <v>2.2812174295246304E-2</v>
      </c>
      <c r="CS18">
        <v>1999</v>
      </c>
      <c r="CT18">
        <v>9.92</v>
      </c>
      <c r="CU18" t="s">
        <v>47</v>
      </c>
      <c r="CV18">
        <f>CV17*CU3</f>
        <v>2.3530739852054942E-2</v>
      </c>
      <c r="CW18">
        <v>1999</v>
      </c>
      <c r="CX18">
        <v>9.92</v>
      </c>
      <c r="CY18" t="s">
        <v>47</v>
      </c>
      <c r="CZ18">
        <f>CZ17*CY3</f>
        <v>2.0810138250661355E-2</v>
      </c>
      <c r="DA18">
        <v>1999</v>
      </c>
      <c r="DB18">
        <v>9.92</v>
      </c>
      <c r="DC18" t="s">
        <v>47</v>
      </c>
      <c r="DD18">
        <f>DD17*DC3</f>
        <v>2.3832706449911263E-2</v>
      </c>
      <c r="DE18">
        <v>1999</v>
      </c>
      <c r="DF18">
        <v>9.92</v>
      </c>
      <c r="DG18" t="s">
        <v>47</v>
      </c>
      <c r="DH18">
        <f>DH17*DG3</f>
        <v>2.3314340427668244E-2</v>
      </c>
      <c r="DI18">
        <v>1999</v>
      </c>
      <c r="DJ18">
        <v>9.92</v>
      </c>
      <c r="DK18" t="s">
        <v>47</v>
      </c>
      <c r="DL18">
        <f>DL17*DK3</f>
        <v>2.3715333043458974E-2</v>
      </c>
      <c r="DM18">
        <v>1999</v>
      </c>
      <c r="DN18">
        <v>9.92</v>
      </c>
      <c r="DO18" t="s">
        <v>47</v>
      </c>
      <c r="DP18">
        <f>DP17*DO3</f>
        <v>2.4119148506124333E-2</v>
      </c>
      <c r="DQ18">
        <v>1999</v>
      </c>
      <c r="DR18">
        <v>9.92</v>
      </c>
    </row>
    <row r="19" spans="1:122" x14ac:dyDescent="0.25">
      <c r="B19">
        <v>-5.785054321757787E-2</v>
      </c>
      <c r="C19" s="34">
        <v>0.19355128786513387</v>
      </c>
      <c r="D19">
        <v>6.2401159661743009</v>
      </c>
      <c r="E19">
        <v>2000</v>
      </c>
      <c r="F19">
        <v>1.43</v>
      </c>
      <c r="G19" t="s">
        <v>48</v>
      </c>
      <c r="H19">
        <f>G2+H18</f>
        <v>0.96575667942756049</v>
      </c>
      <c r="I19">
        <v>2000</v>
      </c>
      <c r="J19">
        <v>0.27</v>
      </c>
      <c r="K19" t="s">
        <v>48</v>
      </c>
      <c r="L19">
        <f>K2+L18</f>
        <v>0.96562095961644279</v>
      </c>
      <c r="M19">
        <v>2000</v>
      </c>
      <c r="N19">
        <v>0.27</v>
      </c>
      <c r="O19" t="s">
        <v>48</v>
      </c>
      <c r="P19">
        <f>O2+P18</f>
        <v>0.9606492224157076</v>
      </c>
      <c r="Q19">
        <v>2000</v>
      </c>
      <c r="R19">
        <v>0.27</v>
      </c>
      <c r="S19" t="s">
        <v>48</v>
      </c>
      <c r="T19">
        <f>S2+T18</f>
        <v>0.96181297556697731</v>
      </c>
      <c r="U19">
        <v>2000</v>
      </c>
      <c r="V19">
        <v>0.27</v>
      </c>
      <c r="W19" t="s">
        <v>48</v>
      </c>
      <c r="X19">
        <f>W2+X18</f>
        <v>0.96676978655613344</v>
      </c>
      <c r="Y19">
        <v>2000</v>
      </c>
      <c r="Z19">
        <v>0.27</v>
      </c>
      <c r="AA19" t="s">
        <v>48</v>
      </c>
      <c r="AB19">
        <f>AA2+AB18</f>
        <v>0.96483999285322397</v>
      </c>
      <c r="AC19">
        <v>2000</v>
      </c>
      <c r="AD19">
        <v>0.27</v>
      </c>
      <c r="AE19" t="s">
        <v>48</v>
      </c>
      <c r="AF19">
        <f>AE2+AF18</f>
        <v>0.96593889281933765</v>
      </c>
      <c r="AG19">
        <v>2000</v>
      </c>
      <c r="AH19">
        <v>0.27</v>
      </c>
      <c r="AI19" t="s">
        <v>48</v>
      </c>
      <c r="AJ19">
        <f>AI2+AJ18</f>
        <v>0.96673524128367094</v>
      </c>
      <c r="AK19">
        <v>2000</v>
      </c>
      <c r="AL19">
        <v>0.27</v>
      </c>
      <c r="AM19" t="s">
        <v>48</v>
      </c>
      <c r="AN19">
        <f>AM2+AN18</f>
        <v>0.96732038728605696</v>
      </c>
      <c r="AO19">
        <v>2000</v>
      </c>
      <c r="AP19">
        <v>0.27</v>
      </c>
      <c r="AQ19" t="s">
        <v>48</v>
      </c>
      <c r="AR19">
        <f>AQ2+AR18</f>
        <v>0.96793560625321151</v>
      </c>
      <c r="AS19">
        <v>2000</v>
      </c>
      <c r="AT19">
        <v>0.27</v>
      </c>
      <c r="AU19" t="s">
        <v>48</v>
      </c>
      <c r="AV19">
        <f>AU2+AV18</f>
        <v>0.96773414512685585</v>
      </c>
      <c r="AW19">
        <v>2000</v>
      </c>
      <c r="AX19">
        <v>0.27</v>
      </c>
      <c r="AY19" t="s">
        <v>48</v>
      </c>
      <c r="AZ19">
        <f>AY2+AZ18</f>
        <v>0.96714686236404468</v>
      </c>
      <c r="BA19">
        <v>2000</v>
      </c>
      <c r="BB19">
        <v>0.27</v>
      </c>
      <c r="BC19" t="s">
        <v>48</v>
      </c>
      <c r="BD19">
        <f>BC2+BD18</f>
        <v>0.96584014642111971</v>
      </c>
      <c r="BE19">
        <v>2000</v>
      </c>
      <c r="BF19">
        <v>0.27</v>
      </c>
      <c r="BG19" t="s">
        <v>48</v>
      </c>
      <c r="BH19">
        <f>BG2+BH18</f>
        <v>0.96522470264394966</v>
      </c>
      <c r="BI19">
        <v>2000</v>
      </c>
      <c r="BJ19">
        <v>0.27</v>
      </c>
      <c r="BK19" t="s">
        <v>48</v>
      </c>
      <c r="BL19">
        <f>BK2+BL18</f>
        <v>0.96439159282118825</v>
      </c>
      <c r="BM19">
        <v>2000</v>
      </c>
      <c r="BN19">
        <v>0.27</v>
      </c>
      <c r="BO19" t="s">
        <v>48</v>
      </c>
      <c r="BP19">
        <f>BO2+BP18</f>
        <v>0.96646736944099287</v>
      </c>
      <c r="BQ19">
        <v>2000</v>
      </c>
      <c r="BR19">
        <v>0.27</v>
      </c>
      <c r="BS19" t="s">
        <v>48</v>
      </c>
      <c r="BT19">
        <f>BS2+BT18</f>
        <v>0.96121203449930892</v>
      </c>
      <c r="BU19">
        <v>2000</v>
      </c>
      <c r="BV19">
        <v>0.27</v>
      </c>
      <c r="BW19" t="s">
        <v>48</v>
      </c>
      <c r="BX19">
        <f>BW2+BX18</f>
        <v>0.96155583217365015</v>
      </c>
      <c r="BY19">
        <v>2000</v>
      </c>
      <c r="BZ19">
        <v>0.27</v>
      </c>
      <c r="CA19" t="s">
        <v>48</v>
      </c>
      <c r="CB19">
        <f>CA2+CB18</f>
        <v>0.96740405533629947</v>
      </c>
      <c r="CC19">
        <v>2000</v>
      </c>
      <c r="CD19">
        <v>1.43</v>
      </c>
      <c r="CE19" t="s">
        <v>48</v>
      </c>
      <c r="CF19">
        <f>CE2+CF18</f>
        <v>0.97069074886153661</v>
      </c>
      <c r="CG19">
        <v>2000</v>
      </c>
      <c r="CH19">
        <v>1.43</v>
      </c>
      <c r="CI19" t="s">
        <v>48</v>
      </c>
      <c r="CJ19">
        <f>CI2+CJ18</f>
        <v>0.96932659641330021</v>
      </c>
      <c r="CK19">
        <v>2000</v>
      </c>
      <c r="CL19">
        <v>1.43</v>
      </c>
      <c r="CM19" t="s">
        <v>48</v>
      </c>
      <c r="CN19">
        <f>CM2+CN18</f>
        <v>0.96694887812366148</v>
      </c>
      <c r="CO19">
        <v>2000</v>
      </c>
      <c r="CP19">
        <v>1.43</v>
      </c>
      <c r="CQ19" t="s">
        <v>48</v>
      </c>
      <c r="CR19">
        <f>CQ2+CR18</f>
        <v>0.97069939066416266</v>
      </c>
      <c r="CS19">
        <v>2000</v>
      </c>
      <c r="CT19">
        <v>1.43</v>
      </c>
      <c r="CU19" t="s">
        <v>48</v>
      </c>
      <c r="CV19">
        <f>CU2+CV18</f>
        <v>0.96875873620098463</v>
      </c>
      <c r="CW19">
        <v>2000</v>
      </c>
      <c r="CX19">
        <v>1.43</v>
      </c>
      <c r="CY19" t="s">
        <v>48</v>
      </c>
      <c r="CZ19">
        <f>CY2+CZ18</f>
        <v>0.95349269046435936</v>
      </c>
      <c r="DA19">
        <v>2000</v>
      </c>
      <c r="DB19">
        <v>1.43</v>
      </c>
      <c r="DC19" t="s">
        <v>48</v>
      </c>
      <c r="DD19">
        <f>DC2+DD18</f>
        <v>0.96653943887756932</v>
      </c>
      <c r="DE19">
        <v>2000</v>
      </c>
      <c r="DF19">
        <v>1.43</v>
      </c>
      <c r="DG19" t="s">
        <v>48</v>
      </c>
      <c r="DH19">
        <f>DG2+DH18</f>
        <v>0.97044290610091899</v>
      </c>
      <c r="DI19">
        <v>2000</v>
      </c>
      <c r="DJ19">
        <v>1.43</v>
      </c>
      <c r="DK19" t="s">
        <v>48</v>
      </c>
      <c r="DL19">
        <f>DK2+DL18</f>
        <v>0.96857862782050963</v>
      </c>
      <c r="DM19">
        <v>2000</v>
      </c>
      <c r="DN19">
        <v>1.43</v>
      </c>
      <c r="DO19" t="s">
        <v>48</v>
      </c>
      <c r="DP19">
        <f>DO2+DP18</f>
        <v>0.96909318293587188</v>
      </c>
      <c r="DQ19">
        <v>2000</v>
      </c>
      <c r="DR19">
        <v>1.43</v>
      </c>
    </row>
    <row r="20" spans="1:122" x14ac:dyDescent="0.25">
      <c r="B20">
        <v>-5.2615362057532269E-2</v>
      </c>
      <c r="C20" s="34">
        <v>0.18688695476704936</v>
      </c>
      <c r="D20">
        <v>5.975873653030864</v>
      </c>
      <c r="E20">
        <v>2000</v>
      </c>
      <c r="F20">
        <v>0.27</v>
      </c>
      <c r="G20" t="s">
        <v>49</v>
      </c>
      <c r="H20">
        <f>G2-H18</f>
        <v>0.91982776362063756</v>
      </c>
      <c r="I20">
        <v>2000</v>
      </c>
      <c r="J20">
        <v>0.63</v>
      </c>
      <c r="K20" t="s">
        <v>49</v>
      </c>
      <c r="L20">
        <f>K2-L18</f>
        <v>0.91600929419783139</v>
      </c>
      <c r="M20">
        <v>2000</v>
      </c>
      <c r="N20">
        <v>0.63</v>
      </c>
      <c r="O20" t="s">
        <v>49</v>
      </c>
      <c r="P20">
        <f>O2-P18</f>
        <v>0.91213963159033062</v>
      </c>
      <c r="Q20">
        <v>2000</v>
      </c>
      <c r="R20">
        <v>0.63</v>
      </c>
      <c r="S20" t="s">
        <v>49</v>
      </c>
      <c r="T20">
        <f>S2-T18</f>
        <v>0.91346115033665565</v>
      </c>
      <c r="U20">
        <v>2000</v>
      </c>
      <c r="V20">
        <v>0.63</v>
      </c>
      <c r="W20" t="s">
        <v>49</v>
      </c>
      <c r="X20">
        <f>W2-X18</f>
        <v>0.91815200459378177</v>
      </c>
      <c r="Y20">
        <v>2000</v>
      </c>
      <c r="Z20">
        <v>0.63</v>
      </c>
      <c r="AA20" t="s">
        <v>49</v>
      </c>
      <c r="AB20">
        <f>AA2-AB18</f>
        <v>0.91663780635736558</v>
      </c>
      <c r="AC20">
        <v>2000</v>
      </c>
      <c r="AD20">
        <v>0.63</v>
      </c>
      <c r="AE20" t="s">
        <v>49</v>
      </c>
      <c r="AF20">
        <f>AE2-AF18</f>
        <v>0.9178958687561577</v>
      </c>
      <c r="AG20">
        <v>2000</v>
      </c>
      <c r="AH20">
        <v>0.63</v>
      </c>
      <c r="AI20" t="s">
        <v>49</v>
      </c>
      <c r="AJ20">
        <f>AI2-AJ18</f>
        <v>0.91889674778913322</v>
      </c>
      <c r="AK20">
        <v>2000</v>
      </c>
      <c r="AL20">
        <v>0.63</v>
      </c>
      <c r="AM20" t="s">
        <v>49</v>
      </c>
      <c r="AN20">
        <f>AM2-AN18</f>
        <v>0.9197185288585279</v>
      </c>
      <c r="AO20">
        <v>2000</v>
      </c>
      <c r="AP20">
        <v>0.63</v>
      </c>
      <c r="AQ20" t="s">
        <v>49</v>
      </c>
      <c r="AR20">
        <f>AQ2-AR18</f>
        <v>0.9206510581764723</v>
      </c>
      <c r="AS20">
        <v>2000</v>
      </c>
      <c r="AT20">
        <v>0.63</v>
      </c>
      <c r="AU20" t="s">
        <v>49</v>
      </c>
      <c r="AV20">
        <f>AU2-AV18</f>
        <v>0.92063118673545208</v>
      </c>
      <c r="AW20">
        <v>2000</v>
      </c>
      <c r="AX20">
        <v>0.63</v>
      </c>
      <c r="AY20" t="s">
        <v>49</v>
      </c>
      <c r="AZ20">
        <f>AY2-AZ18</f>
        <v>0.92027122207319123</v>
      </c>
      <c r="BA20">
        <v>2000</v>
      </c>
      <c r="BB20">
        <v>0.63</v>
      </c>
      <c r="BC20" t="s">
        <v>49</v>
      </c>
      <c r="BD20">
        <f>BC2-BD18</f>
        <v>0.92018588940261892</v>
      </c>
      <c r="BE20">
        <v>2000</v>
      </c>
      <c r="BF20">
        <v>0.63</v>
      </c>
      <c r="BG20" t="s">
        <v>49</v>
      </c>
      <c r="BH20">
        <f>BG2-BH18</f>
        <v>0.91970082352590399</v>
      </c>
      <c r="BI20">
        <v>2000</v>
      </c>
      <c r="BJ20">
        <v>0.63</v>
      </c>
      <c r="BK20" t="s">
        <v>49</v>
      </c>
      <c r="BL20">
        <f>BK2-BL18</f>
        <v>0.91919210582530753</v>
      </c>
      <c r="BM20">
        <v>2000</v>
      </c>
      <c r="BN20">
        <v>0.63</v>
      </c>
      <c r="BO20" t="s">
        <v>49</v>
      </c>
      <c r="BP20">
        <f>BO2-BP18</f>
        <v>0.91978383312005785</v>
      </c>
      <c r="BQ20">
        <v>2000</v>
      </c>
      <c r="BR20">
        <v>0.63</v>
      </c>
      <c r="BS20" t="s">
        <v>49</v>
      </c>
      <c r="BT20">
        <f>BS2-BT18</f>
        <v>0.91692962948350298</v>
      </c>
      <c r="BU20">
        <v>2000</v>
      </c>
      <c r="BV20">
        <v>0.63</v>
      </c>
      <c r="BW20" t="s">
        <v>49</v>
      </c>
      <c r="BX20">
        <f>BW2-BX18</f>
        <v>0.91635016052245044</v>
      </c>
      <c r="BY20">
        <v>2000</v>
      </c>
      <c r="BZ20">
        <v>0.63</v>
      </c>
      <c r="CA20" t="s">
        <v>49</v>
      </c>
      <c r="CB20">
        <f>CA2-CB18</f>
        <v>0.92017793038672124</v>
      </c>
      <c r="CC20">
        <v>2000</v>
      </c>
      <c r="CD20">
        <v>0.63</v>
      </c>
      <c r="CE20" t="s">
        <v>49</v>
      </c>
      <c r="CF20">
        <f>CE2-CF18</f>
        <v>0.92679898230376656</v>
      </c>
      <c r="CG20">
        <v>2000</v>
      </c>
      <c r="CH20">
        <v>0.27</v>
      </c>
      <c r="CI20" t="s">
        <v>49</v>
      </c>
      <c r="CJ20">
        <f>CI2-CJ18</f>
        <v>0.92312079674211533</v>
      </c>
      <c r="CK20">
        <v>2000</v>
      </c>
      <c r="CL20">
        <v>0.27</v>
      </c>
      <c r="CM20" t="s">
        <v>49</v>
      </c>
      <c r="CN20">
        <f>CM2-CN18</f>
        <v>0.91948105279525261</v>
      </c>
      <c r="CO20">
        <v>2000</v>
      </c>
      <c r="CP20">
        <v>0.27</v>
      </c>
      <c r="CQ20" t="s">
        <v>49</v>
      </c>
      <c r="CR20">
        <f>CQ2-CR18</f>
        <v>0.92507504207367008</v>
      </c>
      <c r="CS20">
        <v>2000</v>
      </c>
      <c r="CT20">
        <v>0.27</v>
      </c>
      <c r="CU20" t="s">
        <v>49</v>
      </c>
      <c r="CV20">
        <f>CU2-CV18</f>
        <v>0.92169725649687484</v>
      </c>
      <c r="CW20">
        <v>2000</v>
      </c>
      <c r="CX20">
        <v>0.27</v>
      </c>
      <c r="CY20" t="s">
        <v>49</v>
      </c>
      <c r="CZ20">
        <f>CY2-CZ18</f>
        <v>0.91187241396303664</v>
      </c>
      <c r="DA20">
        <v>2000</v>
      </c>
      <c r="DB20">
        <v>0.27</v>
      </c>
      <c r="DC20" t="s">
        <v>49</v>
      </c>
      <c r="DD20">
        <f>DC2-DD18</f>
        <v>0.9188740259777467</v>
      </c>
      <c r="DE20">
        <v>2000</v>
      </c>
      <c r="DF20">
        <v>0.27</v>
      </c>
      <c r="DG20" t="s">
        <v>49</v>
      </c>
      <c r="DH20">
        <f>DG2-DH18</f>
        <v>0.92381422524558254</v>
      </c>
      <c r="DI20">
        <v>2000</v>
      </c>
      <c r="DJ20">
        <v>0.27</v>
      </c>
      <c r="DK20" t="s">
        <v>49</v>
      </c>
      <c r="DL20">
        <f>DK2-DL18</f>
        <v>0.9211479617335917</v>
      </c>
      <c r="DM20">
        <v>2000</v>
      </c>
      <c r="DN20">
        <v>0.27</v>
      </c>
      <c r="DO20" t="s">
        <v>49</v>
      </c>
      <c r="DP20">
        <f>DO2-DP18</f>
        <v>0.9208548859236233</v>
      </c>
      <c r="DQ20">
        <v>2000</v>
      </c>
      <c r="DR20">
        <v>0.27</v>
      </c>
    </row>
    <row r="21" spans="1:122" x14ac:dyDescent="0.25">
      <c r="B21">
        <v>-5.5276272156908342E-2</v>
      </c>
      <c r="C21" s="34">
        <v>0.18626685118190339</v>
      </c>
      <c r="D21">
        <v>5.9515065077090616</v>
      </c>
      <c r="E21">
        <v>2000</v>
      </c>
      <c r="F21">
        <v>0.63</v>
      </c>
      <c r="G21" t="s">
        <v>40</v>
      </c>
      <c r="H21" s="35">
        <f>LN(G2)</f>
        <v>-5.8909358352902744E-2</v>
      </c>
      <c r="I21">
        <v>2001</v>
      </c>
      <c r="J21">
        <v>1.67</v>
      </c>
      <c r="K21" t="s">
        <v>40</v>
      </c>
      <c r="L21" s="35">
        <f>LN(K2)</f>
        <v>-6.1008623196695325E-2</v>
      </c>
      <c r="M21">
        <v>2001</v>
      </c>
      <c r="N21">
        <v>1.67</v>
      </c>
      <c r="O21" t="s">
        <v>40</v>
      </c>
      <c r="P21" s="35">
        <f>LN(O2)</f>
        <v>-6.571849489631347E-2</v>
      </c>
      <c r="Q21">
        <v>2001</v>
      </c>
      <c r="R21">
        <v>1.67</v>
      </c>
      <c r="S21" t="s">
        <v>40</v>
      </c>
      <c r="T21" s="35">
        <f>LN(S2)</f>
        <v>-6.4392331341882506E-2</v>
      </c>
      <c r="U21">
        <v>2001</v>
      </c>
      <c r="V21">
        <v>1.67</v>
      </c>
      <c r="W21" t="s">
        <v>40</v>
      </c>
      <c r="X21" s="35">
        <f>LN(W2)</f>
        <v>-5.9260850626855266E-2</v>
      </c>
      <c r="Y21">
        <v>2001</v>
      </c>
      <c r="Z21">
        <v>1.67</v>
      </c>
      <c r="AA21" t="s">
        <v>40</v>
      </c>
      <c r="AB21" s="35">
        <f>LN(AA2)</f>
        <v>-6.1089649094235254E-2</v>
      </c>
      <c r="AC21">
        <v>2001</v>
      </c>
      <c r="AD21">
        <v>1.67</v>
      </c>
      <c r="AE21" t="s">
        <v>40</v>
      </c>
      <c r="AF21" s="35">
        <f>LN(AE2)</f>
        <v>-5.9837714422304282E-2</v>
      </c>
      <c r="AG21">
        <v>2001</v>
      </c>
      <c r="AH21">
        <v>1.67</v>
      </c>
      <c r="AI21" t="s">
        <v>40</v>
      </c>
      <c r="AJ21" s="35">
        <f>LN(AI2)</f>
        <v>-5.8884143133641577E-2</v>
      </c>
      <c r="AK21">
        <v>2001</v>
      </c>
      <c r="AL21">
        <v>1.67</v>
      </c>
      <c r="AM21" t="s">
        <v>40</v>
      </c>
      <c r="AN21" s="35">
        <f>LN(AM2)</f>
        <v>-5.8138291098120944E-2</v>
      </c>
      <c r="AO21">
        <v>2001</v>
      </c>
      <c r="AP21">
        <v>1.67</v>
      </c>
      <c r="AQ21" t="s">
        <v>40</v>
      </c>
      <c r="AR21" s="35">
        <f>LN(AQ2)</f>
        <v>-5.7318427825788665E-2</v>
      </c>
      <c r="AS21">
        <v>2001</v>
      </c>
      <c r="AT21">
        <v>1.67</v>
      </c>
      <c r="AU21" t="s">
        <v>40</v>
      </c>
      <c r="AV21" s="35">
        <f>LN(AU2)</f>
        <v>-5.7435629510028514E-2</v>
      </c>
      <c r="AW21">
        <v>2001</v>
      </c>
      <c r="AX21">
        <v>1.67</v>
      </c>
      <c r="AY21" t="s">
        <v>40</v>
      </c>
      <c r="AZ21" s="35">
        <f>LN(AY2)</f>
        <v>-5.793737833431515E-2</v>
      </c>
      <c r="BA21">
        <v>2001</v>
      </c>
      <c r="BB21">
        <v>1.67</v>
      </c>
      <c r="BC21" t="s">
        <v>40</v>
      </c>
      <c r="BD21" s="35">
        <f>LN(BC2)</f>
        <v>-5.8675191659373724E-2</v>
      </c>
      <c r="BE21">
        <v>2001</v>
      </c>
      <c r="BF21">
        <v>1.67</v>
      </c>
      <c r="BG21" t="s">
        <v>40</v>
      </c>
      <c r="BH21" s="35">
        <f>LN(BG2)</f>
        <v>-5.925886910366663E-2</v>
      </c>
      <c r="BI21">
        <v>2001</v>
      </c>
      <c r="BJ21">
        <v>1.67</v>
      </c>
      <c r="BK21" t="s">
        <v>40</v>
      </c>
      <c r="BL21" s="35">
        <f>LN(BK2)</f>
        <v>-5.9970995570667304E-2</v>
      </c>
      <c r="BM21">
        <v>2001</v>
      </c>
      <c r="BN21">
        <v>1.67</v>
      </c>
      <c r="BO21" t="s">
        <v>40</v>
      </c>
      <c r="BP21" s="35">
        <f>LN(BO2)</f>
        <v>-5.8555811919577115E-2</v>
      </c>
      <c r="BQ21">
        <v>2001</v>
      </c>
      <c r="BR21">
        <v>1.67</v>
      </c>
      <c r="BS21" t="s">
        <v>40</v>
      </c>
      <c r="BT21" s="35">
        <f>LN(BS2)</f>
        <v>-6.2864369188155036E-2</v>
      </c>
      <c r="BU21">
        <v>2001</v>
      </c>
      <c r="BV21">
        <v>1.67</v>
      </c>
      <c r="BW21" t="s">
        <v>40</v>
      </c>
      <c r="BX21" s="35">
        <f>LN(BW2)</f>
        <v>-6.298985816410109E-2</v>
      </c>
      <c r="BY21">
        <v>2001</v>
      </c>
      <c r="BZ21">
        <v>1.67</v>
      </c>
      <c r="CA21" t="s">
        <v>40</v>
      </c>
      <c r="CB21" s="35">
        <f>LN(CA2)</f>
        <v>-5.785054321757787E-2</v>
      </c>
      <c r="CC21">
        <v>2001</v>
      </c>
      <c r="CD21">
        <v>1.67</v>
      </c>
      <c r="CE21" t="s">
        <v>40</v>
      </c>
      <c r="CF21" s="35">
        <f>LN(CE2)</f>
        <v>-5.2615362057532269E-2</v>
      </c>
      <c r="CG21">
        <v>2001</v>
      </c>
      <c r="CH21">
        <v>1.67</v>
      </c>
      <c r="CI21" t="s">
        <v>40</v>
      </c>
      <c r="CJ21" s="35">
        <f>LN(CI2)</f>
        <v>-5.5276272156908342E-2</v>
      </c>
      <c r="CK21">
        <v>2000</v>
      </c>
      <c r="CL21">
        <v>0.63</v>
      </c>
      <c r="CM21" t="s">
        <v>40</v>
      </c>
      <c r="CN21" s="35">
        <f>LN(CM2)</f>
        <v>-5.8461063197555008E-2</v>
      </c>
      <c r="CO21">
        <v>2000</v>
      </c>
      <c r="CP21">
        <v>0.63</v>
      </c>
      <c r="CQ21" t="s">
        <v>40</v>
      </c>
      <c r="CR21" s="35">
        <f>LN(CQ2)</f>
        <v>-5.3519753879598689E-2</v>
      </c>
      <c r="CS21">
        <v>2000</v>
      </c>
      <c r="CT21">
        <v>0.63</v>
      </c>
      <c r="CU21" t="s">
        <v>40</v>
      </c>
      <c r="CV21" s="35">
        <f>LN(CU2)</f>
        <v>-5.6329114610646415E-2</v>
      </c>
      <c r="CW21">
        <v>2000</v>
      </c>
      <c r="CX21">
        <v>0.63</v>
      </c>
      <c r="CY21" t="s">
        <v>40</v>
      </c>
      <c r="CZ21" s="35">
        <f>LN(CY2)</f>
        <v>-6.9690380174911304E-2</v>
      </c>
      <c r="DA21">
        <v>2000</v>
      </c>
      <c r="DB21">
        <v>0.63</v>
      </c>
      <c r="DC21" t="s">
        <v>40</v>
      </c>
      <c r="DD21" s="35">
        <f>LN(DC2)</f>
        <v>-5.9000038961683168E-2</v>
      </c>
      <c r="DE21">
        <v>2000</v>
      </c>
      <c r="DF21">
        <v>0.63</v>
      </c>
      <c r="DG21" t="s">
        <v>40</v>
      </c>
      <c r="DH21" s="35">
        <f>LN(DG2)</f>
        <v>-5.4320434004149681E-2</v>
      </c>
      <c r="DI21">
        <v>2000</v>
      </c>
      <c r="DJ21">
        <v>0.63</v>
      </c>
      <c r="DK21" t="s">
        <v>40</v>
      </c>
      <c r="DL21" s="35">
        <f>LN(DK2)</f>
        <v>-5.6715023564481049E-2</v>
      </c>
      <c r="DM21">
        <v>2000</v>
      </c>
      <c r="DN21">
        <v>0.63</v>
      </c>
      <c r="DO21" t="s">
        <v>40</v>
      </c>
      <c r="DP21" s="35">
        <f>LN(DO2)</f>
        <v>-5.6597828659806212E-2</v>
      </c>
      <c r="DQ21">
        <v>2000</v>
      </c>
      <c r="DR21">
        <v>0.63</v>
      </c>
    </row>
    <row r="22" spans="1:122" x14ac:dyDescent="0.25">
      <c r="B22">
        <v>-5.8461063197555008E-2</v>
      </c>
      <c r="C22" s="34">
        <v>0.19524050078374788</v>
      </c>
      <c r="D22">
        <v>6.3077888801824162</v>
      </c>
      <c r="E22">
        <v>2001</v>
      </c>
      <c r="F22">
        <v>1.67</v>
      </c>
      <c r="G22" t="s">
        <v>50</v>
      </c>
      <c r="H22" s="35">
        <f>LN(H19)</f>
        <v>-3.4843361148444163E-2</v>
      </c>
      <c r="I22">
        <v>2001</v>
      </c>
      <c r="J22">
        <v>0.43</v>
      </c>
      <c r="K22" t="s">
        <v>50</v>
      </c>
      <c r="L22" s="35">
        <f>LN(L19)</f>
        <v>-3.4983903120762203E-2</v>
      </c>
      <c r="M22">
        <v>2001</v>
      </c>
      <c r="N22">
        <v>0.43</v>
      </c>
      <c r="O22" t="s">
        <v>50</v>
      </c>
      <c r="P22" s="35">
        <f>LN(P19)</f>
        <v>-4.0145949740336834E-2</v>
      </c>
      <c r="Q22">
        <v>2001</v>
      </c>
      <c r="R22">
        <v>0.43</v>
      </c>
      <c r="S22" t="s">
        <v>50</v>
      </c>
      <c r="T22" s="35">
        <f>LN(T19)</f>
        <v>-3.8935259309450292E-2</v>
      </c>
      <c r="U22">
        <v>2001</v>
      </c>
      <c r="V22">
        <v>0.43</v>
      </c>
      <c r="W22" t="s">
        <v>50</v>
      </c>
      <c r="X22" s="35">
        <f>LN(X19)</f>
        <v>-3.3794881617410066E-2</v>
      </c>
      <c r="Y22">
        <v>2001</v>
      </c>
      <c r="Z22">
        <v>0.43</v>
      </c>
      <c r="AA22" t="s">
        <v>50</v>
      </c>
      <c r="AB22" s="35">
        <f>LN(AB19)</f>
        <v>-3.5793001906028084E-2</v>
      </c>
      <c r="AC22">
        <v>2001</v>
      </c>
      <c r="AD22">
        <v>0.43</v>
      </c>
      <c r="AE22" t="s">
        <v>50</v>
      </c>
      <c r="AF22" s="35">
        <f>LN(AF19)</f>
        <v>-3.4654704721483846E-2</v>
      </c>
      <c r="AG22">
        <v>2001</v>
      </c>
      <c r="AH22">
        <v>0.43</v>
      </c>
      <c r="AI22" t="s">
        <v>50</v>
      </c>
      <c r="AJ22" s="35">
        <f>LN(AJ19)</f>
        <v>-3.3830614932781645E-2</v>
      </c>
      <c r="AK22">
        <v>2001</v>
      </c>
      <c r="AL22">
        <v>0.43</v>
      </c>
      <c r="AM22" t="s">
        <v>50</v>
      </c>
      <c r="AN22" s="35">
        <f>LN(AN19)</f>
        <v>-3.3225517528553759E-2</v>
      </c>
      <c r="AO22">
        <v>2001</v>
      </c>
      <c r="AP22">
        <v>0.43</v>
      </c>
      <c r="AQ22" t="s">
        <v>50</v>
      </c>
      <c r="AR22" s="35">
        <f>LN(AR19)</f>
        <v>-3.2589716383967973E-2</v>
      </c>
      <c r="AS22">
        <v>2001</v>
      </c>
      <c r="AT22">
        <v>0.43</v>
      </c>
      <c r="AU22" t="s">
        <v>50</v>
      </c>
      <c r="AV22" s="35">
        <f>LN(AV19)</f>
        <v>-3.2797872890974869E-2</v>
      </c>
      <c r="AW22">
        <v>2001</v>
      </c>
      <c r="AX22">
        <v>0.43</v>
      </c>
      <c r="AY22" t="s">
        <v>50</v>
      </c>
      <c r="AZ22" s="35">
        <f>LN(AZ19)</f>
        <v>-3.3404920847487266E-2</v>
      </c>
      <c r="BA22">
        <v>2001</v>
      </c>
      <c r="BB22">
        <v>0.43</v>
      </c>
      <c r="BC22" t="s">
        <v>50</v>
      </c>
      <c r="BD22" s="35">
        <f>LN(BD19)</f>
        <v>-3.4756938358248814E-2</v>
      </c>
      <c r="BE22">
        <v>2001</v>
      </c>
      <c r="BF22">
        <v>0.43</v>
      </c>
      <c r="BG22" t="s">
        <v>50</v>
      </c>
      <c r="BH22" s="35">
        <f>LN(BH19)</f>
        <v>-3.5394352268305472E-2</v>
      </c>
      <c r="BI22">
        <v>2001</v>
      </c>
      <c r="BJ22">
        <v>0.43</v>
      </c>
      <c r="BK22" t="s">
        <v>50</v>
      </c>
      <c r="BL22" s="35">
        <f>LN(BL19)</f>
        <v>-3.62578502357358E-2</v>
      </c>
      <c r="BM22">
        <v>2001</v>
      </c>
      <c r="BN22">
        <v>0.43</v>
      </c>
      <c r="BO22" t="s">
        <v>50</v>
      </c>
      <c r="BP22" s="35">
        <f>LN(BP19)</f>
        <v>-3.4107742475343809E-2</v>
      </c>
      <c r="BQ22">
        <v>2001</v>
      </c>
      <c r="BR22">
        <v>0.43</v>
      </c>
      <c r="BS22" t="s">
        <v>50</v>
      </c>
      <c r="BT22" s="35">
        <f>LN(BT19)</f>
        <v>-3.9560254911779238E-2</v>
      </c>
      <c r="BU22">
        <v>2001</v>
      </c>
      <c r="BV22">
        <v>0.43</v>
      </c>
      <c r="BW22" t="s">
        <v>50</v>
      </c>
      <c r="BX22" s="35">
        <f>LN(BX19)</f>
        <v>-3.9202647855863609E-2</v>
      </c>
      <c r="BY22">
        <v>2001</v>
      </c>
      <c r="BZ22">
        <v>0.43</v>
      </c>
      <c r="CA22" t="s">
        <v>50</v>
      </c>
      <c r="CB22" s="35">
        <f>LN(CB19)</f>
        <v>-3.3139026606692802E-2</v>
      </c>
      <c r="CC22">
        <v>2001</v>
      </c>
      <c r="CD22">
        <v>0.43</v>
      </c>
      <c r="CE22" t="s">
        <v>50</v>
      </c>
      <c r="CF22" s="35">
        <f>LN(CF19)</f>
        <v>-2.9747348687925838E-2</v>
      </c>
      <c r="CG22">
        <v>2001</v>
      </c>
      <c r="CH22">
        <v>0.43</v>
      </c>
      <c r="CI22" t="s">
        <v>50</v>
      </c>
      <c r="CJ22" s="35">
        <f>LN(CJ19)</f>
        <v>-3.1153679076043304E-2</v>
      </c>
      <c r="CK22">
        <v>2001</v>
      </c>
      <c r="CL22">
        <v>0.43</v>
      </c>
      <c r="CM22" t="s">
        <v>50</v>
      </c>
      <c r="CN22" s="35">
        <f>LN(CN19)</f>
        <v>-3.3609651396167145E-2</v>
      </c>
      <c r="CO22">
        <v>2001</v>
      </c>
      <c r="CP22">
        <v>1.67</v>
      </c>
      <c r="CQ22" t="s">
        <v>50</v>
      </c>
      <c r="CR22" s="35">
        <f>LN(CR19)</f>
        <v>-2.9738445992429276E-2</v>
      </c>
      <c r="CS22">
        <v>2001</v>
      </c>
      <c r="CT22">
        <v>1.67</v>
      </c>
      <c r="CU22" t="s">
        <v>50</v>
      </c>
      <c r="CV22" s="35">
        <f>LN(CV19)</f>
        <v>-3.1739680341322726E-2</v>
      </c>
      <c r="CW22">
        <v>2001</v>
      </c>
      <c r="CX22">
        <v>1.67</v>
      </c>
      <c r="CY22" t="s">
        <v>50</v>
      </c>
      <c r="CZ22" s="35">
        <f>LN(CZ19)</f>
        <v>-4.7623519975914214E-2</v>
      </c>
      <c r="DA22">
        <v>2001</v>
      </c>
      <c r="DB22">
        <v>1.67</v>
      </c>
      <c r="DC22" t="s">
        <v>50</v>
      </c>
      <c r="DD22" s="35">
        <f>LN(DD19)</f>
        <v>-3.4033175291928112E-2</v>
      </c>
      <c r="DE22">
        <v>2001</v>
      </c>
      <c r="DF22">
        <v>1.67</v>
      </c>
      <c r="DG22" t="s">
        <v>50</v>
      </c>
      <c r="DH22" s="35">
        <f>LN(DH19)</f>
        <v>-3.0002707468946194E-2</v>
      </c>
      <c r="DI22">
        <v>2001</v>
      </c>
      <c r="DJ22">
        <v>1.67</v>
      </c>
      <c r="DK22" t="s">
        <v>50</v>
      </c>
      <c r="DL22" s="35">
        <f>LN(DL19)</f>
        <v>-3.1925614277599081E-2</v>
      </c>
      <c r="DM22">
        <v>2001</v>
      </c>
      <c r="DN22">
        <v>1.67</v>
      </c>
      <c r="DO22" t="s">
        <v>50</v>
      </c>
      <c r="DP22" s="35">
        <f>LN(DP19)</f>
        <v>-3.1394507694326224E-2</v>
      </c>
      <c r="DQ22">
        <v>2001</v>
      </c>
      <c r="DR22">
        <v>1.67</v>
      </c>
    </row>
    <row r="23" spans="1:122" x14ac:dyDescent="0.25">
      <c r="B23">
        <v>-5.3519753879598689E-2</v>
      </c>
      <c r="C23" s="34">
        <v>0.18038955921861335</v>
      </c>
      <c r="D23">
        <v>5.7223874981540623</v>
      </c>
      <c r="E23">
        <v>2001</v>
      </c>
      <c r="F23">
        <v>0.43</v>
      </c>
      <c r="G23" t="s">
        <v>51</v>
      </c>
      <c r="H23" s="35">
        <f>LN(H20)</f>
        <v>-8.3568839921506335E-2</v>
      </c>
      <c r="I23">
        <v>2001</v>
      </c>
      <c r="J23">
        <v>0.93</v>
      </c>
      <c r="K23" t="s">
        <v>51</v>
      </c>
      <c r="L23" s="35">
        <f>LN(L20)</f>
        <v>-8.7728767855299469E-2</v>
      </c>
      <c r="M23">
        <v>2001</v>
      </c>
      <c r="N23">
        <v>0.93</v>
      </c>
      <c r="O23" t="s">
        <v>51</v>
      </c>
      <c r="P23" s="35">
        <f>LN(P20)</f>
        <v>-9.1962195813192496E-2</v>
      </c>
      <c r="Q23">
        <v>2001</v>
      </c>
      <c r="R23">
        <v>0.93</v>
      </c>
      <c r="S23" t="s">
        <v>51</v>
      </c>
      <c r="T23" s="35">
        <f>LN(T20)</f>
        <v>-9.0514432435530645E-2</v>
      </c>
      <c r="U23">
        <v>2001</v>
      </c>
      <c r="V23">
        <v>0.93</v>
      </c>
      <c r="W23" t="s">
        <v>51</v>
      </c>
      <c r="X23" s="35">
        <f>LN(X20)</f>
        <v>-8.5392319722722668E-2</v>
      </c>
      <c r="Y23">
        <v>2001</v>
      </c>
      <c r="Z23">
        <v>0.93</v>
      </c>
      <c r="AA23" t="s">
        <v>51</v>
      </c>
      <c r="AB23" s="35">
        <f>LN(AB20)</f>
        <v>-8.7042861459043469E-2</v>
      </c>
      <c r="AC23">
        <v>2001</v>
      </c>
      <c r="AD23">
        <v>0.93</v>
      </c>
      <c r="AE23" t="s">
        <v>51</v>
      </c>
      <c r="AF23" s="35">
        <f>LN(AF20)</f>
        <v>-8.5671327523122037E-2</v>
      </c>
      <c r="AG23">
        <v>2001</v>
      </c>
      <c r="AH23">
        <v>0.93</v>
      </c>
      <c r="AI23" t="s">
        <v>51</v>
      </c>
      <c r="AJ23" s="35">
        <f>LN(AJ20)</f>
        <v>-8.4581515725076856E-2</v>
      </c>
      <c r="AK23">
        <v>2001</v>
      </c>
      <c r="AL23">
        <v>0.93</v>
      </c>
      <c r="AM23" t="s">
        <v>51</v>
      </c>
      <c r="AN23" s="35">
        <f>LN(AN20)</f>
        <v>-8.3687602643254255E-2</v>
      </c>
      <c r="AO23">
        <v>2001</v>
      </c>
      <c r="AP23">
        <v>0.93</v>
      </c>
      <c r="AQ23" t="s">
        <v>51</v>
      </c>
      <c r="AR23" s="35">
        <f>LN(AR20)</f>
        <v>-8.2674187289812559E-2</v>
      </c>
      <c r="AS23">
        <v>2001</v>
      </c>
      <c r="AT23">
        <v>0.93</v>
      </c>
      <c r="AU23" t="s">
        <v>51</v>
      </c>
      <c r="AV23" s="35">
        <f>LN(AV20)</f>
        <v>-8.2695771640691862E-2</v>
      </c>
      <c r="AW23">
        <v>2001</v>
      </c>
      <c r="AX23">
        <v>0.93</v>
      </c>
      <c r="AY23" t="s">
        <v>51</v>
      </c>
      <c r="AZ23" s="35">
        <f>LN(AZ20)</f>
        <v>-8.3086845784683575E-2</v>
      </c>
      <c r="BA23">
        <v>2001</v>
      </c>
      <c r="BB23">
        <v>0.93</v>
      </c>
      <c r="BC23" t="s">
        <v>51</v>
      </c>
      <c r="BD23" s="35">
        <f>LN(BD20)</f>
        <v>-8.3179575650651524E-2</v>
      </c>
      <c r="BE23">
        <v>2001</v>
      </c>
      <c r="BF23">
        <v>0.93</v>
      </c>
      <c r="BG23" t="s">
        <v>51</v>
      </c>
      <c r="BH23" s="35">
        <f>LN(BH20)</f>
        <v>-8.3706853645046209E-2</v>
      </c>
      <c r="BI23">
        <v>2001</v>
      </c>
      <c r="BJ23">
        <v>0.93</v>
      </c>
      <c r="BK23" t="s">
        <v>51</v>
      </c>
      <c r="BL23" s="35">
        <f>LN(BL20)</f>
        <v>-8.4260140577041329E-2</v>
      </c>
      <c r="BM23">
        <v>2001</v>
      </c>
      <c r="BN23">
        <v>0.93</v>
      </c>
      <c r="BO23" t="s">
        <v>51</v>
      </c>
      <c r="BP23" s="35">
        <f>LN(BP20)</f>
        <v>-8.3616600547353551E-2</v>
      </c>
      <c r="BQ23">
        <v>2001</v>
      </c>
      <c r="BR23">
        <v>0.93</v>
      </c>
      <c r="BS23" t="s">
        <v>51</v>
      </c>
      <c r="BT23" s="35">
        <f>LN(BT20)</f>
        <v>-8.6724549601080544E-2</v>
      </c>
      <c r="BU23">
        <v>2001</v>
      </c>
      <c r="BV23">
        <v>0.93</v>
      </c>
      <c r="BW23" t="s">
        <v>51</v>
      </c>
      <c r="BX23" s="35">
        <f>LN(BX20)</f>
        <v>-8.7356716042350957E-2</v>
      </c>
      <c r="BY23">
        <v>2001</v>
      </c>
      <c r="BZ23">
        <v>0.93</v>
      </c>
      <c r="CA23" t="s">
        <v>51</v>
      </c>
      <c r="CB23" s="35">
        <f>LN(CB20)</f>
        <v>-8.3188225044659544E-2</v>
      </c>
      <c r="CC23">
        <v>2001</v>
      </c>
      <c r="CD23">
        <v>0.93</v>
      </c>
      <c r="CE23" t="s">
        <v>51</v>
      </c>
      <c r="CF23" s="35">
        <f>LN(CF20)</f>
        <v>-7.6018584499867786E-2</v>
      </c>
      <c r="CG23">
        <v>2001</v>
      </c>
      <c r="CH23">
        <v>0.93</v>
      </c>
      <c r="CI23" t="s">
        <v>51</v>
      </c>
      <c r="CJ23" s="35">
        <f>LN(CJ20)</f>
        <v>-7.9995178999083483E-2</v>
      </c>
      <c r="CK23">
        <v>2001</v>
      </c>
      <c r="CL23">
        <v>0.93</v>
      </c>
      <c r="CM23" t="s">
        <v>51</v>
      </c>
      <c r="CN23" s="35">
        <f>LN(CN20)</f>
        <v>-8.3945841136742236E-2</v>
      </c>
      <c r="CO23">
        <v>2001</v>
      </c>
      <c r="CP23">
        <v>0.93</v>
      </c>
      <c r="CQ23" t="s">
        <v>51</v>
      </c>
      <c r="CR23" s="35">
        <f>LN(CR20)</f>
        <v>-7.7880418194163942E-2</v>
      </c>
      <c r="CS23">
        <v>2001</v>
      </c>
      <c r="CT23">
        <v>0.43</v>
      </c>
      <c r="CU23" t="s">
        <v>51</v>
      </c>
      <c r="CV23" s="35">
        <f>LN(CV20)</f>
        <v>-8.1538464555381995E-2</v>
      </c>
      <c r="CW23">
        <v>2001</v>
      </c>
      <c r="CX23">
        <v>0.43</v>
      </c>
      <c r="CY23" t="s">
        <v>51</v>
      </c>
      <c r="CZ23" s="35">
        <f>LN(CZ20)</f>
        <v>-9.2255195664654122E-2</v>
      </c>
      <c r="DA23">
        <v>2001</v>
      </c>
      <c r="DB23">
        <v>0.43</v>
      </c>
      <c r="DC23" t="s">
        <v>51</v>
      </c>
      <c r="DD23" s="35">
        <f>LN(DD20)</f>
        <v>-8.460624330450299E-2</v>
      </c>
      <c r="DE23">
        <v>2001</v>
      </c>
      <c r="DF23">
        <v>0.43</v>
      </c>
      <c r="DG23" t="s">
        <v>51</v>
      </c>
      <c r="DH23" s="35">
        <f>LN(DH20)</f>
        <v>-7.9244282483727849E-2</v>
      </c>
      <c r="DI23">
        <v>2001</v>
      </c>
      <c r="DJ23">
        <v>0.43</v>
      </c>
      <c r="DK23" t="s">
        <v>51</v>
      </c>
      <c r="DL23" s="35">
        <f>LN(DL20)</f>
        <v>-8.2134602282106492E-2</v>
      </c>
      <c r="DM23">
        <v>2001</v>
      </c>
      <c r="DN23">
        <v>0.43</v>
      </c>
      <c r="DO23" t="s">
        <v>51</v>
      </c>
      <c r="DP23" s="35">
        <f>LN(DP20)</f>
        <v>-8.2452816570226878E-2</v>
      </c>
      <c r="DQ23">
        <v>2001</v>
      </c>
      <c r="DR23">
        <v>0.43</v>
      </c>
    </row>
    <row r="24" spans="1:122" x14ac:dyDescent="0.25">
      <c r="B24">
        <v>-5.6329114610646415E-2</v>
      </c>
      <c r="C24" s="34">
        <v>0.18642401883523713</v>
      </c>
      <c r="D24">
        <v>5.9576789407879058</v>
      </c>
      <c r="E24">
        <v>2001</v>
      </c>
      <c r="F24">
        <v>0.93</v>
      </c>
      <c r="G24" t="s">
        <v>52</v>
      </c>
      <c r="H24" s="35">
        <f>H22-H21</f>
        <v>2.4065997204458581E-2</v>
      </c>
      <c r="I24">
        <v>2002</v>
      </c>
      <c r="J24">
        <v>23.86</v>
      </c>
      <c r="K24" t="s">
        <v>52</v>
      </c>
      <c r="L24" s="35">
        <f>L22-L21</f>
        <v>2.6024720075933122E-2</v>
      </c>
      <c r="M24">
        <v>2002</v>
      </c>
      <c r="N24">
        <v>23.86</v>
      </c>
      <c r="O24" t="s">
        <v>52</v>
      </c>
      <c r="P24" s="35">
        <f>P22-P21</f>
        <v>2.5572545155976636E-2</v>
      </c>
      <c r="Q24">
        <v>2002</v>
      </c>
      <c r="R24">
        <v>23.86</v>
      </c>
      <c r="S24" t="s">
        <v>52</v>
      </c>
      <c r="T24" s="35">
        <f>T22-T21</f>
        <v>2.5457072032432214E-2</v>
      </c>
      <c r="U24">
        <v>2002</v>
      </c>
      <c r="V24">
        <v>23.86</v>
      </c>
      <c r="W24" t="s">
        <v>52</v>
      </c>
      <c r="X24" s="35">
        <f>X22-X21</f>
        <v>2.54659690094452E-2</v>
      </c>
      <c r="Y24">
        <v>2002</v>
      </c>
      <c r="Z24">
        <v>23.86</v>
      </c>
      <c r="AA24" t="s">
        <v>52</v>
      </c>
      <c r="AB24" s="35">
        <f>AB22-AB21</f>
        <v>2.5296647188207171E-2</v>
      </c>
      <c r="AC24">
        <v>2002</v>
      </c>
      <c r="AD24">
        <v>23.86</v>
      </c>
      <c r="AE24" t="s">
        <v>52</v>
      </c>
      <c r="AF24" s="35">
        <f>AF22-AF21</f>
        <v>2.5183009700820436E-2</v>
      </c>
      <c r="AG24">
        <v>2002</v>
      </c>
      <c r="AH24">
        <v>23.86</v>
      </c>
      <c r="AI24" t="s">
        <v>52</v>
      </c>
      <c r="AJ24" s="35">
        <f>AJ22-AJ21</f>
        <v>2.5053528200859931E-2</v>
      </c>
      <c r="AK24">
        <v>2002</v>
      </c>
      <c r="AL24">
        <v>23.86</v>
      </c>
      <c r="AM24" t="s">
        <v>52</v>
      </c>
      <c r="AN24" s="35">
        <f>AN22-AN21</f>
        <v>2.4912773569567184E-2</v>
      </c>
      <c r="AO24">
        <v>2002</v>
      </c>
      <c r="AP24">
        <v>23.86</v>
      </c>
      <c r="AQ24" t="s">
        <v>52</v>
      </c>
      <c r="AR24" s="35">
        <f>AR22-AR21</f>
        <v>2.4728711441820692E-2</v>
      </c>
      <c r="AS24">
        <v>2002</v>
      </c>
      <c r="AT24">
        <v>23.86</v>
      </c>
      <c r="AU24" t="s">
        <v>52</v>
      </c>
      <c r="AV24" s="35">
        <f>AV22-AV21</f>
        <v>2.4637756619053645E-2</v>
      </c>
      <c r="AW24">
        <v>2002</v>
      </c>
      <c r="AX24">
        <v>23.86</v>
      </c>
      <c r="AY24" t="s">
        <v>52</v>
      </c>
      <c r="AZ24" s="35">
        <f>AZ22-AZ21</f>
        <v>2.4532457486827884E-2</v>
      </c>
      <c r="BA24">
        <v>2002</v>
      </c>
      <c r="BB24">
        <v>23.86</v>
      </c>
      <c r="BC24" t="s">
        <v>52</v>
      </c>
      <c r="BD24" s="35">
        <f>BD22-BD21</f>
        <v>2.391825330112491E-2</v>
      </c>
      <c r="BE24">
        <v>2002</v>
      </c>
      <c r="BF24">
        <v>23.86</v>
      </c>
      <c r="BG24" t="s">
        <v>52</v>
      </c>
      <c r="BH24" s="35">
        <f>BH22-BH21</f>
        <v>2.3864516835361158E-2</v>
      </c>
      <c r="BI24">
        <v>2002</v>
      </c>
      <c r="BJ24">
        <v>23.86</v>
      </c>
      <c r="BK24" t="s">
        <v>52</v>
      </c>
      <c r="BL24" s="35">
        <f>BL22-BL21</f>
        <v>2.3713145334931504E-2</v>
      </c>
      <c r="BM24">
        <v>2002</v>
      </c>
      <c r="BN24">
        <v>23.86</v>
      </c>
      <c r="BO24" t="s">
        <v>52</v>
      </c>
      <c r="BP24" s="35">
        <f>BP22-BP21</f>
        <v>2.4448069444233306E-2</v>
      </c>
      <c r="BQ24">
        <v>2002</v>
      </c>
      <c r="BR24">
        <v>23.86</v>
      </c>
      <c r="BS24" t="s">
        <v>52</v>
      </c>
      <c r="BT24" s="35">
        <f>BT22-BT21</f>
        <v>2.3304114276375798E-2</v>
      </c>
      <c r="BU24">
        <v>2002</v>
      </c>
      <c r="BV24">
        <v>23.86</v>
      </c>
      <c r="BW24" t="s">
        <v>52</v>
      </c>
      <c r="BX24" s="35">
        <f>BX22-BX21</f>
        <v>2.378721030823748E-2</v>
      </c>
      <c r="BY24">
        <v>2002</v>
      </c>
      <c r="BZ24">
        <v>23.86</v>
      </c>
      <c r="CA24" t="s">
        <v>52</v>
      </c>
      <c r="CB24" s="35">
        <f>CB22-CB21</f>
        <v>2.4711516610885068E-2</v>
      </c>
      <c r="CC24">
        <v>2002</v>
      </c>
      <c r="CD24">
        <v>23.86</v>
      </c>
      <c r="CE24" t="s">
        <v>52</v>
      </c>
      <c r="CF24" s="35">
        <f>CF22-CF21</f>
        <v>2.2868013369606432E-2</v>
      </c>
      <c r="CG24">
        <v>2002</v>
      </c>
      <c r="CH24">
        <v>23.86</v>
      </c>
      <c r="CI24" t="s">
        <v>52</v>
      </c>
      <c r="CJ24" s="35">
        <f>CJ22-CJ21</f>
        <v>2.4122593080865038E-2</v>
      </c>
      <c r="CK24">
        <v>2002</v>
      </c>
      <c r="CL24">
        <v>23.86</v>
      </c>
      <c r="CM24" t="s">
        <v>52</v>
      </c>
      <c r="CN24" s="35">
        <f>CN22-CN21</f>
        <v>2.4851411801387863E-2</v>
      </c>
      <c r="CO24">
        <v>2002</v>
      </c>
      <c r="CP24">
        <v>23.86</v>
      </c>
      <c r="CQ24" t="s">
        <v>52</v>
      </c>
      <c r="CR24" s="35">
        <f>CR22-CR21</f>
        <v>2.3781307887169412E-2</v>
      </c>
      <c r="CS24">
        <v>2002</v>
      </c>
      <c r="CT24">
        <v>23.86</v>
      </c>
      <c r="CU24" t="s">
        <v>52</v>
      </c>
      <c r="CV24" s="35">
        <f>CV22-CV21</f>
        <v>2.4589434269323689E-2</v>
      </c>
      <c r="CW24">
        <v>2001</v>
      </c>
      <c r="CX24">
        <v>0.93</v>
      </c>
      <c r="CY24" t="s">
        <v>52</v>
      </c>
      <c r="CZ24" s="35">
        <f>CZ22-CZ21</f>
        <v>2.206686019899709E-2</v>
      </c>
      <c r="DA24">
        <v>2001</v>
      </c>
      <c r="DB24">
        <v>0.93</v>
      </c>
      <c r="DC24" t="s">
        <v>52</v>
      </c>
      <c r="DD24" s="35">
        <f>DD22-DD21</f>
        <v>2.4966863669755056E-2</v>
      </c>
      <c r="DE24">
        <v>2001</v>
      </c>
      <c r="DF24">
        <v>0.93</v>
      </c>
      <c r="DG24" t="s">
        <v>52</v>
      </c>
      <c r="DH24" s="35">
        <f>DH22-DH21</f>
        <v>2.4317726535203487E-2</v>
      </c>
      <c r="DI24">
        <v>2001</v>
      </c>
      <c r="DJ24">
        <v>0.93</v>
      </c>
      <c r="DK24" t="s">
        <v>52</v>
      </c>
      <c r="DL24" s="35">
        <f>DL22-DL21</f>
        <v>2.4789409286881968E-2</v>
      </c>
      <c r="DM24">
        <v>2001</v>
      </c>
      <c r="DN24">
        <v>0.93</v>
      </c>
      <c r="DO24" t="s">
        <v>52</v>
      </c>
      <c r="DP24" s="35">
        <f>DP22-DP21</f>
        <v>2.5203320965479989E-2</v>
      </c>
      <c r="DQ24">
        <v>2001</v>
      </c>
      <c r="DR24">
        <v>0.93</v>
      </c>
    </row>
    <row r="25" spans="1:122" x14ac:dyDescent="0.25">
      <c r="B25">
        <v>-6.9690380174911304E-2</v>
      </c>
      <c r="C25" s="34">
        <v>0.30960227855409805</v>
      </c>
      <c r="D25">
        <v>11.659452214801815</v>
      </c>
      <c r="E25">
        <v>2002</v>
      </c>
      <c r="F25">
        <v>23.86</v>
      </c>
      <c r="G25" t="s">
        <v>53</v>
      </c>
      <c r="H25" s="35">
        <f>H21-H23</f>
        <v>2.4659481568603592E-2</v>
      </c>
      <c r="I25">
        <v>2002</v>
      </c>
      <c r="J25">
        <v>1.82</v>
      </c>
      <c r="K25" t="s">
        <v>53</v>
      </c>
      <c r="L25" s="35">
        <f>L21-L23</f>
        <v>2.6720144658604145E-2</v>
      </c>
      <c r="M25">
        <v>2002</v>
      </c>
      <c r="N25">
        <v>1.82</v>
      </c>
      <c r="O25" t="s">
        <v>53</v>
      </c>
      <c r="P25" s="35">
        <f>P21-P23</f>
        <v>2.6243700916879026E-2</v>
      </c>
      <c r="Q25">
        <v>2002</v>
      </c>
      <c r="R25">
        <v>1.82</v>
      </c>
      <c r="S25" t="s">
        <v>53</v>
      </c>
      <c r="T25" s="35">
        <f>T21-T23</f>
        <v>2.612210109364814E-2</v>
      </c>
      <c r="U25">
        <v>2002</v>
      </c>
      <c r="V25">
        <v>1.82</v>
      </c>
      <c r="W25" t="s">
        <v>53</v>
      </c>
      <c r="X25" s="35">
        <f>X21-X23</f>
        <v>2.6131469095867402E-2</v>
      </c>
      <c r="Y25">
        <v>2002</v>
      </c>
      <c r="Z25">
        <v>1.82</v>
      </c>
      <c r="AA25" t="s">
        <v>53</v>
      </c>
      <c r="AB25" s="35">
        <f>AB21-AB23</f>
        <v>2.5953212364808215E-2</v>
      </c>
      <c r="AC25">
        <v>2002</v>
      </c>
      <c r="AD25">
        <v>1.82</v>
      </c>
      <c r="AE25" t="s">
        <v>53</v>
      </c>
      <c r="AF25" s="35">
        <f>AF21-AF23</f>
        <v>2.5833613100817755E-2</v>
      </c>
      <c r="AG25">
        <v>2002</v>
      </c>
      <c r="AH25">
        <v>1.82</v>
      </c>
      <c r="AI25" t="s">
        <v>53</v>
      </c>
      <c r="AJ25" s="35">
        <f>AJ21-AJ23</f>
        <v>2.5697372591435279E-2</v>
      </c>
      <c r="AK25">
        <v>2002</v>
      </c>
      <c r="AL25">
        <v>1.82</v>
      </c>
      <c r="AM25" t="s">
        <v>53</v>
      </c>
      <c r="AN25" s="35">
        <f>AN21-AN23</f>
        <v>2.5549311545133312E-2</v>
      </c>
      <c r="AO25">
        <v>2002</v>
      </c>
      <c r="AP25">
        <v>1.82</v>
      </c>
      <c r="AQ25" t="s">
        <v>53</v>
      </c>
      <c r="AR25" s="35">
        <f>AR21-AR23</f>
        <v>2.5355759464023894E-2</v>
      </c>
      <c r="AS25">
        <v>2002</v>
      </c>
      <c r="AT25">
        <v>1.82</v>
      </c>
      <c r="AU25" t="s">
        <v>53</v>
      </c>
      <c r="AV25" s="35">
        <f>AV21-AV23</f>
        <v>2.5260142130663348E-2</v>
      </c>
      <c r="AW25">
        <v>2002</v>
      </c>
      <c r="AX25">
        <v>1.82</v>
      </c>
      <c r="AY25" t="s">
        <v>53</v>
      </c>
      <c r="AZ25" s="35">
        <f>AZ21-AZ23</f>
        <v>2.5149467450368425E-2</v>
      </c>
      <c r="BA25">
        <v>2002</v>
      </c>
      <c r="BB25">
        <v>1.82</v>
      </c>
      <c r="BC25" t="s">
        <v>53</v>
      </c>
      <c r="BD25" s="35">
        <f>BD21-BD23</f>
        <v>2.4504383991277801E-2</v>
      </c>
      <c r="BE25">
        <v>2002</v>
      </c>
      <c r="BF25">
        <v>1.82</v>
      </c>
      <c r="BG25" t="s">
        <v>53</v>
      </c>
      <c r="BH25" s="35">
        <f>BH21-BH23</f>
        <v>2.4447984541379579E-2</v>
      </c>
      <c r="BI25">
        <v>2002</v>
      </c>
      <c r="BJ25">
        <v>1.82</v>
      </c>
      <c r="BK25" t="s">
        <v>53</v>
      </c>
      <c r="BL25" s="35">
        <f>BL21-BL23</f>
        <v>2.4289145006374024E-2</v>
      </c>
      <c r="BM25">
        <v>2002</v>
      </c>
      <c r="BN25">
        <v>1.82</v>
      </c>
      <c r="BO25" t="s">
        <v>53</v>
      </c>
      <c r="BP25" s="35">
        <f>BP21-BP23</f>
        <v>2.5060788627776436E-2</v>
      </c>
      <c r="BQ25">
        <v>2002</v>
      </c>
      <c r="BR25">
        <v>1.82</v>
      </c>
      <c r="BS25" t="s">
        <v>53</v>
      </c>
      <c r="BT25" s="35">
        <f>BT21-BT23</f>
        <v>2.3860180412925508E-2</v>
      </c>
      <c r="BU25">
        <v>2002</v>
      </c>
      <c r="BV25">
        <v>1.82</v>
      </c>
      <c r="BW25" t="s">
        <v>53</v>
      </c>
      <c r="BX25" s="35">
        <f>BX21-BX23</f>
        <v>2.4366857878249867E-2</v>
      </c>
      <c r="BY25">
        <v>2002</v>
      </c>
      <c r="BZ25">
        <v>1.82</v>
      </c>
      <c r="CA25" t="s">
        <v>53</v>
      </c>
      <c r="CB25" s="35">
        <f>CB21-CB23</f>
        <v>2.5337681827081675E-2</v>
      </c>
      <c r="CC25">
        <v>2002</v>
      </c>
      <c r="CD25">
        <v>1.82</v>
      </c>
      <c r="CE25" t="s">
        <v>53</v>
      </c>
      <c r="CF25" s="35">
        <f>CF21-CF23</f>
        <v>2.3403222442335517E-2</v>
      </c>
      <c r="CG25">
        <v>2002</v>
      </c>
      <c r="CH25">
        <v>1.82</v>
      </c>
      <c r="CI25" t="s">
        <v>53</v>
      </c>
      <c r="CJ25" s="35">
        <f>CJ21-CJ23</f>
        <v>2.4718906842175141E-2</v>
      </c>
      <c r="CK25">
        <v>2002</v>
      </c>
      <c r="CL25">
        <v>1.82</v>
      </c>
      <c r="CM25" t="s">
        <v>53</v>
      </c>
      <c r="CN25" s="35">
        <f>CN21-CN23</f>
        <v>2.5484777939187228E-2</v>
      </c>
      <c r="CO25">
        <v>2002</v>
      </c>
      <c r="CP25">
        <v>1.82</v>
      </c>
      <c r="CQ25" t="s">
        <v>53</v>
      </c>
      <c r="CR25" s="35">
        <f>CR21-CR23</f>
        <v>2.4360664314565253E-2</v>
      </c>
      <c r="CS25">
        <v>2002</v>
      </c>
      <c r="CT25">
        <v>1.82</v>
      </c>
      <c r="CU25" t="s">
        <v>53</v>
      </c>
      <c r="CV25" s="35">
        <f>CV21-CV23</f>
        <v>2.520934994473558E-2</v>
      </c>
      <c r="CW25">
        <v>2002</v>
      </c>
      <c r="CX25">
        <v>1.82</v>
      </c>
      <c r="CY25" t="s">
        <v>53</v>
      </c>
      <c r="CZ25" s="35">
        <f>CZ21-CZ23</f>
        <v>2.2564815489742818E-2</v>
      </c>
      <c r="DA25">
        <v>2002</v>
      </c>
      <c r="DB25">
        <v>23.86</v>
      </c>
      <c r="DC25" t="s">
        <v>53</v>
      </c>
      <c r="DD25" s="35">
        <f>DD21-DD23</f>
        <v>2.5606204342819822E-2</v>
      </c>
      <c r="DE25">
        <v>2002</v>
      </c>
      <c r="DF25">
        <v>23.86</v>
      </c>
      <c r="DG25" t="s">
        <v>53</v>
      </c>
      <c r="DH25" s="35">
        <f>DH21-DH23</f>
        <v>2.4923848479578167E-2</v>
      </c>
      <c r="DI25">
        <v>2002</v>
      </c>
      <c r="DJ25">
        <v>23.86</v>
      </c>
      <c r="DK25" t="s">
        <v>53</v>
      </c>
      <c r="DL25" s="35">
        <f>DL21-DL23</f>
        <v>2.5419578717625443E-2</v>
      </c>
      <c r="DM25">
        <v>2002</v>
      </c>
      <c r="DN25">
        <v>23.86</v>
      </c>
      <c r="DO25" t="s">
        <v>53</v>
      </c>
      <c r="DP25" s="35">
        <f>DP21-DP23</f>
        <v>2.5854987910420665E-2</v>
      </c>
      <c r="DQ25">
        <v>2002</v>
      </c>
      <c r="DR25">
        <v>23.86</v>
      </c>
    </row>
    <row r="26" spans="1:122" x14ac:dyDescent="0.25">
      <c r="B26">
        <v>-5.9000038961683168E-2</v>
      </c>
      <c r="C26" s="34">
        <v>0.19682385467377309</v>
      </c>
      <c r="D26">
        <v>6.3714793464633486</v>
      </c>
      <c r="E26">
        <v>2002</v>
      </c>
      <c r="F26">
        <v>1.82</v>
      </c>
      <c r="G26" t="s">
        <v>54</v>
      </c>
      <c r="H26" s="36">
        <f>AVERAGE(H24:H25)</f>
        <v>2.4362739386531086E-2</v>
      </c>
      <c r="I26">
        <v>2002</v>
      </c>
      <c r="J26">
        <v>0.59</v>
      </c>
      <c r="K26" t="s">
        <v>54</v>
      </c>
      <c r="L26" s="36">
        <f>AVERAGE(L24:L25)</f>
        <v>2.6372432367268633E-2</v>
      </c>
      <c r="M26">
        <v>2002</v>
      </c>
      <c r="N26">
        <v>0.59</v>
      </c>
      <c r="O26" t="s">
        <v>54</v>
      </c>
      <c r="P26" s="36">
        <f>AVERAGE(P24:P25)</f>
        <v>2.5908123036427831E-2</v>
      </c>
      <c r="Q26">
        <v>2002</v>
      </c>
      <c r="R26">
        <v>0.59</v>
      </c>
      <c r="S26" t="s">
        <v>54</v>
      </c>
      <c r="T26" s="36">
        <f>AVERAGE(T24:T25)</f>
        <v>2.5789586563040177E-2</v>
      </c>
      <c r="U26">
        <v>2002</v>
      </c>
      <c r="V26">
        <v>0.59</v>
      </c>
      <c r="W26" t="s">
        <v>54</v>
      </c>
      <c r="X26" s="36">
        <f>AVERAGE(X24:X25)</f>
        <v>2.5798719052656301E-2</v>
      </c>
      <c r="Y26">
        <v>2002</v>
      </c>
      <c r="Z26">
        <v>0.59</v>
      </c>
      <c r="AA26" t="s">
        <v>54</v>
      </c>
      <c r="AB26" s="36">
        <f>AVERAGE(AB24:AB25)</f>
        <v>2.5624929776507693E-2</v>
      </c>
      <c r="AC26">
        <v>2002</v>
      </c>
      <c r="AD26">
        <v>0.59</v>
      </c>
      <c r="AE26" t="s">
        <v>54</v>
      </c>
      <c r="AF26" s="36">
        <f>AVERAGE(AF24:AF25)</f>
        <v>2.5508311400819095E-2</v>
      </c>
      <c r="AG26">
        <v>2002</v>
      </c>
      <c r="AH26">
        <v>0.59</v>
      </c>
      <c r="AI26" t="s">
        <v>54</v>
      </c>
      <c r="AJ26" s="36">
        <f>AVERAGE(AJ24:AJ25)</f>
        <v>2.5375450396147605E-2</v>
      </c>
      <c r="AK26">
        <v>2002</v>
      </c>
      <c r="AL26">
        <v>0.59</v>
      </c>
      <c r="AM26" t="s">
        <v>54</v>
      </c>
      <c r="AN26" s="36">
        <f>AVERAGE(AN24:AN25)</f>
        <v>2.5231042557350248E-2</v>
      </c>
      <c r="AO26">
        <v>2002</v>
      </c>
      <c r="AP26">
        <v>0.59</v>
      </c>
      <c r="AQ26" t="s">
        <v>54</v>
      </c>
      <c r="AR26" s="36">
        <f>AVERAGE(AR24:AR25)</f>
        <v>2.5042235452922293E-2</v>
      </c>
      <c r="AS26">
        <v>2002</v>
      </c>
      <c r="AT26">
        <v>0.59</v>
      </c>
      <c r="AU26" t="s">
        <v>54</v>
      </c>
      <c r="AV26" s="36">
        <f>AVERAGE(AV24:AV25)</f>
        <v>2.4948949374858496E-2</v>
      </c>
      <c r="AW26">
        <v>2002</v>
      </c>
      <c r="AX26">
        <v>0.59</v>
      </c>
      <c r="AY26" t="s">
        <v>54</v>
      </c>
      <c r="AZ26" s="36">
        <f>AVERAGE(AZ24:AZ25)</f>
        <v>2.4840962468598154E-2</v>
      </c>
      <c r="BA26">
        <v>2002</v>
      </c>
      <c r="BB26">
        <v>0.59</v>
      </c>
      <c r="BC26" t="s">
        <v>54</v>
      </c>
      <c r="BD26" s="36">
        <f>AVERAGE(BD24:BD25)</f>
        <v>2.4211318646201355E-2</v>
      </c>
      <c r="BE26">
        <v>2002</v>
      </c>
      <c r="BF26">
        <v>0.59</v>
      </c>
      <c r="BG26" t="s">
        <v>54</v>
      </c>
      <c r="BH26" s="36">
        <f>AVERAGE(BH24:BH25)</f>
        <v>2.4156250688370368E-2</v>
      </c>
      <c r="BI26">
        <v>2002</v>
      </c>
      <c r="BJ26">
        <v>0.59</v>
      </c>
      <c r="BK26" t="s">
        <v>54</v>
      </c>
      <c r="BL26" s="36">
        <f>AVERAGE(BL24:BL25)</f>
        <v>2.4001145170652764E-2</v>
      </c>
      <c r="BM26">
        <v>2002</v>
      </c>
      <c r="BN26">
        <v>0.59</v>
      </c>
      <c r="BO26" t="s">
        <v>54</v>
      </c>
      <c r="BP26" s="36">
        <f>AVERAGE(BP24:BP25)</f>
        <v>2.4754429036004871E-2</v>
      </c>
      <c r="BQ26">
        <v>2002</v>
      </c>
      <c r="BR26">
        <v>0.59</v>
      </c>
      <c r="BS26" t="s">
        <v>54</v>
      </c>
      <c r="BT26" s="36">
        <f>AVERAGE(BT24:BT25)</f>
        <v>2.3582147344650653E-2</v>
      </c>
      <c r="BU26">
        <v>2002</v>
      </c>
      <c r="BV26">
        <v>0.59</v>
      </c>
      <c r="BW26" t="s">
        <v>54</v>
      </c>
      <c r="BX26" s="36">
        <f>AVERAGE(BX24:BX25)</f>
        <v>2.4077034093243674E-2</v>
      </c>
      <c r="BY26">
        <v>2002</v>
      </c>
      <c r="BZ26">
        <v>0.59</v>
      </c>
      <c r="CA26" t="s">
        <v>54</v>
      </c>
      <c r="CB26" s="36">
        <f>AVERAGE(CB24:CB25)</f>
        <v>2.5024599218983371E-2</v>
      </c>
      <c r="CC26">
        <v>2002</v>
      </c>
      <c r="CD26">
        <v>0.59</v>
      </c>
      <c r="CE26" t="s">
        <v>54</v>
      </c>
      <c r="CF26" s="36">
        <f>AVERAGE(CF24:CF25)</f>
        <v>2.3135617905970976E-2</v>
      </c>
      <c r="CG26">
        <v>2002</v>
      </c>
      <c r="CH26">
        <v>0.59</v>
      </c>
      <c r="CI26" t="s">
        <v>54</v>
      </c>
      <c r="CJ26" s="36">
        <f>AVERAGE(CJ24:CJ25)</f>
        <v>2.4420749961520091E-2</v>
      </c>
      <c r="CK26">
        <v>2002</v>
      </c>
      <c r="CL26">
        <v>0.59</v>
      </c>
      <c r="CM26" t="s">
        <v>54</v>
      </c>
      <c r="CN26" s="36">
        <f>AVERAGE(CN24:CN25)</f>
        <v>2.5168094870287545E-2</v>
      </c>
      <c r="CO26">
        <v>2002</v>
      </c>
      <c r="CP26">
        <v>0.59</v>
      </c>
      <c r="CQ26" t="s">
        <v>54</v>
      </c>
      <c r="CR26" s="36">
        <f>AVERAGE(CR24:CR25)</f>
        <v>2.4070986100867331E-2</v>
      </c>
      <c r="CS26">
        <v>2002</v>
      </c>
      <c r="CT26">
        <v>0.59</v>
      </c>
      <c r="CU26" t="s">
        <v>54</v>
      </c>
      <c r="CV26" s="36">
        <f>AVERAGE(CV24:CV25)</f>
        <v>2.4899392107029635E-2</v>
      </c>
      <c r="CW26">
        <v>2002</v>
      </c>
      <c r="CX26">
        <v>0.59</v>
      </c>
      <c r="CY26" t="s">
        <v>54</v>
      </c>
      <c r="CZ26" s="36">
        <f>AVERAGE(CZ24:CZ25)</f>
        <v>2.2315837844369954E-2</v>
      </c>
      <c r="DA26">
        <v>2002</v>
      </c>
      <c r="DB26">
        <v>0.59</v>
      </c>
      <c r="DC26" t="s">
        <v>54</v>
      </c>
      <c r="DD26" s="36">
        <f>AVERAGE(DD24:DD25)</f>
        <v>2.5286534006287439E-2</v>
      </c>
      <c r="DE26">
        <v>2002</v>
      </c>
      <c r="DF26">
        <v>1.82</v>
      </c>
      <c r="DG26" t="s">
        <v>54</v>
      </c>
      <c r="DH26" s="36">
        <f>AVERAGE(DH24:DH25)</f>
        <v>2.4620787507390829E-2</v>
      </c>
      <c r="DI26">
        <v>2002</v>
      </c>
      <c r="DJ26">
        <v>1.82</v>
      </c>
      <c r="DK26" t="s">
        <v>54</v>
      </c>
      <c r="DL26" s="36">
        <f>AVERAGE(DL24:DL25)</f>
        <v>2.5104494002253706E-2</v>
      </c>
      <c r="DM26">
        <v>2002</v>
      </c>
      <c r="DN26">
        <v>1.82</v>
      </c>
      <c r="DO26" t="s">
        <v>54</v>
      </c>
      <c r="DP26" s="36">
        <f>AVERAGE(DP24:DP25)</f>
        <v>2.5529154437950327E-2</v>
      </c>
      <c r="DQ26">
        <v>2002</v>
      </c>
      <c r="DR26">
        <v>1.82</v>
      </c>
    </row>
    <row r="27" spans="1:122" x14ac:dyDescent="0.25">
      <c r="B27">
        <v>-5.4320434004149681E-2</v>
      </c>
      <c r="C27" s="34">
        <v>0.1783510134256231</v>
      </c>
      <c r="D27">
        <v>5.6436829167152407</v>
      </c>
      <c r="E27">
        <v>2002</v>
      </c>
      <c r="F27">
        <v>0.59</v>
      </c>
      <c r="I27">
        <v>2002</v>
      </c>
      <c r="J27">
        <v>1.05</v>
      </c>
      <c r="M27">
        <v>2002</v>
      </c>
      <c r="N27">
        <v>1.05</v>
      </c>
      <c r="Q27">
        <v>2002</v>
      </c>
      <c r="R27">
        <v>1.05</v>
      </c>
      <c r="U27">
        <v>2002</v>
      </c>
      <c r="V27">
        <v>1.05</v>
      </c>
      <c r="Y27">
        <v>2002</v>
      </c>
      <c r="Z27">
        <v>1.05</v>
      </c>
      <c r="AC27">
        <v>2002</v>
      </c>
      <c r="AD27">
        <v>1.05</v>
      </c>
      <c r="AG27">
        <v>2002</v>
      </c>
      <c r="AH27">
        <v>1.05</v>
      </c>
      <c r="AK27">
        <v>2002</v>
      </c>
      <c r="AL27">
        <v>1.05</v>
      </c>
      <c r="AO27">
        <v>2002</v>
      </c>
      <c r="AP27">
        <v>1.05</v>
      </c>
      <c r="AS27">
        <v>2002</v>
      </c>
      <c r="AT27">
        <v>1.05</v>
      </c>
      <c r="AW27">
        <v>2002</v>
      </c>
      <c r="AX27">
        <v>1.05</v>
      </c>
      <c r="BA27">
        <v>2002</v>
      </c>
      <c r="BB27">
        <v>1.05</v>
      </c>
      <c r="BE27">
        <v>2002</v>
      </c>
      <c r="BF27">
        <v>1.05</v>
      </c>
      <c r="BI27">
        <v>2002</v>
      </c>
      <c r="BJ27">
        <v>1.05</v>
      </c>
      <c r="BM27">
        <v>2002</v>
      </c>
      <c r="BN27">
        <v>1.05</v>
      </c>
      <c r="BQ27">
        <v>2002</v>
      </c>
      <c r="BR27">
        <v>1.05</v>
      </c>
      <c r="BU27">
        <v>2002</v>
      </c>
      <c r="BV27">
        <v>1.05</v>
      </c>
      <c r="BY27">
        <v>2002</v>
      </c>
      <c r="BZ27">
        <v>1.05</v>
      </c>
      <c r="CC27">
        <v>2002</v>
      </c>
      <c r="CD27">
        <v>1.05</v>
      </c>
      <c r="CG27">
        <v>2002</v>
      </c>
      <c r="CH27">
        <v>1.05</v>
      </c>
      <c r="CK27">
        <v>2002</v>
      </c>
      <c r="CL27">
        <v>1.05</v>
      </c>
      <c r="CO27">
        <v>2002</v>
      </c>
      <c r="CP27">
        <v>1.05</v>
      </c>
      <c r="CS27">
        <v>2002</v>
      </c>
      <c r="CT27">
        <v>1.05</v>
      </c>
      <c r="CW27">
        <v>2002</v>
      </c>
      <c r="CX27">
        <v>1.05</v>
      </c>
      <c r="DA27">
        <v>2002</v>
      </c>
      <c r="DB27">
        <v>1.05</v>
      </c>
      <c r="DE27">
        <v>2002</v>
      </c>
      <c r="DF27">
        <v>1.05</v>
      </c>
      <c r="DI27">
        <v>2002</v>
      </c>
      <c r="DJ27">
        <v>0.59</v>
      </c>
      <c r="DM27">
        <v>2002</v>
      </c>
      <c r="DN27">
        <v>0.59</v>
      </c>
      <c r="DQ27">
        <v>2002</v>
      </c>
      <c r="DR27">
        <v>0.59</v>
      </c>
    </row>
    <row r="28" spans="1:122" x14ac:dyDescent="0.25">
      <c r="B28">
        <v>-5.6715023564481049E-2</v>
      </c>
      <c r="C28" s="34">
        <v>0.18612494338378488</v>
      </c>
      <c r="D28">
        <v>5.9459354217073246</v>
      </c>
      <c r="E28">
        <v>2002</v>
      </c>
      <c r="F28">
        <v>1.05</v>
      </c>
      <c r="I28">
        <v>2005</v>
      </c>
      <c r="J28">
        <v>1</v>
      </c>
      <c r="M28">
        <v>2005</v>
      </c>
      <c r="N28">
        <v>1</v>
      </c>
      <c r="Q28">
        <v>2005</v>
      </c>
      <c r="R28">
        <v>1</v>
      </c>
      <c r="U28">
        <v>2005</v>
      </c>
      <c r="V28">
        <v>1</v>
      </c>
      <c r="Y28">
        <v>2005</v>
      </c>
      <c r="Z28">
        <v>1</v>
      </c>
      <c r="AC28">
        <v>2005</v>
      </c>
      <c r="AD28">
        <v>1</v>
      </c>
      <c r="AG28">
        <v>2005</v>
      </c>
      <c r="AH28">
        <v>1</v>
      </c>
      <c r="AK28">
        <v>2005</v>
      </c>
      <c r="AL28">
        <v>1</v>
      </c>
      <c r="AO28">
        <v>2005</v>
      </c>
      <c r="AP28">
        <v>1</v>
      </c>
      <c r="AS28">
        <v>2005</v>
      </c>
      <c r="AT28">
        <v>1</v>
      </c>
      <c r="AW28">
        <v>2005</v>
      </c>
      <c r="AX28">
        <v>1</v>
      </c>
      <c r="BA28">
        <v>2005</v>
      </c>
      <c r="BB28">
        <v>1</v>
      </c>
      <c r="BE28">
        <v>2005</v>
      </c>
      <c r="BF28">
        <v>1</v>
      </c>
      <c r="BI28">
        <v>2005</v>
      </c>
      <c r="BJ28">
        <v>1</v>
      </c>
      <c r="BM28">
        <v>2005</v>
      </c>
      <c r="BN28">
        <v>1</v>
      </c>
      <c r="BQ28">
        <v>2005</v>
      </c>
      <c r="BR28">
        <v>1</v>
      </c>
      <c r="BU28">
        <v>2005</v>
      </c>
      <c r="BV28">
        <v>1</v>
      </c>
      <c r="BY28">
        <v>2005</v>
      </c>
      <c r="BZ28">
        <v>1</v>
      </c>
      <c r="CC28">
        <v>2005</v>
      </c>
      <c r="CD28">
        <v>1</v>
      </c>
      <c r="CG28">
        <v>2005</v>
      </c>
      <c r="CH28">
        <v>1</v>
      </c>
      <c r="CK28">
        <v>2005</v>
      </c>
      <c r="CL28">
        <v>1</v>
      </c>
      <c r="CO28">
        <v>2005</v>
      </c>
      <c r="CP28">
        <v>1</v>
      </c>
      <c r="CS28">
        <v>2005</v>
      </c>
      <c r="CT28">
        <v>1</v>
      </c>
      <c r="CW28">
        <v>2005</v>
      </c>
      <c r="CX28">
        <v>1</v>
      </c>
      <c r="DA28">
        <v>2005</v>
      </c>
      <c r="DB28">
        <v>1</v>
      </c>
      <c r="DE28">
        <v>2005</v>
      </c>
      <c r="DF28">
        <v>1</v>
      </c>
      <c r="DI28">
        <v>2005</v>
      </c>
      <c r="DJ28">
        <v>1</v>
      </c>
      <c r="DM28">
        <v>2002</v>
      </c>
      <c r="DN28">
        <v>1.05</v>
      </c>
      <c r="DQ28">
        <v>2002</v>
      </c>
      <c r="DR28">
        <v>1.05</v>
      </c>
    </row>
    <row r="29" spans="1:122" x14ac:dyDescent="0.25">
      <c r="B29">
        <v>-5.6597828659806212E-2</v>
      </c>
      <c r="C29" s="34">
        <v>0.18045109908043855</v>
      </c>
      <c r="D29">
        <v>5.7247695297097287</v>
      </c>
      <c r="E29">
        <v>2005</v>
      </c>
      <c r="F29">
        <v>1</v>
      </c>
      <c r="I29">
        <v>2005</v>
      </c>
      <c r="J29">
        <v>0.83399999999999996</v>
      </c>
      <c r="M29">
        <v>2005</v>
      </c>
      <c r="N29">
        <v>0.83399999999999996</v>
      </c>
      <c r="Q29">
        <v>2005</v>
      </c>
      <c r="R29">
        <v>0.83399999999999996</v>
      </c>
      <c r="U29">
        <v>2005</v>
      </c>
      <c r="V29">
        <v>0.83399999999999996</v>
      </c>
      <c r="Y29">
        <v>2005</v>
      </c>
      <c r="Z29">
        <v>0.83399999999999996</v>
      </c>
      <c r="AC29">
        <v>2005</v>
      </c>
      <c r="AD29">
        <v>0.83399999999999996</v>
      </c>
      <c r="AG29">
        <v>2005</v>
      </c>
      <c r="AH29">
        <v>0.83399999999999996</v>
      </c>
      <c r="AK29">
        <v>2005</v>
      </c>
      <c r="AL29">
        <v>0.83399999999999996</v>
      </c>
      <c r="AO29">
        <v>2005</v>
      </c>
      <c r="AP29">
        <v>0.83399999999999996</v>
      </c>
      <c r="AS29">
        <v>2005</v>
      </c>
      <c r="AT29">
        <v>0.83399999999999996</v>
      </c>
      <c r="AW29">
        <v>2005</v>
      </c>
      <c r="AX29">
        <v>0.83399999999999996</v>
      </c>
      <c r="BA29">
        <v>2005</v>
      </c>
      <c r="BB29">
        <v>0.83399999999999996</v>
      </c>
      <c r="BE29">
        <v>2005</v>
      </c>
      <c r="BF29">
        <v>0.83399999999999996</v>
      </c>
      <c r="BI29">
        <v>2005</v>
      </c>
      <c r="BJ29">
        <v>0.83399999999999996</v>
      </c>
      <c r="BM29">
        <v>2005</v>
      </c>
      <c r="BN29">
        <v>0.83399999999999996</v>
      </c>
      <c r="BQ29">
        <v>2005</v>
      </c>
      <c r="BR29">
        <v>0.83399999999999996</v>
      </c>
      <c r="BU29">
        <v>2005</v>
      </c>
      <c r="BV29">
        <v>0.83399999999999996</v>
      </c>
      <c r="BY29">
        <v>2005</v>
      </c>
      <c r="BZ29">
        <v>0.83399999999999996</v>
      </c>
      <c r="CC29">
        <v>2005</v>
      </c>
      <c r="CD29">
        <v>0.83399999999999996</v>
      </c>
      <c r="CG29">
        <v>2005</v>
      </c>
      <c r="CH29">
        <v>0.83399999999999996</v>
      </c>
      <c r="CK29">
        <v>2005</v>
      </c>
      <c r="CL29">
        <v>0.83399999999999996</v>
      </c>
      <c r="CO29">
        <v>2005</v>
      </c>
      <c r="CP29">
        <v>0.83399999999999996</v>
      </c>
      <c r="CS29">
        <v>2005</v>
      </c>
      <c r="CT29">
        <v>0.83399999999999996</v>
      </c>
      <c r="CW29">
        <v>2005</v>
      </c>
      <c r="CX29">
        <v>0.83399999999999996</v>
      </c>
      <c r="DA29">
        <v>2005</v>
      </c>
      <c r="DB29">
        <v>0.83399999999999996</v>
      </c>
      <c r="DE29">
        <v>2005</v>
      </c>
      <c r="DF29">
        <v>0.83399999999999996</v>
      </c>
      <c r="DI29">
        <v>2005</v>
      </c>
      <c r="DJ29">
        <v>0.83399999999999996</v>
      </c>
      <c r="DM29">
        <v>2005</v>
      </c>
      <c r="DN29">
        <v>0.83399999999999996</v>
      </c>
      <c r="DQ29">
        <v>2005</v>
      </c>
      <c r="DR29">
        <v>1</v>
      </c>
    </row>
    <row r="30" spans="1:122" x14ac:dyDescent="0.25">
      <c r="B30">
        <v>-5.5549579131663494E-2</v>
      </c>
      <c r="C30" s="34">
        <v>0.17593333892206361</v>
      </c>
      <c r="D30">
        <v>5.550845614831931</v>
      </c>
      <c r="E30">
        <v>2005</v>
      </c>
      <c r="F30">
        <v>0.83399999999999996</v>
      </c>
    </row>
    <row r="31" spans="1:122" x14ac:dyDescent="0.25">
      <c r="A31" t="s">
        <v>55</v>
      </c>
      <c r="B31" s="27">
        <f>AVERAGE(B2:B30)</f>
        <v>-5.8940069748352947E-2</v>
      </c>
      <c r="C31" s="27">
        <f>AVERAGE(C2:C30)</f>
        <v>0.20289959813438435</v>
      </c>
      <c r="D31" s="27">
        <f>AVERAGE(D2:D30)</f>
        <v>6.6566047626918285</v>
      </c>
      <c r="E31" s="27">
        <f>AVERAGE(E2:E30)</f>
        <v>1993.4137931034484</v>
      </c>
      <c r="F31" s="27">
        <f>AVERAGE(F2:F30)</f>
        <v>5.1260000000000012</v>
      </c>
    </row>
    <row r="32" spans="1:122" x14ac:dyDescent="0.25">
      <c r="A32" t="s">
        <v>56</v>
      </c>
      <c r="B32" s="27">
        <f>STDEV(B2:B30)</f>
        <v>3.6600887699683947E-3</v>
      </c>
      <c r="C32" s="27">
        <f>STDEV(C2:C30)</f>
        <v>2.6624072010838114E-2</v>
      </c>
      <c r="D32" s="27">
        <f>STDEV(D2:D30)</f>
        <v>1.1923091933105439</v>
      </c>
      <c r="E32" s="27">
        <f>STDEV(E2:E30)</f>
        <v>8.8983033751196121</v>
      </c>
      <c r="F32" s="27">
        <f>STDEV(F2:F30)</f>
        <v>5.2383706299900963</v>
      </c>
    </row>
    <row r="33" spans="1:6" x14ac:dyDescent="0.25">
      <c r="A33" t="s">
        <v>57</v>
      </c>
      <c r="B33" s="27">
        <f>MIN(B2:B30)</f>
        <v>-6.9690380174911304E-2</v>
      </c>
      <c r="C33" s="27">
        <f>MIN(C2:C30)</f>
        <v>0.17593333892206361</v>
      </c>
      <c r="D33" s="27">
        <f>MIN(D2:D30)</f>
        <v>5.550845614831931</v>
      </c>
      <c r="E33" s="27">
        <f>MIN(E2:E30)</f>
        <v>1978</v>
      </c>
      <c r="F33" s="27">
        <f>MIN(F2:F30)</f>
        <v>0.27</v>
      </c>
    </row>
    <row r="34" spans="1:6" x14ac:dyDescent="0.25">
      <c r="A34" t="s">
        <v>58</v>
      </c>
      <c r="B34" s="27">
        <f>MAX(B2:B30)</f>
        <v>-5.2615362057532269E-2</v>
      </c>
      <c r="C34" s="27">
        <f>MAX(C2:C30)</f>
        <v>0.30960227855409805</v>
      </c>
      <c r="D34" s="27">
        <f>MAX(D2:D30)</f>
        <v>11.659452214801815</v>
      </c>
      <c r="E34" s="27">
        <f>MAX(E2:E30)</f>
        <v>2005</v>
      </c>
      <c r="F34" s="27">
        <f>MAX(F2:F30)</f>
        <v>23.86</v>
      </c>
    </row>
    <row r="35" spans="1:6" x14ac:dyDescent="0.25">
      <c r="A35" t="s">
        <v>59</v>
      </c>
      <c r="B35" s="27">
        <f>ABS(B34-B33)</f>
        <v>1.7075018117379034E-2</v>
      </c>
      <c r="C35" s="27">
        <f>ABS(C34-C33)</f>
        <v>0.13366893963203444</v>
      </c>
      <c r="D35" s="27">
        <f>ABS(D34-D33)</f>
        <v>6.1086065999698844</v>
      </c>
      <c r="E35" s="27">
        <f>ABS(E34-E33)</f>
        <v>27</v>
      </c>
      <c r="F35" s="27">
        <f>ABS(F34-F33)</f>
        <v>23.59</v>
      </c>
    </row>
    <row r="36" spans="1:6" x14ac:dyDescent="0.25">
      <c r="A36" t="s">
        <v>60</v>
      </c>
      <c r="B36" s="27">
        <f>COUNT(B2:B30)</f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38"/>
  <sheetViews>
    <sheetView workbookViewId="0">
      <selection activeCell="F1" sqref="F1"/>
    </sheetView>
  </sheetViews>
  <sheetFormatPr defaultColWidth="11.42578125" defaultRowHeight="15" x14ac:dyDescent="0.25"/>
  <sheetData>
    <row r="1" spans="2:132" ht="17.25" thickTop="1" thickBot="1" x14ac:dyDescent="0.3">
      <c r="B1" s="27" t="s">
        <v>33</v>
      </c>
      <c r="C1" s="27" t="s">
        <v>34</v>
      </c>
      <c r="D1" s="27" t="s">
        <v>35</v>
      </c>
      <c r="E1" s="27" t="s">
        <v>0</v>
      </c>
      <c r="F1" s="27" t="s">
        <v>11</v>
      </c>
      <c r="G1" s="32">
        <f>LN(G2)</f>
        <v>-3.3419276555750055E-2</v>
      </c>
      <c r="H1" s="33">
        <f>G4</f>
        <v>0.13365783891650043</v>
      </c>
      <c r="I1" t="s">
        <v>0</v>
      </c>
      <c r="J1" t="s">
        <v>11</v>
      </c>
      <c r="K1" s="32">
        <f>LN(K2)</f>
        <v>-5.0093142661782671E-2</v>
      </c>
      <c r="L1" s="33">
        <f>K4</f>
        <v>0.18604894963159069</v>
      </c>
      <c r="M1" t="s">
        <v>0</v>
      </c>
      <c r="N1" t="s">
        <v>11</v>
      </c>
      <c r="O1" s="32">
        <f>LN(O2)</f>
        <v>-3.5332252225555555E-2</v>
      </c>
      <c r="P1" s="33">
        <f>O4</f>
        <v>0.13205209971639278</v>
      </c>
      <c r="Q1" t="s">
        <v>0</v>
      </c>
      <c r="R1" t="s">
        <v>11</v>
      </c>
      <c r="S1" s="32">
        <f>LN(S2)</f>
        <v>-3.2853503830126599E-2</v>
      </c>
      <c r="T1" s="33">
        <f>S4</f>
        <v>0.12542904037437522</v>
      </c>
      <c r="U1" t="s">
        <v>0</v>
      </c>
      <c r="V1" t="s">
        <v>11</v>
      </c>
      <c r="W1" s="32">
        <f>LN(W2)</f>
        <v>-3.4826949698797439E-2</v>
      </c>
      <c r="X1" s="33">
        <f>W4</f>
        <v>0.14033086276944892</v>
      </c>
      <c r="Y1" t="s">
        <v>0</v>
      </c>
      <c r="Z1" t="s">
        <v>11</v>
      </c>
      <c r="AA1" s="32">
        <f>LN(AA2)</f>
        <v>-3.4481342723577356E-2</v>
      </c>
      <c r="AB1" s="33">
        <f>AA4</f>
        <v>0.13828358614164843</v>
      </c>
      <c r="AC1" t="s">
        <v>0</v>
      </c>
      <c r="AD1" t="s">
        <v>11</v>
      </c>
      <c r="AE1" s="32">
        <f>LN(AE2)</f>
        <v>-3.2692376365536062E-2</v>
      </c>
      <c r="AF1" s="33">
        <f>AE4</f>
        <v>0.12635607842696731</v>
      </c>
      <c r="AG1" t="s">
        <v>0</v>
      </c>
      <c r="AH1" t="s">
        <v>11</v>
      </c>
      <c r="AI1" s="32">
        <f>LN(AI2)</f>
        <v>-3.3511125767981216E-2</v>
      </c>
      <c r="AJ1" s="33">
        <f>AI4</f>
        <v>0.13208611141532342</v>
      </c>
      <c r="AK1" t="s">
        <v>0</v>
      </c>
      <c r="AL1" t="s">
        <v>11</v>
      </c>
      <c r="AM1" s="32">
        <f>LN(AM2)</f>
        <v>-3.3168977647123614E-2</v>
      </c>
      <c r="AN1" s="33">
        <f>AM4</f>
        <v>0.13025785833048847</v>
      </c>
      <c r="AO1" t="s">
        <v>0</v>
      </c>
      <c r="AP1" t="s">
        <v>11</v>
      </c>
      <c r="AQ1" s="32">
        <f>LN(AQ2)</f>
        <v>-3.2936500020219375E-2</v>
      </c>
      <c r="AR1" s="33">
        <f>AQ4</f>
        <v>0.12931069898440065</v>
      </c>
      <c r="AS1" t="s">
        <v>0</v>
      </c>
      <c r="AT1" t="s">
        <v>11</v>
      </c>
      <c r="AU1" s="32">
        <f>LN(AU2)</f>
        <v>-3.2781908553182873E-2</v>
      </c>
      <c r="AV1" s="33">
        <f>AU4</f>
        <v>0.12901416255544521</v>
      </c>
      <c r="AW1" t="s">
        <v>0</v>
      </c>
      <c r="AX1" t="s">
        <v>11</v>
      </c>
      <c r="AY1" s="32">
        <f>LN(AY2)</f>
        <v>-3.2613120598218137E-2</v>
      </c>
      <c r="AZ1" s="33">
        <f>AY4</f>
        <v>0.12908215964242839</v>
      </c>
      <c r="BA1" t="s">
        <v>0</v>
      </c>
      <c r="BB1" t="s">
        <v>11</v>
      </c>
      <c r="BC1" s="32">
        <f>LN(BC2)</f>
        <v>-3.2760864389135835E-2</v>
      </c>
      <c r="BD1" s="33">
        <f>BC4</f>
        <v>0.1303849539402594</v>
      </c>
      <c r="BE1" t="s">
        <v>0</v>
      </c>
      <c r="BF1" t="s">
        <v>11</v>
      </c>
      <c r="BG1" s="32">
        <f>LN(BG2)</f>
        <v>-3.3108600394410263E-2</v>
      </c>
      <c r="BH1" s="33">
        <f>BG4</f>
        <v>0.13280584791422231</v>
      </c>
      <c r="BI1" t="s">
        <v>0</v>
      </c>
      <c r="BJ1" t="s">
        <v>11</v>
      </c>
      <c r="BK1" s="32">
        <f>LN(BK2)</f>
        <v>-3.393612915697207E-2</v>
      </c>
      <c r="BL1" s="33">
        <f>BK4</f>
        <v>0.14338147965784367</v>
      </c>
      <c r="BM1" t="s">
        <v>0</v>
      </c>
      <c r="BN1" t="s">
        <v>11</v>
      </c>
      <c r="BO1" s="32">
        <f>LN(BO2)</f>
        <v>-3.4247931083721143E-2</v>
      </c>
      <c r="BP1" s="33">
        <f>BO4</f>
        <v>0.14593518638549571</v>
      </c>
      <c r="BQ1" t="s">
        <v>0</v>
      </c>
      <c r="BR1" t="s">
        <v>11</v>
      </c>
      <c r="BS1" s="32">
        <f>LN(BS2)</f>
        <v>-3.4656043565274616E-2</v>
      </c>
      <c r="BT1" s="33">
        <f>BS4</f>
        <v>0.15023423023790489</v>
      </c>
      <c r="BU1" t="s">
        <v>0</v>
      </c>
      <c r="BV1" t="s">
        <v>11</v>
      </c>
      <c r="BW1" s="32">
        <f>LN(BW2)</f>
        <v>-3.3017784436463284E-2</v>
      </c>
      <c r="BX1" s="33">
        <f>BW4</f>
        <v>0.13129020065008759</v>
      </c>
      <c r="BY1" t="s">
        <v>0</v>
      </c>
      <c r="BZ1" t="s">
        <v>11</v>
      </c>
      <c r="CA1" s="32">
        <f>LN(CA2)</f>
        <v>-3.6142346645360361E-2</v>
      </c>
      <c r="CB1" s="33">
        <f>CA4</f>
        <v>0.16514261087221252</v>
      </c>
      <c r="CC1" t="s">
        <v>0</v>
      </c>
      <c r="CD1" t="s">
        <v>11</v>
      </c>
      <c r="CE1" s="32">
        <f>LN(CE2)</f>
        <v>-3.5996556024154247E-2</v>
      </c>
      <c r="CF1" s="33">
        <f>CE4</f>
        <v>0.15897141365636683</v>
      </c>
      <c r="CG1" t="s">
        <v>0</v>
      </c>
      <c r="CH1" t="s">
        <v>11</v>
      </c>
      <c r="CI1" s="32">
        <f>LN(CI2)</f>
        <v>-3.2501074249971458E-2</v>
      </c>
      <c r="CJ1" s="33">
        <f>CI4</f>
        <v>0.1261178717782718</v>
      </c>
      <c r="CK1" t="s">
        <v>0</v>
      </c>
      <c r="CL1" t="s">
        <v>11</v>
      </c>
      <c r="CM1" s="32">
        <f>LN(CM2)</f>
        <v>-2.9140990378457129E-2</v>
      </c>
      <c r="CN1" s="33">
        <f>CM4</f>
        <v>0.11848038491264759</v>
      </c>
      <c r="CO1" t="s">
        <v>0</v>
      </c>
      <c r="CP1" t="s">
        <v>11</v>
      </c>
      <c r="CQ1" s="32">
        <f>LN(CQ2)</f>
        <v>-3.0848835978280628E-2</v>
      </c>
      <c r="CR1" s="33">
        <f>CQ4</f>
        <v>0.11984774590843321</v>
      </c>
      <c r="CS1" t="s">
        <v>0</v>
      </c>
      <c r="CT1" t="s">
        <v>11</v>
      </c>
      <c r="CU1" s="32">
        <f>LN(CU2)</f>
        <v>-3.2817491450472983E-2</v>
      </c>
      <c r="CV1" s="33">
        <f>CU4</f>
        <v>0.12731194852785013</v>
      </c>
      <c r="CW1" t="s">
        <v>0</v>
      </c>
      <c r="CX1" t="s">
        <v>11</v>
      </c>
      <c r="CY1" s="32">
        <f>LN(CY2)</f>
        <v>-2.9759112017830831E-2</v>
      </c>
      <c r="CZ1" s="33">
        <f>CY4</f>
        <v>0.1155334991173768</v>
      </c>
      <c r="DA1" t="s">
        <v>0</v>
      </c>
      <c r="DB1" t="s">
        <v>11</v>
      </c>
      <c r="DC1" s="32">
        <f>LN(DC2)</f>
        <v>-3.1497940843520006E-2</v>
      </c>
      <c r="DD1" s="33">
        <f>DC4</f>
        <v>0.12068671291583601</v>
      </c>
      <c r="DE1" t="s">
        <v>0</v>
      </c>
      <c r="DF1" t="s">
        <v>11</v>
      </c>
      <c r="DG1" s="32">
        <f>LN(DG2)</f>
        <v>-3.9473681053937212E-2</v>
      </c>
      <c r="DH1" s="33">
        <f>DG4</f>
        <v>0.20510764789869276</v>
      </c>
      <c r="DI1" t="s">
        <v>0</v>
      </c>
      <c r="DJ1" t="s">
        <v>11</v>
      </c>
      <c r="DK1" s="32">
        <f>LN(DK2)</f>
        <v>-3.3051048036841682E-2</v>
      </c>
      <c r="DL1" s="33">
        <f>DK4</f>
        <v>0.12818811121666504</v>
      </c>
      <c r="DM1" t="s">
        <v>0</v>
      </c>
      <c r="DN1" t="s">
        <v>11</v>
      </c>
      <c r="DO1" s="32">
        <f>LN(DO2)</f>
        <v>-3.0239595651203339E-2</v>
      </c>
      <c r="DP1" s="33">
        <f>DO4</f>
        <v>0.11482253945200495</v>
      </c>
      <c r="DQ1" t="s">
        <v>0</v>
      </c>
      <c r="DR1" t="s">
        <v>11</v>
      </c>
      <c r="DS1" s="32">
        <f>LN(DS2)</f>
        <v>-3.1678237287220128E-2</v>
      </c>
      <c r="DT1" s="33">
        <f>DS4</f>
        <v>0.12057785010929567</v>
      </c>
      <c r="DU1" t="s">
        <v>0</v>
      </c>
      <c r="DV1" t="s">
        <v>11</v>
      </c>
      <c r="DW1" s="32">
        <f>LN(DW2)</f>
        <v>-3.1323273601553937E-2</v>
      </c>
      <c r="DX1" s="33">
        <f>DW4</f>
        <v>0.11622120478914567</v>
      </c>
      <c r="DY1" t="s">
        <v>0</v>
      </c>
      <c r="DZ1" t="s">
        <v>11</v>
      </c>
      <c r="EA1" s="32">
        <f>LN(EA2)</f>
        <v>-3.0734417162107484E-2</v>
      </c>
      <c r="EB1" s="33">
        <f>EA4</f>
        <v>0.11326389973349463</v>
      </c>
    </row>
    <row r="2" spans="2:132" ht="15.75" thickTop="1" x14ac:dyDescent="0.25">
      <c r="B2">
        <v>-5.0093142661782671E-2</v>
      </c>
      <c r="C2" s="34">
        <v>0.18604894963159069</v>
      </c>
      <c r="D2">
        <v>6.4001030373100214</v>
      </c>
      <c r="E2">
        <v>1950</v>
      </c>
      <c r="F2">
        <v>3.94</v>
      </c>
      <c r="G2">
        <f t="array" ref="G2:H6">LOGEST(F2:F32,E2:E32,TRUE, TRUE)</f>
        <v>0.96713297838549872</v>
      </c>
      <c r="H2">
        <v>2.403195221266847E+29</v>
      </c>
      <c r="I2">
        <v>1968</v>
      </c>
      <c r="J2">
        <v>4.76</v>
      </c>
      <c r="K2">
        <f t="array" ref="K2:L6">LOGEST(J2:J31,I2:I31,TRUE, TRUE)</f>
        <v>0.95114082858624371</v>
      </c>
      <c r="L2">
        <v>6.6959147100304399E+43</v>
      </c>
      <c r="M2">
        <v>1950</v>
      </c>
      <c r="N2">
        <v>3.94</v>
      </c>
      <c r="O2">
        <f t="array" ref="O2:P6">LOGEST(N2:N31,M2:M31,TRUE, TRUE)</f>
        <v>0.96528464500043931</v>
      </c>
      <c r="P2">
        <v>1.0974166033083823E+31</v>
      </c>
      <c r="Q2">
        <v>1950</v>
      </c>
      <c r="R2">
        <v>3.94</v>
      </c>
      <c r="S2">
        <f t="array" ref="S2:T6">LOGEST(R2:R31,Q2:Q31,TRUE, TRUE)</f>
        <v>0.96768031066495797</v>
      </c>
      <c r="T2">
        <v>7.7404916913605074E+28</v>
      </c>
      <c r="U2">
        <v>1950</v>
      </c>
      <c r="V2">
        <v>3.94</v>
      </c>
      <c r="W2">
        <f t="array" ref="W2:X6">LOGEST(V2:V31,U2:U31,TRUE, TRUE)</f>
        <v>0.96577252902473298</v>
      </c>
      <c r="X2">
        <v>4.0320501755613856E+30</v>
      </c>
      <c r="Y2">
        <v>1950</v>
      </c>
      <c r="Z2">
        <v>3.94</v>
      </c>
      <c r="AA2">
        <f t="array" ref="AA2:AB6">LOGEST(Z2:Z31,Y2:Y31,TRUE, TRUE)</f>
        <v>0.96610636443183961</v>
      </c>
      <c r="AB2">
        <v>2.0199179030893941E+30</v>
      </c>
      <c r="AC2">
        <v>1950</v>
      </c>
      <c r="AD2">
        <v>3.94</v>
      </c>
      <c r="AE2">
        <f t="array" ref="AE2:AF6">LOGEST(AD2:AD31,AC2:AC31,TRUE, TRUE)</f>
        <v>0.96783624310211136</v>
      </c>
      <c r="AF2">
        <v>5.5924402599683503E+28</v>
      </c>
      <c r="AG2">
        <v>1950</v>
      </c>
      <c r="AH2">
        <v>3.94</v>
      </c>
      <c r="AI2">
        <f t="array" ref="AI2:AJ6">LOGEST(AH2:AH31,AG2:AG31,TRUE, TRUE)</f>
        <v>0.96704415206268757</v>
      </c>
      <c r="AJ2">
        <v>2.8897487714758978E+29</v>
      </c>
      <c r="AK2">
        <v>1950</v>
      </c>
      <c r="AL2">
        <v>3.94</v>
      </c>
      <c r="AM2">
        <f t="array" ref="AM2:AN6">LOGEST(AL2:AL31,AK2:AK31,TRUE, TRUE)</f>
        <v>0.96737508101223291</v>
      </c>
      <c r="AN2">
        <v>1.4533594457577583E+29</v>
      </c>
      <c r="AO2">
        <v>1950</v>
      </c>
      <c r="AP2">
        <v>3.94</v>
      </c>
      <c r="AQ2">
        <f t="array" ref="AQ2:AR6">LOGEST(AP2:AP31,AO2:AO31,TRUE, TRUE)</f>
        <v>0.96760000021872161</v>
      </c>
      <c r="AR2">
        <v>9.0987343267631191E+28</v>
      </c>
      <c r="AS2">
        <v>1950</v>
      </c>
      <c r="AT2">
        <v>3.94</v>
      </c>
      <c r="AU2">
        <f t="array" ref="AU2:AV6">LOGEST(AT2:AT31,AS2:AS31,TRUE, TRUE)</f>
        <v>0.96774959448496056</v>
      </c>
      <c r="AV2">
        <v>6.6526022300816267E+28</v>
      </c>
      <c r="AW2">
        <v>1950</v>
      </c>
      <c r="AX2">
        <v>3.94</v>
      </c>
      <c r="AY2">
        <f t="array" ref="AY2:AZ6">LOGEST(AX2:AX31,AW2:AW31,TRUE, TRUE)</f>
        <v>0.9679129527459972</v>
      </c>
      <c r="AZ2">
        <v>4.7169601759981248E+28</v>
      </c>
      <c r="BA2">
        <v>1950</v>
      </c>
      <c r="BB2">
        <v>3.94</v>
      </c>
      <c r="BC2">
        <f t="array" ref="BC2:BD6">LOGEST(BB2:BB31,BA2:BA31,TRUE, TRUE)</f>
        <v>0.96776996018047212</v>
      </c>
      <c r="BD2">
        <v>6.3286485104582696E+28</v>
      </c>
      <c r="BE2">
        <v>1950</v>
      </c>
      <c r="BF2">
        <v>3.94</v>
      </c>
      <c r="BG2">
        <f t="array" ref="BG2:BH6">LOGEST(BF2:BF31,BE2:BE31,TRUE, TRUE)</f>
        <v>0.96743349022524394</v>
      </c>
      <c r="BH2">
        <v>1.2676820535647571E+29</v>
      </c>
      <c r="BI2">
        <v>1950</v>
      </c>
      <c r="BJ2">
        <v>3.94</v>
      </c>
      <c r="BK2">
        <f t="array" ref="BK2:BL6">LOGEST(BJ2:BJ31,BI2:BI31,TRUE, TRUE)</f>
        <v>0.96663324234595338</v>
      </c>
      <c r="BL2">
        <v>6.4465470470402986E+29</v>
      </c>
      <c r="BM2">
        <v>1950</v>
      </c>
      <c r="BN2">
        <v>3.94</v>
      </c>
      <c r="BO2">
        <f t="array" ref="BO2:BP6">LOGEST(BN2:BN31,BM2:BM31,TRUE, TRUE)</f>
        <v>0.96633189122190222</v>
      </c>
      <c r="BP2">
        <v>1.1977692800564738E+30</v>
      </c>
      <c r="BQ2">
        <v>1950</v>
      </c>
      <c r="BR2">
        <v>3.94</v>
      </c>
      <c r="BS2">
        <f t="array" ref="BS2:BT6">LOGEST(BR2:BR31,BQ2:BQ31,TRUE, TRUE)</f>
        <v>0.96593759957891445</v>
      </c>
      <c r="BT2">
        <v>2.6877320555755583E+30</v>
      </c>
      <c r="BU2">
        <v>1950</v>
      </c>
      <c r="BV2">
        <v>3.94</v>
      </c>
      <c r="BW2">
        <f t="array" ref="BW2:BX6">LOGEST(BV2:BV31,BU2:BU31,TRUE, TRUE)</f>
        <v>0.96752135261400185</v>
      </c>
      <c r="BX2">
        <v>1.0974447280165785E+29</v>
      </c>
      <c r="BY2">
        <v>1950</v>
      </c>
      <c r="BZ2">
        <v>3.94</v>
      </c>
      <c r="CA2">
        <f t="array" ref="CA2:CB6">LOGEST(BZ2:BZ31,BY2:BY31,TRUE, TRUE)</f>
        <v>0.96450298994594708</v>
      </c>
      <c r="CB2">
        <v>5.1268411154537728E+31</v>
      </c>
      <c r="CC2">
        <v>1950</v>
      </c>
      <c r="CD2">
        <v>3.94</v>
      </c>
      <c r="CE2">
        <f t="array" ref="CE2:CF6">LOGEST(CD2:CD31,CC2:CC31,TRUE, TRUE)</f>
        <v>0.96464361568671442</v>
      </c>
      <c r="CF2">
        <v>3.8750424421612102E+31</v>
      </c>
      <c r="CG2">
        <v>1950</v>
      </c>
      <c r="CH2">
        <v>3.94</v>
      </c>
      <c r="CI2">
        <f t="array" ref="CI2:CJ6">LOGEST(CH2:CH31,CG2:CG31,TRUE, TRUE)</f>
        <v>0.9680214099337755</v>
      </c>
      <c r="CJ2">
        <v>3.92167932391182E+28</v>
      </c>
      <c r="CK2">
        <v>1950</v>
      </c>
      <c r="CL2">
        <v>3.94</v>
      </c>
      <c r="CM2">
        <f t="array" ref="CM2:CN6">LOGEST(CL2:CL31,CK2:CK31,TRUE, TRUE)</f>
        <v>0.971279513746234</v>
      </c>
      <c r="CN2">
        <v>5.1564645796500687E+25</v>
      </c>
      <c r="CO2">
        <v>1950</v>
      </c>
      <c r="CP2">
        <v>3.94</v>
      </c>
      <c r="CQ2">
        <f t="array" ref="CQ2:CR6">LOGEST(CP2:CP31,CO2:CO31,TRUE, TRUE)</f>
        <v>0.96962213397969954</v>
      </c>
      <c r="CR2">
        <v>1.5022853906298303E+27</v>
      </c>
      <c r="CS2">
        <v>1950</v>
      </c>
      <c r="CT2">
        <v>3.94</v>
      </c>
      <c r="CU2">
        <f t="array" ref="CU2:CV6">LOGEST(CT2:CT31,CS2:CS31,TRUE, TRUE)</f>
        <v>0.96771515976318467</v>
      </c>
      <c r="CV2">
        <v>7.3170658665578336E+28</v>
      </c>
      <c r="CW2">
        <v>1950</v>
      </c>
      <c r="CX2">
        <v>3.94</v>
      </c>
      <c r="CY2">
        <f t="array" ref="CY2:CZ6">LOGEST(CX2:CX31,CW2:CW31,TRUE, TRUE)</f>
        <v>0.97067933037318188</v>
      </c>
      <c r="CZ2">
        <v>1.7363416255580454E+26</v>
      </c>
      <c r="DA2">
        <v>1950</v>
      </c>
      <c r="DB2">
        <v>3.94</v>
      </c>
      <c r="DC2">
        <f t="array" ref="DC2:DD6">LOGEST(DB2:DB31,DA2:DA31,TRUE, TRUE)</f>
        <v>0.96899295175980105</v>
      </c>
      <c r="DD2">
        <v>5.3938441350911373E+27</v>
      </c>
      <c r="DE2">
        <v>1950</v>
      </c>
      <c r="DF2">
        <v>3.94</v>
      </c>
      <c r="DG2">
        <f t="array" ref="DG2:DH6">LOGEST(DF2:DF31,DE2:DE31,TRUE, TRUE)</f>
        <v>0.96129525393560156</v>
      </c>
      <c r="DH2">
        <v>3.8050269646474763E+34</v>
      </c>
      <c r="DI2">
        <v>1950</v>
      </c>
      <c r="DJ2">
        <v>3.94</v>
      </c>
      <c r="DK2">
        <f t="array" ref="DK2:DL6">LOGEST(DJ2:DJ31,DI2:DI31,TRUE, TRUE)</f>
        <v>0.96748916990563028</v>
      </c>
      <c r="DL2">
        <v>1.1602500495889256E+29</v>
      </c>
      <c r="DM2">
        <v>1950</v>
      </c>
      <c r="DN2">
        <v>3.94</v>
      </c>
      <c r="DO2">
        <f t="array" ref="DO2:DP6">LOGEST(DN2:DN31,DM2:DM31,TRUE, TRUE)</f>
        <v>0.97021304687145082</v>
      </c>
      <c r="DP2">
        <v>4.4674003900389631E+26</v>
      </c>
      <c r="DQ2">
        <v>1950</v>
      </c>
      <c r="DR2">
        <v>3.94</v>
      </c>
      <c r="DS2">
        <f t="array" ref="DS2:DT6">LOGEST(DR2:DR31,DQ2:DQ31,TRUE, TRUE)</f>
        <v>0.96881826152511552</v>
      </c>
      <c r="DT2">
        <v>7.683715391087549E+27</v>
      </c>
      <c r="DU2">
        <v>1950</v>
      </c>
      <c r="DV2">
        <v>3.94</v>
      </c>
      <c r="DW2">
        <f t="array" ref="DW2:DX6">LOGEST(DV2:DV31,DU2:DU31,TRUE, TRUE)</f>
        <v>0.96916221786836132</v>
      </c>
      <c r="DX2">
        <v>3.7845374712425456E+27</v>
      </c>
      <c r="DY2">
        <v>1950</v>
      </c>
      <c r="DZ2">
        <v>3.94</v>
      </c>
      <c r="EA2">
        <f t="array" ref="EA2:EB6">LOGEST(DZ2:DZ31,DY2:DY31,TRUE, TRUE)</f>
        <v>0.96973308334363117</v>
      </c>
      <c r="EB2">
        <v>1.1790608899302028E+27</v>
      </c>
    </row>
    <row r="3" spans="2:132" x14ac:dyDescent="0.25">
      <c r="B3">
        <v>-3.5332252225555555E-2</v>
      </c>
      <c r="C3" s="34">
        <v>0.13205209971639278</v>
      </c>
      <c r="D3">
        <v>4.2600008489574437</v>
      </c>
      <c r="E3">
        <v>1968</v>
      </c>
      <c r="F3">
        <v>4.76</v>
      </c>
      <c r="G3">
        <v>1.5799580389097612E-2</v>
      </c>
      <c r="H3">
        <v>31.460610577629474</v>
      </c>
      <c r="I3">
        <v>1978</v>
      </c>
      <c r="J3">
        <v>5.65</v>
      </c>
      <c r="K3">
        <v>1.980089385348012E-2</v>
      </c>
      <c r="L3">
        <v>39.455071655554988</v>
      </c>
      <c r="M3">
        <v>1978</v>
      </c>
      <c r="N3">
        <v>5.65</v>
      </c>
      <c r="O3">
        <v>1.711853043243703E-2</v>
      </c>
      <c r="P3">
        <v>34.10012049891678</v>
      </c>
      <c r="Q3">
        <v>1968</v>
      </c>
      <c r="R3">
        <v>4.76</v>
      </c>
      <c r="S3">
        <v>1.6394612440195529E-2</v>
      </c>
      <c r="T3">
        <v>32.652662331824182</v>
      </c>
      <c r="U3">
        <v>1968</v>
      </c>
      <c r="V3">
        <v>4.76</v>
      </c>
      <c r="W3">
        <v>1.6290165370330022E-2</v>
      </c>
      <c r="X3">
        <v>32.444098787776404</v>
      </c>
      <c r="Y3">
        <v>1968</v>
      </c>
      <c r="Z3">
        <v>4.76</v>
      </c>
      <c r="AA3">
        <v>1.6266795965846129E-2</v>
      </c>
      <c r="AB3">
        <v>32.397016486613737</v>
      </c>
      <c r="AC3">
        <v>1968</v>
      </c>
      <c r="AD3">
        <v>4.76</v>
      </c>
      <c r="AE3">
        <v>1.6245632880281732E-2</v>
      </c>
      <c r="AF3">
        <v>32.354329493636627</v>
      </c>
      <c r="AG3">
        <v>1968</v>
      </c>
      <c r="AH3">
        <v>4.76</v>
      </c>
      <c r="AI3">
        <v>1.6233783272907414E-2</v>
      </c>
      <c r="AJ3">
        <v>32.330191766312048</v>
      </c>
      <c r="AK3">
        <v>1968</v>
      </c>
      <c r="AL3">
        <v>4.76</v>
      </c>
      <c r="AM3">
        <v>1.6197439261354044E-2</v>
      </c>
      <c r="AN3">
        <v>32.257273827364543</v>
      </c>
      <c r="AO3">
        <v>1968</v>
      </c>
      <c r="AP3">
        <v>4.76</v>
      </c>
      <c r="AQ3">
        <v>1.6151497921477753E-2</v>
      </c>
      <c r="AR3">
        <v>32.165245216634979</v>
      </c>
      <c r="AS3">
        <v>1968</v>
      </c>
      <c r="AT3">
        <v>4.76</v>
      </c>
      <c r="AU3">
        <v>1.6096893533504332E-2</v>
      </c>
      <c r="AV3">
        <v>32.055967453635596</v>
      </c>
      <c r="AW3">
        <v>1968</v>
      </c>
      <c r="AX3">
        <v>4.76</v>
      </c>
      <c r="AY3">
        <v>1.6009170236506071E-2</v>
      </c>
      <c r="AZ3">
        <v>31.880739883439798</v>
      </c>
      <c r="BA3">
        <v>1968</v>
      </c>
      <c r="BB3">
        <v>4.76</v>
      </c>
      <c r="BC3">
        <v>1.5989177362912499E-2</v>
      </c>
      <c r="BD3">
        <v>31.840394312923152</v>
      </c>
      <c r="BE3">
        <v>1968</v>
      </c>
      <c r="BF3">
        <v>4.76</v>
      </c>
      <c r="BG3">
        <v>1.59886345949697E-2</v>
      </c>
      <c r="BH3">
        <v>31.838249338195965</v>
      </c>
      <c r="BI3">
        <v>1968</v>
      </c>
      <c r="BJ3">
        <v>4.76</v>
      </c>
      <c r="BK3">
        <v>1.5675827988806967E-2</v>
      </c>
      <c r="BL3">
        <v>31.213266093231983</v>
      </c>
      <c r="BM3">
        <v>1968</v>
      </c>
      <c r="BN3">
        <v>4.76</v>
      </c>
      <c r="BO3">
        <v>1.5657439115323475E-2</v>
      </c>
      <c r="BP3">
        <v>31.176128158271396</v>
      </c>
      <c r="BQ3">
        <v>1968</v>
      </c>
      <c r="BR3">
        <v>4.76</v>
      </c>
      <c r="BS3">
        <v>1.5576329785660249E-2</v>
      </c>
      <c r="BT3">
        <v>31.014108166020836</v>
      </c>
      <c r="BU3">
        <v>1968</v>
      </c>
      <c r="BV3">
        <v>4.76</v>
      </c>
      <c r="BW3">
        <v>1.6050557300535537E-2</v>
      </c>
      <c r="BX3">
        <v>31.958344943492349</v>
      </c>
      <c r="BY3">
        <v>1968</v>
      </c>
      <c r="BZ3">
        <v>4.76</v>
      </c>
      <c r="CA3">
        <v>1.5357265967822621E-2</v>
      </c>
      <c r="CB3">
        <v>30.576389175828744</v>
      </c>
      <c r="CC3">
        <v>1968</v>
      </c>
      <c r="CD3">
        <v>4.76</v>
      </c>
      <c r="CE3">
        <v>1.5646881611435258E-2</v>
      </c>
      <c r="CF3">
        <v>31.152491761453728</v>
      </c>
      <c r="CG3">
        <v>1968</v>
      </c>
      <c r="CH3">
        <v>4.76</v>
      </c>
      <c r="CI3">
        <v>1.6168019052061427E-2</v>
      </c>
      <c r="CJ3">
        <v>32.189520186576317</v>
      </c>
      <c r="CK3">
        <v>1968</v>
      </c>
      <c r="CL3">
        <v>4.76</v>
      </c>
      <c r="CM3">
        <v>1.5021664354522447E-2</v>
      </c>
      <c r="CN3">
        <v>29.907199293794914</v>
      </c>
      <c r="CO3">
        <v>1968</v>
      </c>
      <c r="CP3">
        <v>4.76</v>
      </c>
      <c r="CQ3">
        <v>1.5798786615597964E-2</v>
      </c>
      <c r="CR3">
        <v>31.454401374011333</v>
      </c>
      <c r="CS3">
        <v>1968</v>
      </c>
      <c r="CT3">
        <v>4.76</v>
      </c>
      <c r="CU3">
        <v>1.6237579762675647E-2</v>
      </c>
      <c r="CV3">
        <v>32.327467377526041</v>
      </c>
      <c r="CW3">
        <v>1968</v>
      </c>
      <c r="CX3">
        <v>4.76</v>
      </c>
      <c r="CY3">
        <v>1.5560648172767986E-2</v>
      </c>
      <c r="CZ3">
        <v>30.979761364105311</v>
      </c>
      <c r="DA3">
        <v>1968</v>
      </c>
      <c r="DB3">
        <v>4.76</v>
      </c>
      <c r="DC3">
        <v>1.6067386317598617E-2</v>
      </c>
      <c r="DD3">
        <v>31.988628515823056</v>
      </c>
      <c r="DE3">
        <v>1968</v>
      </c>
      <c r="DF3">
        <v>4.76</v>
      </c>
      <c r="DG3">
        <v>1.4685605046398429E-2</v>
      </c>
      <c r="DH3">
        <v>29.237142111222017</v>
      </c>
      <c r="DI3">
        <v>1968</v>
      </c>
      <c r="DJ3">
        <v>4.76</v>
      </c>
      <c r="DK3">
        <v>1.6288974334691175E-2</v>
      </c>
      <c r="DL3">
        <v>32.429243191870405</v>
      </c>
      <c r="DM3">
        <v>1968</v>
      </c>
      <c r="DN3">
        <v>4.76</v>
      </c>
      <c r="DO3">
        <v>1.5867136711574997E-2</v>
      </c>
      <c r="DP3">
        <v>31.589418990147617</v>
      </c>
      <c r="DQ3">
        <v>1968</v>
      </c>
      <c r="DR3">
        <v>4.76</v>
      </c>
      <c r="DS3">
        <v>1.6167650925787445E-2</v>
      </c>
      <c r="DT3">
        <v>32.187703961016169</v>
      </c>
      <c r="DU3">
        <v>1968</v>
      </c>
      <c r="DV3">
        <v>4.76</v>
      </c>
      <c r="DW3">
        <v>1.6323648343367431E-2</v>
      </c>
      <c r="DX3">
        <v>32.496631901533988</v>
      </c>
      <c r="DY3">
        <v>1968</v>
      </c>
      <c r="DZ3">
        <v>4.76</v>
      </c>
      <c r="EA3">
        <v>1.625164793757641E-2</v>
      </c>
      <c r="EB3">
        <v>32.353295642718862</v>
      </c>
    </row>
    <row r="4" spans="2:132" ht="15.75" thickBot="1" x14ac:dyDescent="0.3">
      <c r="B4">
        <v>-3.2853503830126599E-2</v>
      </c>
      <c r="C4" s="34">
        <v>0.12542904037437522</v>
      </c>
      <c r="D4">
        <v>4.0156983167905373</v>
      </c>
      <c r="E4">
        <v>1978</v>
      </c>
      <c r="F4">
        <v>5.65</v>
      </c>
      <c r="G4">
        <v>0.13365783891650043</v>
      </c>
      <c r="H4">
        <v>1.070978342493121</v>
      </c>
      <c r="I4">
        <v>1979</v>
      </c>
      <c r="J4">
        <v>2.77</v>
      </c>
      <c r="K4">
        <v>0.18604894963159069</v>
      </c>
      <c r="L4">
        <v>1.0554761792590663</v>
      </c>
      <c r="M4">
        <v>1979</v>
      </c>
      <c r="N4">
        <v>2.77</v>
      </c>
      <c r="O4">
        <v>0.13205209971639278</v>
      </c>
      <c r="P4">
        <v>1.0879316558550158</v>
      </c>
      <c r="Q4">
        <v>1979</v>
      </c>
      <c r="R4">
        <v>2.77</v>
      </c>
      <c r="S4">
        <v>0.12542904037437522</v>
      </c>
      <c r="T4">
        <v>1.0893435570996886</v>
      </c>
      <c r="U4">
        <v>1978</v>
      </c>
      <c r="V4">
        <v>5.65</v>
      </c>
      <c r="W4">
        <v>0.14033086276944892</v>
      </c>
      <c r="X4">
        <v>1.0856145582963304</v>
      </c>
      <c r="Y4">
        <v>1978</v>
      </c>
      <c r="Z4">
        <v>5.65</v>
      </c>
      <c r="AA4">
        <v>0.13828358614164843</v>
      </c>
      <c r="AB4">
        <v>1.0870025988296121</v>
      </c>
      <c r="AC4">
        <v>1978</v>
      </c>
      <c r="AD4">
        <v>5.65</v>
      </c>
      <c r="AE4">
        <v>0.12635607842696731</v>
      </c>
      <c r="AF4">
        <v>1.0882714918002194</v>
      </c>
      <c r="AG4">
        <v>1978</v>
      </c>
      <c r="AH4">
        <v>5.65</v>
      </c>
      <c r="AI4">
        <v>0.13208611141532342</v>
      </c>
      <c r="AJ4">
        <v>1.0899024061712665</v>
      </c>
      <c r="AK4">
        <v>1978</v>
      </c>
      <c r="AL4">
        <v>5.65</v>
      </c>
      <c r="AM4">
        <v>0.13025785833048847</v>
      </c>
      <c r="AN4">
        <v>1.0896274744443457</v>
      </c>
      <c r="AO4">
        <v>1978</v>
      </c>
      <c r="AP4">
        <v>5.65</v>
      </c>
      <c r="AQ4">
        <v>0.12931069898440065</v>
      </c>
      <c r="AR4">
        <v>1.0884440003652143</v>
      </c>
      <c r="AS4">
        <v>1978</v>
      </c>
      <c r="AT4">
        <v>5.65</v>
      </c>
      <c r="AU4">
        <v>0.12901416255544521</v>
      </c>
      <c r="AV4">
        <v>1.0864151082368378</v>
      </c>
      <c r="AW4">
        <v>1978</v>
      </c>
      <c r="AX4">
        <v>5.65</v>
      </c>
      <c r="AY4">
        <v>0.12908215964242839</v>
      </c>
      <c r="AZ4">
        <v>1.0818890959705791</v>
      </c>
      <c r="BA4">
        <v>1978</v>
      </c>
      <c r="BB4">
        <v>5.65</v>
      </c>
      <c r="BC4">
        <v>0.1303849539402594</v>
      </c>
      <c r="BD4">
        <v>1.0816848854691012</v>
      </c>
      <c r="BE4">
        <v>1978</v>
      </c>
      <c r="BF4">
        <v>5.65</v>
      </c>
      <c r="BG4">
        <v>0.13280584791422231</v>
      </c>
      <c r="BH4">
        <v>1.0832068857574937</v>
      </c>
      <c r="BI4">
        <v>1978</v>
      </c>
      <c r="BJ4">
        <v>5.65</v>
      </c>
      <c r="BK4">
        <v>0.14338147965784367</v>
      </c>
      <c r="BL4">
        <v>1.0621997801308554</v>
      </c>
      <c r="BM4">
        <v>1978</v>
      </c>
      <c r="BN4">
        <v>5.65</v>
      </c>
      <c r="BO4">
        <v>0.14593518638549571</v>
      </c>
      <c r="BP4">
        <v>1.060402881727005</v>
      </c>
      <c r="BQ4">
        <v>1978</v>
      </c>
      <c r="BR4">
        <v>5.65</v>
      </c>
      <c r="BS4">
        <v>0.15023423023790489</v>
      </c>
      <c r="BT4">
        <v>1.0541236348375504</v>
      </c>
      <c r="BU4">
        <v>1978</v>
      </c>
      <c r="BV4">
        <v>5.65</v>
      </c>
      <c r="BW4">
        <v>0.13129020065008759</v>
      </c>
      <c r="BX4">
        <v>1.0862168454076375</v>
      </c>
      <c r="BY4">
        <v>1978</v>
      </c>
      <c r="BZ4">
        <v>5.65</v>
      </c>
      <c r="CA4">
        <v>0.16514261087221252</v>
      </c>
      <c r="CB4">
        <v>1.0355588653257215</v>
      </c>
      <c r="CC4">
        <v>1978</v>
      </c>
      <c r="CD4">
        <v>5.65</v>
      </c>
      <c r="CE4">
        <v>0.15897141365636683</v>
      </c>
      <c r="CF4">
        <v>1.0533346203096412</v>
      </c>
      <c r="CG4">
        <v>1978</v>
      </c>
      <c r="CH4">
        <v>5.65</v>
      </c>
      <c r="CI4">
        <v>0.1261178717782718</v>
      </c>
      <c r="CJ4">
        <v>1.0863537321950862</v>
      </c>
      <c r="CK4">
        <v>1978</v>
      </c>
      <c r="CL4">
        <v>5.65</v>
      </c>
      <c r="CM4">
        <v>0.11848038491264759</v>
      </c>
      <c r="CN4">
        <v>1.009328420678518</v>
      </c>
      <c r="CO4">
        <v>1978</v>
      </c>
      <c r="CP4">
        <v>5.65</v>
      </c>
      <c r="CQ4">
        <v>0.11984774590843321</v>
      </c>
      <c r="CR4">
        <v>1.0615444445446967</v>
      </c>
      <c r="CS4">
        <v>1978</v>
      </c>
      <c r="CT4">
        <v>5.65</v>
      </c>
      <c r="CU4">
        <v>0.12731194852785013</v>
      </c>
      <c r="CV4">
        <v>1.0887011666908195</v>
      </c>
      <c r="CW4">
        <v>1978</v>
      </c>
      <c r="CX4">
        <v>5.65</v>
      </c>
      <c r="CY4">
        <v>0.1155334991173768</v>
      </c>
      <c r="CZ4">
        <v>1.0433140940806276</v>
      </c>
      <c r="DA4">
        <v>1978</v>
      </c>
      <c r="DB4">
        <v>5.65</v>
      </c>
      <c r="DC4">
        <v>0.12068671291583601</v>
      </c>
      <c r="DD4">
        <v>1.0772899955109614</v>
      </c>
      <c r="DE4">
        <v>1978</v>
      </c>
      <c r="DF4">
        <v>5.65</v>
      </c>
      <c r="DG4">
        <v>0.20510764789869276</v>
      </c>
      <c r="DH4">
        <v>0.98230854761568065</v>
      </c>
      <c r="DI4">
        <v>1978</v>
      </c>
      <c r="DJ4">
        <v>5.65</v>
      </c>
      <c r="DK4">
        <v>0.12818811121666504</v>
      </c>
      <c r="DL4">
        <v>1.0895566556710377</v>
      </c>
      <c r="DM4">
        <v>1978</v>
      </c>
      <c r="DN4">
        <v>5.65</v>
      </c>
      <c r="DO4">
        <v>0.11482253945200495</v>
      </c>
      <c r="DP4">
        <v>1.0613402695171334</v>
      </c>
      <c r="DQ4">
        <v>1978</v>
      </c>
      <c r="DR4">
        <v>5.65</v>
      </c>
      <c r="DS4">
        <v>0.12057785010929567</v>
      </c>
      <c r="DT4">
        <v>1.0814414284662019</v>
      </c>
      <c r="DU4">
        <v>1978</v>
      </c>
      <c r="DV4">
        <v>5.65</v>
      </c>
      <c r="DW4">
        <v>0.11622120478914567</v>
      </c>
      <c r="DX4">
        <v>1.0825258093260486</v>
      </c>
      <c r="DY4">
        <v>1978</v>
      </c>
      <c r="DZ4">
        <v>5.65</v>
      </c>
      <c r="EA4">
        <v>0.11326389973349463</v>
      </c>
      <c r="EB4">
        <v>1.0777510006612689</v>
      </c>
    </row>
    <row r="5" spans="2:132" ht="17.25" thickTop="1" thickBot="1" x14ac:dyDescent="0.3">
      <c r="B5">
        <v>-3.4826949698797439E-2</v>
      </c>
      <c r="C5" s="34">
        <v>0.14033086276944892</v>
      </c>
      <c r="D5">
        <v>4.5706702583307903</v>
      </c>
      <c r="E5">
        <v>1979</v>
      </c>
      <c r="F5">
        <v>2.77</v>
      </c>
      <c r="G5">
        <v>4.4740721422709679</v>
      </c>
      <c r="H5">
        <v>29</v>
      </c>
      <c r="I5">
        <v>1980</v>
      </c>
      <c r="J5">
        <v>2.92</v>
      </c>
      <c r="K5" s="31">
        <v>6.4001030373100214</v>
      </c>
      <c r="L5">
        <v>28</v>
      </c>
      <c r="M5">
        <v>1980</v>
      </c>
      <c r="N5">
        <v>2.92</v>
      </c>
      <c r="O5" s="31">
        <v>4.2600008489574437</v>
      </c>
      <c r="P5">
        <v>28</v>
      </c>
      <c r="Q5">
        <v>1980</v>
      </c>
      <c r="R5">
        <v>2.92</v>
      </c>
      <c r="S5" s="31">
        <v>4.0156983167905373</v>
      </c>
      <c r="T5">
        <v>28</v>
      </c>
      <c r="U5">
        <v>1980</v>
      </c>
      <c r="V5">
        <v>2.92</v>
      </c>
      <c r="W5" s="31">
        <v>4.5706702583307903</v>
      </c>
      <c r="X5">
        <v>28</v>
      </c>
      <c r="Y5">
        <v>1979</v>
      </c>
      <c r="Z5">
        <v>2.77</v>
      </c>
      <c r="AA5" s="31">
        <v>4.493288452786306</v>
      </c>
      <c r="AB5">
        <v>28</v>
      </c>
      <c r="AC5">
        <v>1979</v>
      </c>
      <c r="AD5">
        <v>2.77</v>
      </c>
      <c r="AE5" s="31">
        <v>4.0496707051825194</v>
      </c>
      <c r="AF5">
        <v>28</v>
      </c>
      <c r="AG5">
        <v>1979</v>
      </c>
      <c r="AH5">
        <v>2.77</v>
      </c>
      <c r="AI5" s="31">
        <v>4.2612650497621649</v>
      </c>
      <c r="AJ5">
        <v>28</v>
      </c>
      <c r="AK5">
        <v>1979</v>
      </c>
      <c r="AL5">
        <v>2.77</v>
      </c>
      <c r="AM5" s="31">
        <v>4.1934498266953755</v>
      </c>
      <c r="AN5">
        <v>28</v>
      </c>
      <c r="AO5">
        <v>1979</v>
      </c>
      <c r="AP5">
        <v>2.77</v>
      </c>
      <c r="AQ5" s="31">
        <v>4.1584289221653696</v>
      </c>
      <c r="AR5">
        <v>28</v>
      </c>
      <c r="AS5">
        <v>1979</v>
      </c>
      <c r="AT5">
        <v>2.77</v>
      </c>
      <c r="AU5" s="31">
        <v>4.1474802416433363</v>
      </c>
      <c r="AV5">
        <v>28</v>
      </c>
      <c r="AW5">
        <v>1979</v>
      </c>
      <c r="AX5">
        <v>2.77</v>
      </c>
      <c r="AY5" s="31">
        <v>4.1499901626817932</v>
      </c>
      <c r="AZ5">
        <v>28</v>
      </c>
      <c r="BA5">
        <v>1979</v>
      </c>
      <c r="BB5">
        <v>2.77</v>
      </c>
      <c r="BC5" s="31">
        <v>4.19815495013464</v>
      </c>
      <c r="BD5">
        <v>28</v>
      </c>
      <c r="BE5">
        <v>1979</v>
      </c>
      <c r="BF5">
        <v>2.77</v>
      </c>
      <c r="BG5" s="31">
        <v>4.2880406108070792</v>
      </c>
      <c r="BH5">
        <v>28</v>
      </c>
      <c r="BI5">
        <v>1979</v>
      </c>
      <c r="BJ5">
        <v>2.77</v>
      </c>
      <c r="BK5" s="31">
        <v>4.6866619563817649</v>
      </c>
      <c r="BL5">
        <v>28</v>
      </c>
      <c r="BM5">
        <v>1979</v>
      </c>
      <c r="BN5">
        <v>2.77</v>
      </c>
      <c r="BO5" s="31">
        <v>4.7843971015509421</v>
      </c>
      <c r="BP5">
        <v>28</v>
      </c>
      <c r="BQ5">
        <v>1979</v>
      </c>
      <c r="BR5">
        <v>2.77</v>
      </c>
      <c r="BS5" s="31">
        <v>4.9502564075263091</v>
      </c>
      <c r="BT5">
        <v>28</v>
      </c>
      <c r="BU5">
        <v>1979</v>
      </c>
      <c r="BV5">
        <v>2.77</v>
      </c>
      <c r="BW5" s="31">
        <v>4.231707321539866</v>
      </c>
      <c r="BX5">
        <v>28</v>
      </c>
      <c r="BY5">
        <v>1979</v>
      </c>
      <c r="BZ5">
        <v>2.77</v>
      </c>
      <c r="CA5" s="31">
        <v>5.5386622489534894</v>
      </c>
      <c r="CB5">
        <v>28</v>
      </c>
      <c r="CC5">
        <v>1979</v>
      </c>
      <c r="CD5">
        <v>2.77</v>
      </c>
      <c r="CE5" s="31">
        <v>5.2925663344332143</v>
      </c>
      <c r="CF5">
        <v>28</v>
      </c>
      <c r="CG5">
        <v>1979</v>
      </c>
      <c r="CH5">
        <v>2.77</v>
      </c>
      <c r="CI5" s="31">
        <v>4.0409344644425786</v>
      </c>
      <c r="CJ5">
        <v>28</v>
      </c>
      <c r="CK5">
        <v>1979</v>
      </c>
      <c r="CL5">
        <v>2.77</v>
      </c>
      <c r="CM5" s="31">
        <v>3.7633317747846107</v>
      </c>
      <c r="CN5">
        <v>28</v>
      </c>
      <c r="CO5">
        <v>1979</v>
      </c>
      <c r="CP5">
        <v>2.77</v>
      </c>
      <c r="CQ5" s="31">
        <v>3.8126777155160423</v>
      </c>
      <c r="CR5">
        <v>28</v>
      </c>
      <c r="CS5">
        <v>1979</v>
      </c>
      <c r="CT5">
        <v>2.77</v>
      </c>
      <c r="CU5" s="31">
        <v>4.0847752559077692</v>
      </c>
      <c r="CV5">
        <v>28</v>
      </c>
      <c r="CW5">
        <v>1979</v>
      </c>
      <c r="CX5">
        <v>2.77</v>
      </c>
      <c r="CY5" s="31">
        <v>3.657501976681258</v>
      </c>
      <c r="CZ5">
        <v>28</v>
      </c>
      <c r="DA5">
        <v>1979</v>
      </c>
      <c r="DB5">
        <v>2.77</v>
      </c>
      <c r="DC5" s="31">
        <v>3.8430307050733372</v>
      </c>
      <c r="DD5">
        <v>28</v>
      </c>
      <c r="DE5">
        <v>1979</v>
      </c>
      <c r="DF5">
        <v>2.77</v>
      </c>
      <c r="DG5" s="31">
        <v>7.2248954540594994</v>
      </c>
      <c r="DH5">
        <v>28</v>
      </c>
      <c r="DI5">
        <v>1979</v>
      </c>
      <c r="DJ5">
        <v>2.77</v>
      </c>
      <c r="DK5" s="31">
        <v>4.1170201510737092</v>
      </c>
      <c r="DL5">
        <v>28</v>
      </c>
      <c r="DM5">
        <v>1979</v>
      </c>
      <c r="DN5">
        <v>2.77</v>
      </c>
      <c r="DO5" s="31">
        <v>3.6320752029381538</v>
      </c>
      <c r="DP5">
        <v>28</v>
      </c>
      <c r="DQ5">
        <v>1979</v>
      </c>
      <c r="DR5">
        <v>2.77</v>
      </c>
      <c r="DS5" s="31">
        <v>3.8390888874926277</v>
      </c>
      <c r="DT5">
        <v>28</v>
      </c>
      <c r="DU5">
        <v>1979</v>
      </c>
      <c r="DV5">
        <v>2.77</v>
      </c>
      <c r="DW5" s="31">
        <v>3.682136018345727</v>
      </c>
      <c r="DX5">
        <v>28</v>
      </c>
      <c r="DY5">
        <v>1979</v>
      </c>
      <c r="DZ5">
        <v>2.77</v>
      </c>
      <c r="EA5" s="31">
        <v>3.5764746598054367</v>
      </c>
      <c r="EB5">
        <v>28</v>
      </c>
    </row>
    <row r="6" spans="2:132" ht="15.75" thickTop="1" x14ac:dyDescent="0.25">
      <c r="B6">
        <v>-3.4481342723577356E-2</v>
      </c>
      <c r="C6" s="34">
        <v>0.13828358614164843</v>
      </c>
      <c r="D6">
        <v>4.493288452786306</v>
      </c>
      <c r="E6">
        <v>1980</v>
      </c>
      <c r="F6">
        <v>2.92</v>
      </c>
      <c r="G6">
        <v>5.1317366323355458</v>
      </c>
      <c r="H6">
        <v>33.262843692590074</v>
      </c>
      <c r="I6">
        <v>1981</v>
      </c>
      <c r="J6">
        <v>5.8</v>
      </c>
      <c r="K6">
        <v>7.1299065625441038</v>
      </c>
      <c r="L6">
        <v>31.192839019532872</v>
      </c>
      <c r="M6">
        <v>1981</v>
      </c>
      <c r="N6">
        <v>5.8</v>
      </c>
      <c r="O6">
        <v>5.0421169308987501</v>
      </c>
      <c r="P6">
        <v>33.140668058720223</v>
      </c>
      <c r="Q6">
        <v>1981</v>
      </c>
      <c r="R6">
        <v>5.8</v>
      </c>
      <c r="S6">
        <v>4.7653062535159663</v>
      </c>
      <c r="T6">
        <v>33.226742791048871</v>
      </c>
      <c r="U6">
        <v>1981</v>
      </c>
      <c r="V6">
        <v>5.8</v>
      </c>
      <c r="W6">
        <v>5.3868044281425824</v>
      </c>
      <c r="X6">
        <v>32.999651137178219</v>
      </c>
      <c r="Y6">
        <v>1981</v>
      </c>
      <c r="Z6">
        <v>5.8</v>
      </c>
      <c r="AA6">
        <v>5.3091557303314332</v>
      </c>
      <c r="AB6">
        <v>33.084090196145262</v>
      </c>
      <c r="AC6">
        <v>1980</v>
      </c>
      <c r="AD6">
        <v>2.92</v>
      </c>
      <c r="AE6">
        <v>4.7961661061286236</v>
      </c>
      <c r="AF6">
        <v>33.161375516222094</v>
      </c>
      <c r="AG6">
        <v>1980</v>
      </c>
      <c r="AH6">
        <v>2.92</v>
      </c>
      <c r="AI6">
        <v>5.0619024426953132</v>
      </c>
      <c r="AJ6">
        <v>33.260843139381663</v>
      </c>
      <c r="AK6">
        <v>1980</v>
      </c>
      <c r="AL6">
        <v>2.92</v>
      </c>
      <c r="AM6">
        <v>4.97883279648957</v>
      </c>
      <c r="AN6">
        <v>33.244064925790973</v>
      </c>
      <c r="AO6">
        <v>1980</v>
      </c>
      <c r="AP6">
        <v>2.92</v>
      </c>
      <c r="AQ6">
        <v>4.9265337502744231</v>
      </c>
      <c r="AR6">
        <v>33.171889574068864</v>
      </c>
      <c r="AS6">
        <v>1980</v>
      </c>
      <c r="AT6">
        <v>2.92</v>
      </c>
      <c r="AU6">
        <v>4.8952617525186639</v>
      </c>
      <c r="AV6">
        <v>33.048338047347286</v>
      </c>
      <c r="AW6">
        <v>1980</v>
      </c>
      <c r="AX6">
        <v>2.92</v>
      </c>
      <c r="AY6">
        <v>4.8574971518934333</v>
      </c>
      <c r="AZ6">
        <v>32.773552447441041</v>
      </c>
      <c r="BA6">
        <v>1980</v>
      </c>
      <c r="BB6">
        <v>2.92</v>
      </c>
      <c r="BC6">
        <v>4.9120184179118667</v>
      </c>
      <c r="BD6">
        <v>32.761181360664473</v>
      </c>
      <c r="BE6">
        <v>1980</v>
      </c>
      <c r="BF6">
        <v>2.92</v>
      </c>
      <c r="BG6">
        <v>5.0313173808962333</v>
      </c>
      <c r="BH6">
        <v>32.853440405868547</v>
      </c>
      <c r="BI6">
        <v>1980</v>
      </c>
      <c r="BJ6">
        <v>2.92</v>
      </c>
      <c r="BK6">
        <v>5.2878124599062275</v>
      </c>
      <c r="BL6">
        <v>31.591514441481053</v>
      </c>
      <c r="BM6">
        <v>1980</v>
      </c>
      <c r="BN6">
        <v>2.92</v>
      </c>
      <c r="BO6">
        <v>5.3798357577497029</v>
      </c>
      <c r="BP6">
        <v>31.484719604098224</v>
      </c>
      <c r="BQ6">
        <v>1980</v>
      </c>
      <c r="BR6">
        <v>2.92</v>
      </c>
      <c r="BS6">
        <v>5.5006092697924096</v>
      </c>
      <c r="BT6">
        <v>31.112945850647623</v>
      </c>
      <c r="BU6">
        <v>1980</v>
      </c>
      <c r="BV6">
        <v>2.92</v>
      </c>
      <c r="BW6">
        <v>4.9928519714996185</v>
      </c>
      <c r="BX6">
        <v>33.036276986924953</v>
      </c>
      <c r="BY6">
        <v>1980</v>
      </c>
      <c r="BZ6">
        <v>2.92</v>
      </c>
      <c r="CA6">
        <v>5.9395626057314601</v>
      </c>
      <c r="CB6">
        <v>30.026700579531479</v>
      </c>
      <c r="CC6">
        <v>1980</v>
      </c>
      <c r="CD6">
        <v>2.92</v>
      </c>
      <c r="CE6">
        <v>5.8721755037201149</v>
      </c>
      <c r="CF6">
        <v>31.066387025599973</v>
      </c>
      <c r="CG6">
        <v>1980</v>
      </c>
      <c r="CH6">
        <v>2.92</v>
      </c>
      <c r="CI6">
        <v>4.76896712477253</v>
      </c>
      <c r="CJ6">
        <v>33.044604080717406</v>
      </c>
      <c r="CK6">
        <v>1980</v>
      </c>
      <c r="CL6">
        <v>2.92</v>
      </c>
      <c r="CM6">
        <v>3.8338711416754663</v>
      </c>
      <c r="CN6">
        <v>28.524828102102958</v>
      </c>
      <c r="CO6">
        <v>1980</v>
      </c>
      <c r="CP6">
        <v>2.92</v>
      </c>
      <c r="CQ6">
        <v>4.2964173304807503</v>
      </c>
      <c r="CR6">
        <v>31.552545016823842</v>
      </c>
      <c r="CS6">
        <v>1980</v>
      </c>
      <c r="CT6">
        <v>2.92</v>
      </c>
      <c r="CU6">
        <v>4.841562508513924</v>
      </c>
      <c r="CV6">
        <v>33.187566449910648</v>
      </c>
      <c r="CW6">
        <v>1980</v>
      </c>
      <c r="CX6">
        <v>2.92</v>
      </c>
      <c r="CY6">
        <v>3.9812066248794267</v>
      </c>
      <c r="CZ6">
        <v>30.478120369403861</v>
      </c>
      <c r="DA6">
        <v>1980</v>
      </c>
      <c r="DB6">
        <v>2.92</v>
      </c>
      <c r="DC6">
        <v>4.4600436362943583</v>
      </c>
      <c r="DD6">
        <v>32.495504563984198</v>
      </c>
      <c r="DE6">
        <v>1980</v>
      </c>
      <c r="DF6">
        <v>2.92</v>
      </c>
      <c r="DG6">
        <v>6.9715189681205167</v>
      </c>
      <c r="DH6">
        <v>27.018042316127183</v>
      </c>
      <c r="DI6">
        <v>1980</v>
      </c>
      <c r="DJ6">
        <v>2.92</v>
      </c>
      <c r="DK6">
        <v>4.8874533892793295</v>
      </c>
      <c r="DL6">
        <v>33.239743765677567</v>
      </c>
      <c r="DM6">
        <v>1980</v>
      </c>
      <c r="DN6">
        <v>2.92</v>
      </c>
      <c r="DO6">
        <v>4.0913262969175577</v>
      </c>
      <c r="DP6">
        <v>31.540408695563642</v>
      </c>
      <c r="DQ6">
        <v>1980</v>
      </c>
      <c r="DR6">
        <v>2.92</v>
      </c>
      <c r="DS6">
        <v>4.4898742024423939</v>
      </c>
      <c r="DT6">
        <v>32.746435769684545</v>
      </c>
      <c r="DU6">
        <v>1980</v>
      </c>
      <c r="DV6">
        <v>2.92</v>
      </c>
      <c r="DW6">
        <v>4.314955749517587</v>
      </c>
      <c r="DX6">
        <v>32.812139579996469</v>
      </c>
      <c r="DY6">
        <v>1980</v>
      </c>
      <c r="DZ6">
        <v>2.92</v>
      </c>
      <c r="EA6">
        <v>4.1542441964458661</v>
      </c>
      <c r="EB6">
        <v>32.523322143938266</v>
      </c>
    </row>
    <row r="7" spans="2:132" x14ac:dyDescent="0.25">
      <c r="B7">
        <v>-3.2692376365536062E-2</v>
      </c>
      <c r="C7" s="34">
        <v>0.12635607842696731</v>
      </c>
      <c r="D7">
        <v>4.0496707051825194</v>
      </c>
      <c r="E7">
        <v>1981</v>
      </c>
      <c r="F7">
        <v>5.8</v>
      </c>
      <c r="G7" t="s">
        <v>36</v>
      </c>
      <c r="H7">
        <f>TINV(0.0455,H5)</f>
        <v>2.0899710226337835</v>
      </c>
      <c r="I7">
        <v>1982</v>
      </c>
      <c r="J7">
        <v>3.94</v>
      </c>
      <c r="K7" t="s">
        <v>36</v>
      </c>
      <c r="L7">
        <f>TINV(0.0455,L5)</f>
        <v>2.0933280200840945</v>
      </c>
      <c r="M7">
        <v>1982</v>
      </c>
      <c r="N7">
        <v>3.94</v>
      </c>
      <c r="O7" t="s">
        <v>36</v>
      </c>
      <c r="P7">
        <f>TINV(0.0455,P5)</f>
        <v>2.0933280200840945</v>
      </c>
      <c r="Q7">
        <v>1982</v>
      </c>
      <c r="R7">
        <v>3.94</v>
      </c>
      <c r="S7" t="s">
        <v>36</v>
      </c>
      <c r="T7">
        <f>TINV(0.0455,T5)</f>
        <v>2.0933280200840945</v>
      </c>
      <c r="U7">
        <v>1982</v>
      </c>
      <c r="V7">
        <v>3.94</v>
      </c>
      <c r="W7" t="s">
        <v>36</v>
      </c>
      <c r="X7">
        <f>TINV(0.0455,X5)</f>
        <v>2.0933280200840945</v>
      </c>
      <c r="Y7">
        <v>1982</v>
      </c>
      <c r="Z7">
        <v>3.94</v>
      </c>
      <c r="AA7" t="s">
        <v>36</v>
      </c>
      <c r="AB7">
        <f>TINV(0.0455,AB5)</f>
        <v>2.0933280200840945</v>
      </c>
      <c r="AC7">
        <v>1982</v>
      </c>
      <c r="AD7">
        <v>3.94</v>
      </c>
      <c r="AE7" t="s">
        <v>36</v>
      </c>
      <c r="AF7">
        <f>TINV(0.0455,AF5)</f>
        <v>2.0933280200840945</v>
      </c>
      <c r="AG7">
        <v>1981</v>
      </c>
      <c r="AH7">
        <v>5.8</v>
      </c>
      <c r="AI7" t="s">
        <v>36</v>
      </c>
      <c r="AJ7">
        <f>TINV(0.0455,AJ5)</f>
        <v>2.0933280200840945</v>
      </c>
      <c r="AK7">
        <v>1981</v>
      </c>
      <c r="AL7">
        <v>5.8</v>
      </c>
      <c r="AM7" t="s">
        <v>36</v>
      </c>
      <c r="AN7">
        <f>TINV(0.0455,AN5)</f>
        <v>2.0933280200840945</v>
      </c>
      <c r="AO7">
        <v>1981</v>
      </c>
      <c r="AP7">
        <v>5.8</v>
      </c>
      <c r="AQ7" t="s">
        <v>36</v>
      </c>
      <c r="AR7">
        <f>TINV(0.0455,AR5)</f>
        <v>2.0933280200840945</v>
      </c>
      <c r="AS7">
        <v>1981</v>
      </c>
      <c r="AT7">
        <v>5.8</v>
      </c>
      <c r="AU7" t="s">
        <v>36</v>
      </c>
      <c r="AV7">
        <f>TINV(0.0455,AV5)</f>
        <v>2.0933280200840945</v>
      </c>
      <c r="AW7">
        <v>1981</v>
      </c>
      <c r="AX7">
        <v>5.8</v>
      </c>
      <c r="AY7" t="s">
        <v>36</v>
      </c>
      <c r="AZ7">
        <f>TINV(0.0455,AZ5)</f>
        <v>2.0933280200840945</v>
      </c>
      <c r="BA7">
        <v>1981</v>
      </c>
      <c r="BB7">
        <v>5.8</v>
      </c>
      <c r="BC7" t="s">
        <v>36</v>
      </c>
      <c r="BD7">
        <f>TINV(0.0455,BD5)</f>
        <v>2.0933280200840945</v>
      </c>
      <c r="BE7">
        <v>1981</v>
      </c>
      <c r="BF7">
        <v>5.8</v>
      </c>
      <c r="BG7" t="s">
        <v>36</v>
      </c>
      <c r="BH7">
        <f>TINV(0.0455,BH5)</f>
        <v>2.0933280200840945</v>
      </c>
      <c r="BI7">
        <v>1981</v>
      </c>
      <c r="BJ7">
        <v>5.8</v>
      </c>
      <c r="BK7" t="s">
        <v>36</v>
      </c>
      <c r="BL7">
        <f>TINV(0.0455,BL5)</f>
        <v>2.0933280200840945</v>
      </c>
      <c r="BM7">
        <v>1981</v>
      </c>
      <c r="BN7">
        <v>5.8</v>
      </c>
      <c r="BO7" t="s">
        <v>36</v>
      </c>
      <c r="BP7">
        <f>TINV(0.0455,BP5)</f>
        <v>2.0933280200840945</v>
      </c>
      <c r="BQ7">
        <v>1981</v>
      </c>
      <c r="BR7">
        <v>5.8</v>
      </c>
      <c r="BS7" t="s">
        <v>36</v>
      </c>
      <c r="BT7">
        <f>TINV(0.0455,BT5)</f>
        <v>2.0933280200840945</v>
      </c>
      <c r="BU7">
        <v>1981</v>
      </c>
      <c r="BV7">
        <v>5.8</v>
      </c>
      <c r="BW7" t="s">
        <v>36</v>
      </c>
      <c r="BX7">
        <f>TINV(0.0455,BX5)</f>
        <v>2.0933280200840945</v>
      </c>
      <c r="BY7">
        <v>1981</v>
      </c>
      <c r="BZ7">
        <v>5.8</v>
      </c>
      <c r="CA7" t="s">
        <v>36</v>
      </c>
      <c r="CB7">
        <f>TINV(0.0455,CB5)</f>
        <v>2.0933280200840945</v>
      </c>
      <c r="CC7">
        <v>1981</v>
      </c>
      <c r="CD7">
        <v>5.8</v>
      </c>
      <c r="CE7" t="s">
        <v>36</v>
      </c>
      <c r="CF7">
        <f>TINV(0.0455,CF5)</f>
        <v>2.0933280200840945</v>
      </c>
      <c r="CG7">
        <v>1981</v>
      </c>
      <c r="CH7">
        <v>5.8</v>
      </c>
      <c r="CI7" t="s">
        <v>36</v>
      </c>
      <c r="CJ7">
        <f>TINV(0.0455,CJ5)</f>
        <v>2.0933280200840945</v>
      </c>
      <c r="CK7">
        <v>1981</v>
      </c>
      <c r="CL7">
        <v>5.8</v>
      </c>
      <c r="CM7" t="s">
        <v>36</v>
      </c>
      <c r="CN7">
        <f>TINV(0.0455,CN5)</f>
        <v>2.0933280200840945</v>
      </c>
      <c r="CO7">
        <v>1981</v>
      </c>
      <c r="CP7">
        <v>5.8</v>
      </c>
      <c r="CQ7" t="s">
        <v>36</v>
      </c>
      <c r="CR7">
        <f>TINV(0.0455,CR5)</f>
        <v>2.0933280200840945</v>
      </c>
      <c r="CS7">
        <v>1981</v>
      </c>
      <c r="CT7">
        <v>5.8</v>
      </c>
      <c r="CU7" t="s">
        <v>36</v>
      </c>
      <c r="CV7">
        <f>TINV(0.0455,CV5)</f>
        <v>2.0933280200840945</v>
      </c>
      <c r="CW7">
        <v>1981</v>
      </c>
      <c r="CX7">
        <v>5.8</v>
      </c>
      <c r="CY7" t="s">
        <v>36</v>
      </c>
      <c r="CZ7">
        <f>TINV(0.0455,CZ5)</f>
        <v>2.0933280200840945</v>
      </c>
      <c r="DA7">
        <v>1981</v>
      </c>
      <c r="DB7">
        <v>5.8</v>
      </c>
      <c r="DC7" t="s">
        <v>36</v>
      </c>
      <c r="DD7">
        <f>TINV(0.0455,DD5)</f>
        <v>2.0933280200840945</v>
      </c>
      <c r="DE7">
        <v>1981</v>
      </c>
      <c r="DF7">
        <v>5.8</v>
      </c>
      <c r="DG7" t="s">
        <v>36</v>
      </c>
      <c r="DH7">
        <f>TINV(0.0455,DH5)</f>
        <v>2.0933280200840945</v>
      </c>
      <c r="DI7">
        <v>1981</v>
      </c>
      <c r="DJ7">
        <v>5.8</v>
      </c>
      <c r="DK7" t="s">
        <v>36</v>
      </c>
      <c r="DL7">
        <f>TINV(0.0455,DL5)</f>
        <v>2.0933280200840945</v>
      </c>
      <c r="DM7">
        <v>1981</v>
      </c>
      <c r="DN7">
        <v>5.8</v>
      </c>
      <c r="DO7" t="s">
        <v>36</v>
      </c>
      <c r="DP7">
        <f>TINV(0.0455,DP5)</f>
        <v>2.0933280200840945</v>
      </c>
      <c r="DQ7">
        <v>1981</v>
      </c>
      <c r="DR7">
        <v>5.8</v>
      </c>
      <c r="DS7" t="s">
        <v>36</v>
      </c>
      <c r="DT7">
        <f>TINV(0.0455,DT5)</f>
        <v>2.0933280200840945</v>
      </c>
      <c r="DU7">
        <v>1981</v>
      </c>
      <c r="DV7">
        <v>5.8</v>
      </c>
      <c r="DW7" t="s">
        <v>36</v>
      </c>
      <c r="DX7">
        <f>TINV(0.0455,DX5)</f>
        <v>2.0933280200840945</v>
      </c>
      <c r="DY7">
        <v>1981</v>
      </c>
      <c r="DZ7">
        <v>5.8</v>
      </c>
    </row>
    <row r="8" spans="2:132" x14ac:dyDescent="0.25">
      <c r="B8">
        <v>-3.3511125767981216E-2</v>
      </c>
      <c r="C8" s="34">
        <v>0.13208611141532342</v>
      </c>
      <c r="D8">
        <v>4.2612650497621649</v>
      </c>
      <c r="E8">
        <v>1982</v>
      </c>
      <c r="F8">
        <v>3.94</v>
      </c>
      <c r="G8" t="s">
        <v>37</v>
      </c>
      <c r="H8">
        <f>H7*G3</f>
        <v>3.3020665182987005E-2</v>
      </c>
      <c r="I8">
        <v>1983</v>
      </c>
      <c r="J8">
        <v>4.55</v>
      </c>
      <c r="K8" t="s">
        <v>37</v>
      </c>
      <c r="L8">
        <f>L7*K3</f>
        <v>4.1449765926200852E-2</v>
      </c>
      <c r="M8">
        <v>1983</v>
      </c>
      <c r="N8">
        <v>4.55</v>
      </c>
      <c r="O8" t="s">
        <v>37</v>
      </c>
      <c r="P8">
        <f>P7*O3</f>
        <v>3.5834699416882727E-2</v>
      </c>
      <c r="Q8">
        <v>1983</v>
      </c>
      <c r="R8">
        <v>4.55</v>
      </c>
      <c r="S8" t="s">
        <v>37</v>
      </c>
      <c r="T8">
        <f>T7*S3</f>
        <v>3.4319301599480573E-2</v>
      </c>
      <c r="U8">
        <v>1983</v>
      </c>
      <c r="V8">
        <v>4.55</v>
      </c>
      <c r="W8" t="s">
        <v>37</v>
      </c>
      <c r="X8">
        <f>X7*W3</f>
        <v>3.4100659621515428E-2</v>
      </c>
      <c r="Y8">
        <v>1983</v>
      </c>
      <c r="Z8">
        <v>4.55</v>
      </c>
      <c r="AA8" t="s">
        <v>37</v>
      </c>
      <c r="AB8">
        <f>AB7*AA3</f>
        <v>3.4051739792296615E-2</v>
      </c>
      <c r="AC8">
        <v>1983</v>
      </c>
      <c r="AD8">
        <v>4.55</v>
      </c>
      <c r="AE8" t="s">
        <v>37</v>
      </c>
      <c r="AF8">
        <f>AF7*AE3</f>
        <v>3.4007438512293223E-2</v>
      </c>
      <c r="AG8">
        <v>1983</v>
      </c>
      <c r="AH8">
        <v>4.55</v>
      </c>
      <c r="AI8" t="s">
        <v>37</v>
      </c>
      <c r="AJ8">
        <f>AJ7*AI3</f>
        <v>3.3982633397149568E-2</v>
      </c>
      <c r="AK8">
        <v>1982</v>
      </c>
      <c r="AL8">
        <v>3.94</v>
      </c>
      <c r="AM8" t="s">
        <v>37</v>
      </c>
      <c r="AN8">
        <f>AN7*AM3</f>
        <v>3.390655345940264E-2</v>
      </c>
      <c r="AO8">
        <v>1982</v>
      </c>
      <c r="AP8">
        <v>3.94</v>
      </c>
      <c r="AQ8" t="s">
        <v>37</v>
      </c>
      <c r="AR8">
        <f>AR7*AQ3</f>
        <v>3.3810383165359392E-2</v>
      </c>
      <c r="AS8">
        <v>1982</v>
      </c>
      <c r="AT8">
        <v>3.94</v>
      </c>
      <c r="AU8" t="s">
        <v>37</v>
      </c>
      <c r="AV8">
        <f>AV7*AU3</f>
        <v>3.3696078269995086E-2</v>
      </c>
      <c r="AW8">
        <v>1982</v>
      </c>
      <c r="AX8">
        <v>3.94</v>
      </c>
      <c r="AY8" t="s">
        <v>37</v>
      </c>
      <c r="AZ8">
        <f>AZ7*AY3</f>
        <v>3.3512444634374472E-2</v>
      </c>
      <c r="BA8">
        <v>1982</v>
      </c>
      <c r="BB8">
        <v>3.94</v>
      </c>
      <c r="BC8" t="s">
        <v>37</v>
      </c>
      <c r="BD8">
        <f>BD7*BC3</f>
        <v>3.3470592991879045E-2</v>
      </c>
      <c r="BE8">
        <v>1982</v>
      </c>
      <c r="BF8">
        <v>3.94</v>
      </c>
      <c r="BG8" t="s">
        <v>37</v>
      </c>
      <c r="BH8">
        <f>BH7*BG3</f>
        <v>3.3469456800535979E-2</v>
      </c>
      <c r="BI8">
        <v>1982</v>
      </c>
      <c r="BJ8">
        <v>3.94</v>
      </c>
      <c r="BK8" t="s">
        <v>37</v>
      </c>
      <c r="BL8">
        <f>BL7*BK3</f>
        <v>3.2814649966988123E-2</v>
      </c>
      <c r="BM8">
        <v>1982</v>
      </c>
      <c r="BN8">
        <v>3.94</v>
      </c>
      <c r="BO8" t="s">
        <v>37</v>
      </c>
      <c r="BP8">
        <f>BP7*BO3</f>
        <v>3.2776156022867348E-2</v>
      </c>
      <c r="BQ8">
        <v>1982</v>
      </c>
      <c r="BR8">
        <v>3.94</v>
      </c>
      <c r="BS8" t="s">
        <v>37</v>
      </c>
      <c r="BT8">
        <f>BT7*BS3</f>
        <v>3.2606367590393079E-2</v>
      </c>
      <c r="BU8">
        <v>1982</v>
      </c>
      <c r="BV8">
        <v>3.94</v>
      </c>
      <c r="BW8" t="s">
        <v>37</v>
      </c>
      <c r="BX8">
        <f>BX7*BW3</f>
        <v>3.3599081335176362E-2</v>
      </c>
      <c r="BY8">
        <v>1982</v>
      </c>
      <c r="BZ8">
        <v>3.94</v>
      </c>
      <c r="CA8" t="s">
        <v>37</v>
      </c>
      <c r="CB8">
        <f>CB7*CA3</f>
        <v>3.2147795162326971E-2</v>
      </c>
      <c r="CC8">
        <v>1982</v>
      </c>
      <c r="CD8">
        <v>3.94</v>
      </c>
      <c r="CE8" t="s">
        <v>37</v>
      </c>
      <c r="CF8">
        <f>CF7*CE3</f>
        <v>3.2754055704155995E-2</v>
      </c>
      <c r="CG8">
        <v>1982</v>
      </c>
      <c r="CH8">
        <v>3.94</v>
      </c>
      <c r="CI8" t="s">
        <v>37</v>
      </c>
      <c r="CJ8">
        <f>CJ7*CI3</f>
        <v>3.3844967310933664E-2</v>
      </c>
      <c r="CK8">
        <v>1982</v>
      </c>
      <c r="CL8">
        <v>3.94</v>
      </c>
      <c r="CM8" t="s">
        <v>37</v>
      </c>
      <c r="CN8">
        <f>CN7*CM3</f>
        <v>3.144527090162029E-2</v>
      </c>
      <c r="CO8">
        <v>1982</v>
      </c>
      <c r="CP8">
        <v>3.94</v>
      </c>
      <c r="CQ8" t="s">
        <v>37</v>
      </c>
      <c r="CR8">
        <f>CR7*CQ3</f>
        <v>3.3072042705760779E-2</v>
      </c>
      <c r="CS8">
        <v>1982</v>
      </c>
      <c r="CT8">
        <v>3.94</v>
      </c>
      <c r="CU8" t="s">
        <v>37</v>
      </c>
      <c r="CV8">
        <f>CV7*CU3</f>
        <v>3.3990580695559373E-2</v>
      </c>
      <c r="CW8">
        <v>1982</v>
      </c>
      <c r="CX8">
        <v>3.94</v>
      </c>
      <c r="CY8" t="s">
        <v>37</v>
      </c>
      <c r="CZ8">
        <f>CZ7*CY3</f>
        <v>3.2573540830725591E-2</v>
      </c>
      <c r="DA8">
        <v>1982</v>
      </c>
      <c r="DB8">
        <v>3.94</v>
      </c>
      <c r="DC8" t="s">
        <v>37</v>
      </c>
      <c r="DD8">
        <f>DD7*DC3</f>
        <v>3.3634309988144984E-2</v>
      </c>
      <c r="DE8">
        <v>1982</v>
      </c>
      <c r="DF8">
        <v>3.94</v>
      </c>
      <c r="DG8" t="s">
        <v>37</v>
      </c>
      <c r="DH8">
        <f>DH7*DG3</f>
        <v>3.0741788535514212E-2</v>
      </c>
      <c r="DI8">
        <v>1982</v>
      </c>
      <c r="DJ8">
        <v>3.94</v>
      </c>
      <c r="DK8" t="s">
        <v>37</v>
      </c>
      <c r="DL8">
        <f>DL7*DK3</f>
        <v>3.4098166393239711E-2</v>
      </c>
      <c r="DM8">
        <v>1982</v>
      </c>
      <c r="DN8">
        <v>3.94</v>
      </c>
      <c r="DO8" t="s">
        <v>37</v>
      </c>
      <c r="DP8">
        <f>DP7*DO3</f>
        <v>3.3215121876844937E-2</v>
      </c>
      <c r="DQ8">
        <v>1982</v>
      </c>
      <c r="DR8">
        <v>3.94</v>
      </c>
      <c r="DS8" t="s">
        <v>37</v>
      </c>
      <c r="DT8">
        <f>DT7*DS3</f>
        <v>3.3844196701889408E-2</v>
      </c>
      <c r="DU8">
        <v>1982</v>
      </c>
      <c r="DV8">
        <v>3.94</v>
      </c>
      <c r="DW8" t="s">
        <v>37</v>
      </c>
      <c r="DX8">
        <f>DX7*DW3</f>
        <v>3.4170750467170351E-2</v>
      </c>
      <c r="DY8">
        <v>1982</v>
      </c>
      <c r="DZ8">
        <v>3.94</v>
      </c>
    </row>
    <row r="9" spans="2:132" x14ac:dyDescent="0.25">
      <c r="B9">
        <v>-3.3168977647123614E-2</v>
      </c>
      <c r="C9" s="34">
        <v>0.13025785833048847</v>
      </c>
      <c r="D9">
        <v>4.1934498266953755</v>
      </c>
      <c r="E9">
        <v>1983</v>
      </c>
      <c r="F9">
        <v>4.55</v>
      </c>
      <c r="G9" t="s">
        <v>38</v>
      </c>
      <c r="H9">
        <f>G2+H8</f>
        <v>1.0001536435684857</v>
      </c>
      <c r="I9">
        <v>1984</v>
      </c>
      <c r="J9">
        <v>5.17</v>
      </c>
      <c r="K9" t="s">
        <v>38</v>
      </c>
      <c r="L9">
        <f>K2+L8</f>
        <v>0.99259059451244458</v>
      </c>
      <c r="M9">
        <v>1984</v>
      </c>
      <c r="N9">
        <v>5.17</v>
      </c>
      <c r="O9" t="s">
        <v>38</v>
      </c>
      <c r="P9">
        <f>O2+P8</f>
        <v>1.0011193444173221</v>
      </c>
      <c r="Q9">
        <v>1984</v>
      </c>
      <c r="R9">
        <v>5.17</v>
      </c>
      <c r="S9" t="s">
        <v>38</v>
      </c>
      <c r="T9">
        <f>S2+T8</f>
        <v>1.0019996122644386</v>
      </c>
      <c r="U9">
        <v>1984</v>
      </c>
      <c r="V9">
        <v>5.17</v>
      </c>
      <c r="W9" t="s">
        <v>38</v>
      </c>
      <c r="X9">
        <f>W2+X8</f>
        <v>0.99987318864624841</v>
      </c>
      <c r="Y9">
        <v>1984</v>
      </c>
      <c r="Z9">
        <v>5.17</v>
      </c>
      <c r="AA9" t="s">
        <v>38</v>
      </c>
      <c r="AB9">
        <f>AA2+AB8</f>
        <v>1.0001581042241363</v>
      </c>
      <c r="AC9">
        <v>1984</v>
      </c>
      <c r="AD9">
        <v>5.17</v>
      </c>
      <c r="AE9" t="s">
        <v>38</v>
      </c>
      <c r="AF9">
        <f>AE2+AF8</f>
        <v>1.0018436816144045</v>
      </c>
      <c r="AG9">
        <v>1984</v>
      </c>
      <c r="AH9">
        <v>5.17</v>
      </c>
      <c r="AI9" t="s">
        <v>38</v>
      </c>
      <c r="AJ9">
        <f>AI2+AJ8</f>
        <v>1.0010267854598371</v>
      </c>
      <c r="AK9">
        <v>1984</v>
      </c>
      <c r="AL9">
        <v>5.17</v>
      </c>
      <c r="AM9" t="s">
        <v>38</v>
      </c>
      <c r="AN9">
        <f>AM2+AN8</f>
        <v>1.0012816344716355</v>
      </c>
      <c r="AO9">
        <v>1983</v>
      </c>
      <c r="AP9">
        <v>4.55</v>
      </c>
      <c r="AQ9" t="s">
        <v>38</v>
      </c>
      <c r="AR9">
        <f>AQ2+AR8</f>
        <v>1.0014103833840811</v>
      </c>
      <c r="AS9">
        <v>1983</v>
      </c>
      <c r="AT9">
        <v>4.55</v>
      </c>
      <c r="AU9" t="s">
        <v>38</v>
      </c>
      <c r="AV9">
        <f>AU2+AV8</f>
        <v>1.0014456727549557</v>
      </c>
      <c r="AW9">
        <v>1983</v>
      </c>
      <c r="AX9">
        <v>4.55</v>
      </c>
      <c r="AY9" t="s">
        <v>38</v>
      </c>
      <c r="AZ9">
        <f>AY2+AZ8</f>
        <v>1.0014253973803717</v>
      </c>
      <c r="BA9">
        <v>1983</v>
      </c>
      <c r="BB9">
        <v>4.55</v>
      </c>
      <c r="BC9" t="s">
        <v>38</v>
      </c>
      <c r="BD9">
        <f>BC2+BD8</f>
        <v>1.0012405531723512</v>
      </c>
      <c r="BE9">
        <v>1983</v>
      </c>
      <c r="BF9">
        <v>4.55</v>
      </c>
      <c r="BG9" t="s">
        <v>38</v>
      </c>
      <c r="BH9">
        <f>BG2+BH8</f>
        <v>1.00090294702578</v>
      </c>
      <c r="BI9">
        <v>1983</v>
      </c>
      <c r="BJ9">
        <v>4.55</v>
      </c>
      <c r="BK9" t="s">
        <v>38</v>
      </c>
      <c r="BL9">
        <f>BK2+BL8</f>
        <v>0.99944789231294151</v>
      </c>
      <c r="BM9">
        <v>1983</v>
      </c>
      <c r="BN9">
        <v>4.55</v>
      </c>
      <c r="BO9" t="s">
        <v>38</v>
      </c>
      <c r="BP9">
        <f>BO2+BP8</f>
        <v>0.99910804724476954</v>
      </c>
      <c r="BQ9">
        <v>1983</v>
      </c>
      <c r="BR9">
        <v>4.55</v>
      </c>
      <c r="BS9" t="s">
        <v>38</v>
      </c>
      <c r="BT9">
        <f>BS2+BT8</f>
        <v>0.99854396716930749</v>
      </c>
      <c r="BU9">
        <v>1983</v>
      </c>
      <c r="BV9">
        <v>4.55</v>
      </c>
      <c r="BW9" t="s">
        <v>38</v>
      </c>
      <c r="BX9">
        <f>BW2+BX8</f>
        <v>1.0011204339491782</v>
      </c>
      <c r="BY9">
        <v>1983</v>
      </c>
      <c r="BZ9">
        <v>4.55</v>
      </c>
      <c r="CA9" t="s">
        <v>38</v>
      </c>
      <c r="CB9">
        <f>CA2+CB8</f>
        <v>0.9966507851082741</v>
      </c>
      <c r="CC9">
        <v>1983</v>
      </c>
      <c r="CD9">
        <v>4.55</v>
      </c>
      <c r="CE9" t="s">
        <v>38</v>
      </c>
      <c r="CF9">
        <f>CE2+CF8</f>
        <v>0.99739767139087043</v>
      </c>
      <c r="CG9">
        <v>1983</v>
      </c>
      <c r="CH9">
        <v>4.55</v>
      </c>
      <c r="CI9" t="s">
        <v>38</v>
      </c>
      <c r="CJ9">
        <f>CI2+CJ8</f>
        <v>1.0018663772447092</v>
      </c>
      <c r="CK9">
        <v>1983</v>
      </c>
      <c r="CL9">
        <v>4.55</v>
      </c>
      <c r="CM9" t="s">
        <v>38</v>
      </c>
      <c r="CN9">
        <f>CM2+CN8</f>
        <v>1.0027247846478542</v>
      </c>
      <c r="CO9">
        <v>1983</v>
      </c>
      <c r="CP9">
        <v>4.55</v>
      </c>
      <c r="CQ9" t="s">
        <v>38</v>
      </c>
      <c r="CR9">
        <f>CQ2+CR8</f>
        <v>1.0026941766854602</v>
      </c>
      <c r="CS9">
        <v>1983</v>
      </c>
      <c r="CT9">
        <v>4.55</v>
      </c>
      <c r="CU9" t="s">
        <v>38</v>
      </c>
      <c r="CV9">
        <f>CU2+CV8</f>
        <v>1.0017057404587439</v>
      </c>
      <c r="CW9">
        <v>1983</v>
      </c>
      <c r="CX9">
        <v>4.55</v>
      </c>
      <c r="CY9" t="s">
        <v>38</v>
      </c>
      <c r="CZ9">
        <f>CY2+CZ8</f>
        <v>1.0032528712039075</v>
      </c>
      <c r="DA9">
        <v>1983</v>
      </c>
      <c r="DB9">
        <v>4.55</v>
      </c>
      <c r="DC9" t="s">
        <v>38</v>
      </c>
      <c r="DD9">
        <f>DC2+DD8</f>
        <v>1.0026272617479459</v>
      </c>
      <c r="DE9">
        <v>1983</v>
      </c>
      <c r="DF9">
        <v>4.55</v>
      </c>
      <c r="DG9" t="s">
        <v>38</v>
      </c>
      <c r="DH9">
        <f>DG2+DH8</f>
        <v>0.99203704247111579</v>
      </c>
      <c r="DI9">
        <v>1983</v>
      </c>
      <c r="DJ9">
        <v>4.55</v>
      </c>
      <c r="DK9" t="s">
        <v>38</v>
      </c>
      <c r="DL9">
        <f>DK2+DL8</f>
        <v>1.0015873362988701</v>
      </c>
      <c r="DM9">
        <v>1983</v>
      </c>
      <c r="DN9">
        <v>4.55</v>
      </c>
      <c r="DO9" t="s">
        <v>38</v>
      </c>
      <c r="DP9">
        <f>DO2+DP8</f>
        <v>1.0034281687482958</v>
      </c>
      <c r="DQ9">
        <v>1983</v>
      </c>
      <c r="DR9">
        <v>4.55</v>
      </c>
      <c r="DS9" t="s">
        <v>38</v>
      </c>
      <c r="DT9">
        <f>DS2+DT8</f>
        <v>1.0026624582270049</v>
      </c>
      <c r="DU9">
        <v>1983</v>
      </c>
      <c r="DV9">
        <v>4.55</v>
      </c>
      <c r="DW9" t="s">
        <v>38</v>
      </c>
      <c r="DX9">
        <f>DW2+DX8</f>
        <v>1.0033329683355316</v>
      </c>
      <c r="DY9">
        <v>1983</v>
      </c>
      <c r="DZ9">
        <v>4.55</v>
      </c>
    </row>
    <row r="10" spans="2:132" x14ac:dyDescent="0.25">
      <c r="B10">
        <v>-3.2936500020219375E-2</v>
      </c>
      <c r="C10" s="34">
        <v>0.12931069898440065</v>
      </c>
      <c r="D10">
        <v>4.1584289221653696</v>
      </c>
      <c r="E10">
        <v>1984</v>
      </c>
      <c r="F10">
        <v>5.17</v>
      </c>
      <c r="G10" t="s">
        <v>39</v>
      </c>
      <c r="H10">
        <f>G2-H8</f>
        <v>0.93411231320251176</v>
      </c>
      <c r="I10">
        <v>1985</v>
      </c>
      <c r="J10">
        <v>5.86</v>
      </c>
      <c r="K10" t="s">
        <v>39</v>
      </c>
      <c r="L10">
        <f>K2-L8</f>
        <v>0.90969106266004285</v>
      </c>
      <c r="M10">
        <v>1985</v>
      </c>
      <c r="N10">
        <v>5.86</v>
      </c>
      <c r="O10" t="s">
        <v>39</v>
      </c>
      <c r="P10">
        <f>O2-P8</f>
        <v>0.92944994558355654</v>
      </c>
      <c r="Q10">
        <v>1985</v>
      </c>
      <c r="R10">
        <v>5.86</v>
      </c>
      <c r="S10" t="s">
        <v>39</v>
      </c>
      <c r="T10">
        <f>S2-T8</f>
        <v>0.93336100906547736</v>
      </c>
      <c r="U10">
        <v>1985</v>
      </c>
      <c r="V10">
        <v>5.86</v>
      </c>
      <c r="W10" t="s">
        <v>39</v>
      </c>
      <c r="X10">
        <f>W2-X8</f>
        <v>0.93167186940321756</v>
      </c>
      <c r="Y10">
        <v>1985</v>
      </c>
      <c r="Z10">
        <v>5.86</v>
      </c>
      <c r="AA10" t="s">
        <v>39</v>
      </c>
      <c r="AB10">
        <f>AA2-AB8</f>
        <v>0.93205462463954303</v>
      </c>
      <c r="AC10">
        <v>1985</v>
      </c>
      <c r="AD10">
        <v>5.86</v>
      </c>
      <c r="AE10" t="s">
        <v>39</v>
      </c>
      <c r="AF10">
        <f>AE2-AF8</f>
        <v>0.9338288045898181</v>
      </c>
      <c r="AG10">
        <v>1985</v>
      </c>
      <c r="AH10">
        <v>5.86</v>
      </c>
      <c r="AI10" t="s">
        <v>39</v>
      </c>
      <c r="AJ10">
        <f>AI2-AJ8</f>
        <v>0.93306151866553799</v>
      </c>
      <c r="AK10">
        <v>1985</v>
      </c>
      <c r="AL10">
        <v>5.86</v>
      </c>
      <c r="AM10" t="s">
        <v>39</v>
      </c>
      <c r="AN10">
        <f>AM2-AN8</f>
        <v>0.93346852755283027</v>
      </c>
      <c r="AO10">
        <v>1985</v>
      </c>
      <c r="AP10">
        <v>5.86</v>
      </c>
      <c r="AQ10" t="s">
        <v>39</v>
      </c>
      <c r="AR10">
        <f>AQ2-AR8</f>
        <v>0.93378961705336216</v>
      </c>
      <c r="AS10">
        <v>1984</v>
      </c>
      <c r="AT10">
        <v>5.17</v>
      </c>
      <c r="AU10" t="s">
        <v>39</v>
      </c>
      <c r="AV10">
        <f>AU2-AV8</f>
        <v>0.93405351621496546</v>
      </c>
      <c r="AW10">
        <v>1984</v>
      </c>
      <c r="AX10">
        <v>5.17</v>
      </c>
      <c r="AY10" t="s">
        <v>39</v>
      </c>
      <c r="AZ10">
        <f>AY2-AZ8</f>
        <v>0.93440050811162267</v>
      </c>
      <c r="BA10">
        <v>1984</v>
      </c>
      <c r="BB10">
        <v>5.17</v>
      </c>
      <c r="BC10" t="s">
        <v>39</v>
      </c>
      <c r="BD10">
        <f>BC2-BD8</f>
        <v>0.93429936718859308</v>
      </c>
      <c r="BE10">
        <v>1984</v>
      </c>
      <c r="BF10">
        <v>5.17</v>
      </c>
      <c r="BG10" t="s">
        <v>39</v>
      </c>
      <c r="BH10">
        <f>BG2-BH8</f>
        <v>0.93396403342470791</v>
      </c>
      <c r="BI10">
        <v>1984</v>
      </c>
      <c r="BJ10">
        <v>5.17</v>
      </c>
      <c r="BK10" t="s">
        <v>39</v>
      </c>
      <c r="BL10">
        <f>BK2-BL8</f>
        <v>0.93381859237896525</v>
      </c>
      <c r="BM10">
        <v>1984</v>
      </c>
      <c r="BN10">
        <v>5.17</v>
      </c>
      <c r="BO10" t="s">
        <v>39</v>
      </c>
      <c r="BP10">
        <f>BO2-BP8</f>
        <v>0.9335557351990349</v>
      </c>
      <c r="BQ10">
        <v>1984</v>
      </c>
      <c r="BR10">
        <v>5.17</v>
      </c>
      <c r="BS10" t="s">
        <v>39</v>
      </c>
      <c r="BT10">
        <f>BS2-BT8</f>
        <v>0.93333123198852141</v>
      </c>
      <c r="BU10">
        <v>1984</v>
      </c>
      <c r="BV10">
        <v>5.17</v>
      </c>
      <c r="BW10" t="s">
        <v>39</v>
      </c>
      <c r="BX10">
        <f>BW2-BX8</f>
        <v>0.93392227127882554</v>
      </c>
      <c r="BY10">
        <v>1984</v>
      </c>
      <c r="BZ10">
        <v>5.17</v>
      </c>
      <c r="CA10" t="s">
        <v>39</v>
      </c>
      <c r="CB10">
        <f>CA2-CB8</f>
        <v>0.93235519478362006</v>
      </c>
      <c r="CC10">
        <v>1984</v>
      </c>
      <c r="CD10">
        <v>5.17</v>
      </c>
      <c r="CE10" t="s">
        <v>39</v>
      </c>
      <c r="CF10">
        <f>CE2-CF8</f>
        <v>0.9318895599825584</v>
      </c>
      <c r="CG10">
        <v>1984</v>
      </c>
      <c r="CH10">
        <v>5.17</v>
      </c>
      <c r="CI10" t="s">
        <v>39</v>
      </c>
      <c r="CJ10">
        <f>CI2-CJ8</f>
        <v>0.93417644262284183</v>
      </c>
      <c r="CK10">
        <v>1984</v>
      </c>
      <c r="CL10">
        <v>5.17</v>
      </c>
      <c r="CM10" t="s">
        <v>39</v>
      </c>
      <c r="CN10">
        <f>CM2-CN8</f>
        <v>0.9398342428446137</v>
      </c>
      <c r="CO10">
        <v>1984</v>
      </c>
      <c r="CP10">
        <v>5.17</v>
      </c>
      <c r="CQ10" t="s">
        <v>39</v>
      </c>
      <c r="CR10">
        <f>CQ2-CR8</f>
        <v>0.93655009127393873</v>
      </c>
      <c r="CS10">
        <v>1984</v>
      </c>
      <c r="CT10">
        <v>5.17</v>
      </c>
      <c r="CU10" t="s">
        <v>39</v>
      </c>
      <c r="CV10">
        <f>CU2-CV8</f>
        <v>0.93372457906762529</v>
      </c>
      <c r="CW10">
        <v>1984</v>
      </c>
      <c r="CX10">
        <v>5.17</v>
      </c>
      <c r="CY10" t="s">
        <v>39</v>
      </c>
      <c r="CZ10">
        <f>CY2-CZ8</f>
        <v>0.93810578954245627</v>
      </c>
      <c r="DA10">
        <v>1984</v>
      </c>
      <c r="DB10">
        <v>5.17</v>
      </c>
      <c r="DC10" t="s">
        <v>39</v>
      </c>
      <c r="DD10">
        <f>DC2-DD8</f>
        <v>0.93535864177165606</v>
      </c>
      <c r="DE10">
        <v>1984</v>
      </c>
      <c r="DF10">
        <v>5.17</v>
      </c>
      <c r="DG10" t="s">
        <v>39</v>
      </c>
      <c r="DH10">
        <f>DG2-DH8</f>
        <v>0.93055346540008732</v>
      </c>
      <c r="DI10">
        <v>1984</v>
      </c>
      <c r="DJ10">
        <v>5.17</v>
      </c>
      <c r="DK10" t="s">
        <v>39</v>
      </c>
      <c r="DL10">
        <f>DK2-DL8</f>
        <v>0.93339100351239057</v>
      </c>
      <c r="DM10">
        <v>1984</v>
      </c>
      <c r="DN10">
        <v>5.17</v>
      </c>
      <c r="DO10" t="s">
        <v>39</v>
      </c>
      <c r="DP10">
        <f>DO2-DP8</f>
        <v>0.93699792499460588</v>
      </c>
      <c r="DQ10">
        <v>1984</v>
      </c>
      <c r="DR10">
        <v>5.17</v>
      </c>
      <c r="DS10" t="s">
        <v>39</v>
      </c>
      <c r="DT10">
        <f>DS2-DT8</f>
        <v>0.93497406482322609</v>
      </c>
      <c r="DU10">
        <v>1984</v>
      </c>
      <c r="DV10">
        <v>5.17</v>
      </c>
      <c r="DW10" t="s">
        <v>39</v>
      </c>
      <c r="DX10">
        <f>DW2-DX8</f>
        <v>0.93499146740119099</v>
      </c>
      <c r="DY10">
        <v>1984</v>
      </c>
      <c r="DZ10">
        <v>5.17</v>
      </c>
    </row>
    <row r="11" spans="2:132" x14ac:dyDescent="0.25">
      <c r="B11">
        <v>-3.2781908553182873E-2</v>
      </c>
      <c r="C11" s="34">
        <v>0.12901416255544521</v>
      </c>
      <c r="D11">
        <v>4.1474802416433363</v>
      </c>
      <c r="E11">
        <v>1985</v>
      </c>
      <c r="F11">
        <v>5.86</v>
      </c>
      <c r="G11" t="s">
        <v>40</v>
      </c>
      <c r="H11" s="35">
        <f>LN(G2)</f>
        <v>-3.3419276555750055E-2</v>
      </c>
      <c r="I11">
        <v>1986</v>
      </c>
      <c r="J11">
        <v>7.15</v>
      </c>
      <c r="K11" t="s">
        <v>40</v>
      </c>
      <c r="L11" s="35">
        <f>LN(K2)</f>
        <v>-5.0093142661782671E-2</v>
      </c>
      <c r="M11">
        <v>1986</v>
      </c>
      <c r="N11">
        <v>7.15</v>
      </c>
      <c r="O11" t="s">
        <v>40</v>
      </c>
      <c r="P11" s="35">
        <f>LN(O2)</f>
        <v>-3.5332252225555555E-2</v>
      </c>
      <c r="Q11">
        <v>1986</v>
      </c>
      <c r="R11">
        <v>7.15</v>
      </c>
      <c r="S11" t="s">
        <v>40</v>
      </c>
      <c r="T11" s="35">
        <f>LN(S2)</f>
        <v>-3.2853503830126599E-2</v>
      </c>
      <c r="U11">
        <v>1986</v>
      </c>
      <c r="V11">
        <v>7.15</v>
      </c>
      <c r="W11" t="s">
        <v>40</v>
      </c>
      <c r="X11" s="35">
        <f>LN(W2)</f>
        <v>-3.4826949698797439E-2</v>
      </c>
      <c r="Y11">
        <v>1986</v>
      </c>
      <c r="Z11">
        <v>7.15</v>
      </c>
      <c r="AA11" t="s">
        <v>40</v>
      </c>
      <c r="AB11" s="35">
        <f>LN(AA2)</f>
        <v>-3.4481342723577356E-2</v>
      </c>
      <c r="AC11">
        <v>1986</v>
      </c>
      <c r="AD11">
        <v>7.15</v>
      </c>
      <c r="AE11" t="s">
        <v>40</v>
      </c>
      <c r="AF11" s="35">
        <f>LN(AE2)</f>
        <v>-3.2692376365536062E-2</v>
      </c>
      <c r="AG11">
        <v>1986</v>
      </c>
      <c r="AH11">
        <v>7.15</v>
      </c>
      <c r="AI11" t="s">
        <v>40</v>
      </c>
      <c r="AJ11" s="35">
        <f>LN(AI2)</f>
        <v>-3.3511125767981216E-2</v>
      </c>
      <c r="AK11">
        <v>1986</v>
      </c>
      <c r="AL11">
        <v>7.15</v>
      </c>
      <c r="AM11" t="s">
        <v>40</v>
      </c>
      <c r="AN11" s="35">
        <f>LN(AM2)</f>
        <v>-3.3168977647123614E-2</v>
      </c>
      <c r="AO11">
        <v>1986</v>
      </c>
      <c r="AP11">
        <v>7.15</v>
      </c>
      <c r="AQ11" t="s">
        <v>40</v>
      </c>
      <c r="AR11" s="35">
        <f>LN(AQ2)</f>
        <v>-3.2936500020219375E-2</v>
      </c>
      <c r="AS11">
        <v>1986</v>
      </c>
      <c r="AT11">
        <v>7.15</v>
      </c>
      <c r="AU11" t="s">
        <v>40</v>
      </c>
      <c r="AV11" s="35">
        <f>LN(AU2)</f>
        <v>-3.2781908553182873E-2</v>
      </c>
      <c r="AW11">
        <v>1985</v>
      </c>
      <c r="AX11">
        <v>5.86</v>
      </c>
      <c r="AY11" t="s">
        <v>40</v>
      </c>
      <c r="AZ11" s="35">
        <f>LN(AY2)</f>
        <v>-3.2613120598218137E-2</v>
      </c>
      <c r="BA11">
        <v>1985</v>
      </c>
      <c r="BB11">
        <v>5.86</v>
      </c>
      <c r="BC11" t="s">
        <v>40</v>
      </c>
      <c r="BD11" s="35">
        <f>LN(BC2)</f>
        <v>-3.2760864389135835E-2</v>
      </c>
      <c r="BE11">
        <v>1985</v>
      </c>
      <c r="BF11">
        <v>5.86</v>
      </c>
      <c r="BG11" t="s">
        <v>40</v>
      </c>
      <c r="BH11" s="35">
        <f>LN(BG2)</f>
        <v>-3.3108600394410263E-2</v>
      </c>
      <c r="BI11">
        <v>1985</v>
      </c>
      <c r="BJ11">
        <v>5.86</v>
      </c>
      <c r="BK11" t="s">
        <v>40</v>
      </c>
      <c r="BL11" s="35">
        <f>LN(BK2)</f>
        <v>-3.393612915697207E-2</v>
      </c>
      <c r="BM11">
        <v>1985</v>
      </c>
      <c r="BN11">
        <v>5.86</v>
      </c>
      <c r="BO11" t="s">
        <v>40</v>
      </c>
      <c r="BP11" s="35">
        <f>LN(BO2)</f>
        <v>-3.4247931083721143E-2</v>
      </c>
      <c r="BQ11">
        <v>1985</v>
      </c>
      <c r="BR11">
        <v>5.86</v>
      </c>
      <c r="BS11" t="s">
        <v>40</v>
      </c>
      <c r="BT11" s="35">
        <f>LN(BS2)</f>
        <v>-3.4656043565274616E-2</v>
      </c>
      <c r="BU11">
        <v>1985</v>
      </c>
      <c r="BV11">
        <v>5.86</v>
      </c>
      <c r="BW11" t="s">
        <v>40</v>
      </c>
      <c r="BX11" s="35">
        <f>LN(BW2)</f>
        <v>-3.3017784436463284E-2</v>
      </c>
      <c r="BY11">
        <v>1985</v>
      </c>
      <c r="BZ11">
        <v>5.86</v>
      </c>
      <c r="CA11" t="s">
        <v>40</v>
      </c>
      <c r="CB11" s="35">
        <f>LN(CA2)</f>
        <v>-3.6142346645360361E-2</v>
      </c>
      <c r="CC11">
        <v>1985</v>
      </c>
      <c r="CD11">
        <v>5.86</v>
      </c>
      <c r="CE11" t="s">
        <v>40</v>
      </c>
      <c r="CF11" s="35">
        <f>LN(CE2)</f>
        <v>-3.5996556024154247E-2</v>
      </c>
      <c r="CG11">
        <v>1985</v>
      </c>
      <c r="CH11">
        <v>5.86</v>
      </c>
      <c r="CI11" t="s">
        <v>40</v>
      </c>
      <c r="CJ11" s="35">
        <f>LN(CI2)</f>
        <v>-3.2501074249971458E-2</v>
      </c>
      <c r="CK11">
        <v>1985</v>
      </c>
      <c r="CL11">
        <v>5.86</v>
      </c>
      <c r="CM11" t="s">
        <v>40</v>
      </c>
      <c r="CN11" s="35">
        <f>LN(CM2)</f>
        <v>-2.9140990378457129E-2</v>
      </c>
      <c r="CO11">
        <v>1985</v>
      </c>
      <c r="CP11">
        <v>5.86</v>
      </c>
      <c r="CQ11" t="s">
        <v>40</v>
      </c>
      <c r="CR11" s="35">
        <f>LN(CQ2)</f>
        <v>-3.0848835978280628E-2</v>
      </c>
      <c r="CS11">
        <v>1985</v>
      </c>
      <c r="CT11">
        <v>5.86</v>
      </c>
      <c r="CU11" t="s">
        <v>40</v>
      </c>
      <c r="CV11" s="35">
        <f>LN(CU2)</f>
        <v>-3.2817491450472983E-2</v>
      </c>
      <c r="CW11">
        <v>1985</v>
      </c>
      <c r="CX11">
        <v>5.86</v>
      </c>
      <c r="CY11" t="s">
        <v>40</v>
      </c>
      <c r="CZ11" s="35">
        <f>LN(CY2)</f>
        <v>-2.9759112017830831E-2</v>
      </c>
      <c r="DA11">
        <v>1985</v>
      </c>
      <c r="DB11">
        <v>5.86</v>
      </c>
      <c r="DC11" t="s">
        <v>40</v>
      </c>
      <c r="DD11" s="35">
        <f>LN(DC2)</f>
        <v>-3.1497940843520006E-2</v>
      </c>
      <c r="DE11">
        <v>1985</v>
      </c>
      <c r="DF11">
        <v>5.86</v>
      </c>
      <c r="DG11" t="s">
        <v>40</v>
      </c>
      <c r="DH11" s="35">
        <f>LN(DG2)</f>
        <v>-3.9473681053937212E-2</v>
      </c>
      <c r="DI11">
        <v>1985</v>
      </c>
      <c r="DJ11">
        <v>5.86</v>
      </c>
      <c r="DK11" t="s">
        <v>40</v>
      </c>
      <c r="DL11" s="35">
        <f>LN(DK2)</f>
        <v>-3.3051048036841682E-2</v>
      </c>
      <c r="DM11">
        <v>1985</v>
      </c>
      <c r="DN11">
        <v>5.86</v>
      </c>
      <c r="DO11" t="s">
        <v>40</v>
      </c>
      <c r="DP11" s="35">
        <f>LN(DO2)</f>
        <v>-3.0239595651203339E-2</v>
      </c>
      <c r="DQ11">
        <v>1985</v>
      </c>
      <c r="DR11">
        <v>5.86</v>
      </c>
      <c r="DS11" t="s">
        <v>40</v>
      </c>
      <c r="DT11" s="35">
        <f>LN(DS2)</f>
        <v>-3.1678237287220128E-2</v>
      </c>
      <c r="DU11">
        <v>1985</v>
      </c>
      <c r="DV11">
        <v>5.86</v>
      </c>
      <c r="DW11" t="s">
        <v>40</v>
      </c>
      <c r="DX11" s="35">
        <f>LN(DW2)</f>
        <v>-3.1323273601553937E-2</v>
      </c>
      <c r="DY11">
        <v>1985</v>
      </c>
      <c r="DZ11">
        <v>5.86</v>
      </c>
    </row>
    <row r="12" spans="2:132" x14ac:dyDescent="0.25">
      <c r="B12">
        <v>-3.2613120598218137E-2</v>
      </c>
      <c r="C12" s="34">
        <v>0.12908215964242839</v>
      </c>
      <c r="D12">
        <v>4.1499901626817932</v>
      </c>
      <c r="E12">
        <v>1986</v>
      </c>
      <c r="F12">
        <v>7.15</v>
      </c>
      <c r="G12" t="s">
        <v>41</v>
      </c>
      <c r="H12" s="35">
        <f>LN(H9)</f>
        <v>1.53631766521464E-4</v>
      </c>
      <c r="I12">
        <v>1987</v>
      </c>
      <c r="J12">
        <v>6.98</v>
      </c>
      <c r="K12" t="s">
        <v>41</v>
      </c>
      <c r="L12" s="35">
        <f>LN(L9)</f>
        <v>-7.4369914807380427E-3</v>
      </c>
      <c r="M12">
        <v>1987</v>
      </c>
      <c r="N12">
        <v>6.98</v>
      </c>
      <c r="O12" t="s">
        <v>41</v>
      </c>
      <c r="P12" s="35">
        <f>LN(P9)</f>
        <v>1.1187184184551361E-3</v>
      </c>
      <c r="Q12">
        <v>1987</v>
      </c>
      <c r="R12">
        <v>6.98</v>
      </c>
      <c r="S12" t="s">
        <v>41</v>
      </c>
      <c r="T12" s="35">
        <f>LN(T9)</f>
        <v>1.9976157009600286E-3</v>
      </c>
      <c r="U12">
        <v>1987</v>
      </c>
      <c r="V12">
        <v>6.98</v>
      </c>
      <c r="W12" t="s">
        <v>41</v>
      </c>
      <c r="X12" s="35">
        <f>LN(X9)</f>
        <v>-1.2681939499112902E-4</v>
      </c>
      <c r="Y12">
        <v>1987</v>
      </c>
      <c r="Z12">
        <v>6.98</v>
      </c>
      <c r="AA12" t="s">
        <v>41</v>
      </c>
      <c r="AB12" s="35">
        <f>LN(AB9)</f>
        <v>1.5809172698068603E-4</v>
      </c>
      <c r="AC12">
        <v>1987</v>
      </c>
      <c r="AD12">
        <v>6.98</v>
      </c>
      <c r="AE12" t="s">
        <v>41</v>
      </c>
      <c r="AF12" s="35">
        <f>LN(AF9)</f>
        <v>1.8419841195633088E-3</v>
      </c>
      <c r="AG12">
        <v>1987</v>
      </c>
      <c r="AH12">
        <v>6.98</v>
      </c>
      <c r="AI12" t="s">
        <v>41</v>
      </c>
      <c r="AJ12" s="35">
        <f>LN(AJ9)</f>
        <v>1.0262586762118833E-3</v>
      </c>
      <c r="AK12">
        <v>1987</v>
      </c>
      <c r="AL12">
        <v>6.98</v>
      </c>
      <c r="AM12" t="s">
        <v>41</v>
      </c>
      <c r="AN12" s="35">
        <f>LN(AN9)</f>
        <v>1.2808138792342715E-3</v>
      </c>
      <c r="AO12">
        <v>1987</v>
      </c>
      <c r="AP12">
        <v>6.98</v>
      </c>
      <c r="AQ12" t="s">
        <v>41</v>
      </c>
      <c r="AR12" s="35">
        <f>LN(AR9)</f>
        <v>1.4093897276173312E-3</v>
      </c>
      <c r="AS12">
        <v>1987</v>
      </c>
      <c r="AT12">
        <v>6.98</v>
      </c>
      <c r="AU12" t="s">
        <v>41</v>
      </c>
      <c r="AV12" s="35">
        <f>LN(AV9)</f>
        <v>1.444628776145145E-3</v>
      </c>
      <c r="AW12">
        <v>1987</v>
      </c>
      <c r="AX12">
        <v>6.98</v>
      </c>
      <c r="AY12" t="s">
        <v>41</v>
      </c>
      <c r="AZ12" s="35">
        <f>LN(AZ9)</f>
        <v>1.4243824658489398E-3</v>
      </c>
      <c r="BA12">
        <v>1986</v>
      </c>
      <c r="BB12">
        <v>7.15</v>
      </c>
      <c r="BC12" t="s">
        <v>41</v>
      </c>
      <c r="BD12" s="35">
        <f>LN(BD9)</f>
        <v>1.2397843220652001E-3</v>
      </c>
      <c r="BE12">
        <v>1986</v>
      </c>
      <c r="BF12">
        <v>7.15</v>
      </c>
      <c r="BG12" t="s">
        <v>41</v>
      </c>
      <c r="BH12" s="35">
        <f>LN(BH9)</f>
        <v>9.0253961434314596E-4</v>
      </c>
      <c r="BI12">
        <v>1986</v>
      </c>
      <c r="BJ12">
        <v>7.15</v>
      </c>
      <c r="BK12" t="s">
        <v>41</v>
      </c>
      <c r="BL12" s="35">
        <f>LN(BL9)</f>
        <v>-5.5226015462913865E-4</v>
      </c>
      <c r="BM12">
        <v>1986</v>
      </c>
      <c r="BN12">
        <v>7.15</v>
      </c>
      <c r="BO12" t="s">
        <v>41</v>
      </c>
      <c r="BP12" s="35">
        <f>LN(BP9)</f>
        <v>-8.9235078178743468E-4</v>
      </c>
      <c r="BQ12">
        <v>1986</v>
      </c>
      <c r="BR12">
        <v>7.15</v>
      </c>
      <c r="BS12" t="s">
        <v>41</v>
      </c>
      <c r="BT12" s="35">
        <f>LN(BT9)</f>
        <v>-1.4570938765646878E-3</v>
      </c>
      <c r="BU12">
        <v>1986</v>
      </c>
      <c r="BV12">
        <v>7.15</v>
      </c>
      <c r="BW12" t="s">
        <v>41</v>
      </c>
      <c r="BX12" s="35">
        <f>LN(BX9)</f>
        <v>1.1198067315211742E-3</v>
      </c>
      <c r="BY12">
        <v>1986</v>
      </c>
      <c r="BZ12">
        <v>7.15</v>
      </c>
      <c r="CA12" t="s">
        <v>41</v>
      </c>
      <c r="CB12" s="35">
        <f>LN(CB9)</f>
        <v>-3.3548360664453782E-3</v>
      </c>
      <c r="CC12">
        <v>1986</v>
      </c>
      <c r="CD12">
        <v>7.15</v>
      </c>
      <c r="CE12" t="s">
        <v>41</v>
      </c>
      <c r="CF12" s="35">
        <f>LN(CF9)</f>
        <v>-2.6057205521359851E-3</v>
      </c>
      <c r="CG12">
        <v>1986</v>
      </c>
      <c r="CH12">
        <v>7.15</v>
      </c>
      <c r="CI12" t="s">
        <v>41</v>
      </c>
      <c r="CJ12" s="35">
        <f>LN(CJ9)</f>
        <v>1.864637726760901E-3</v>
      </c>
      <c r="CK12">
        <v>1986</v>
      </c>
      <c r="CL12">
        <v>7.15</v>
      </c>
      <c r="CM12" t="s">
        <v>41</v>
      </c>
      <c r="CN12" s="35">
        <f>LN(CN9)</f>
        <v>2.7210791517586659E-3</v>
      </c>
      <c r="CO12">
        <v>1986</v>
      </c>
      <c r="CP12">
        <v>7.15</v>
      </c>
      <c r="CQ12" t="s">
        <v>41</v>
      </c>
      <c r="CR12" s="35">
        <f>LN(CR9)</f>
        <v>2.6905538969500798E-3</v>
      </c>
      <c r="CS12">
        <v>1986</v>
      </c>
      <c r="CT12">
        <v>7.15</v>
      </c>
      <c r="CU12" t="s">
        <v>41</v>
      </c>
      <c r="CV12" s="35">
        <f>LN(CV9)</f>
        <v>1.704287335686833E-3</v>
      </c>
      <c r="CW12">
        <v>1986</v>
      </c>
      <c r="CX12">
        <v>7.15</v>
      </c>
      <c r="CY12" t="s">
        <v>41</v>
      </c>
      <c r="CZ12" s="35">
        <f>LN(CZ9)</f>
        <v>3.2475920635174592E-3</v>
      </c>
      <c r="DA12">
        <v>1986</v>
      </c>
      <c r="DB12">
        <v>7.15</v>
      </c>
      <c r="DC12" t="s">
        <v>41</v>
      </c>
      <c r="DD12" s="35">
        <f>LN(DD9)</f>
        <v>2.623816528808812E-3</v>
      </c>
      <c r="DE12">
        <v>1986</v>
      </c>
      <c r="DF12">
        <v>7.15</v>
      </c>
      <c r="DG12" t="s">
        <v>41</v>
      </c>
      <c r="DH12" s="35">
        <f>LN(DH9)</f>
        <v>-7.9948311937079741E-3</v>
      </c>
      <c r="DI12">
        <v>1986</v>
      </c>
      <c r="DJ12">
        <v>7.15</v>
      </c>
      <c r="DK12" t="s">
        <v>41</v>
      </c>
      <c r="DL12" s="35">
        <f>LN(DL9)</f>
        <v>1.586077812192278E-3</v>
      </c>
      <c r="DM12">
        <v>1986</v>
      </c>
      <c r="DN12">
        <v>7.15</v>
      </c>
      <c r="DO12" t="s">
        <v>41</v>
      </c>
      <c r="DP12" s="35">
        <f>LN(DP9)</f>
        <v>3.4223059730467613E-3</v>
      </c>
      <c r="DQ12">
        <v>1986</v>
      </c>
      <c r="DR12">
        <v>7.15</v>
      </c>
      <c r="DS12" t="s">
        <v>41</v>
      </c>
      <c r="DT12" s="35">
        <f>LN(DT9)</f>
        <v>2.6589201636721912E-3</v>
      </c>
      <c r="DU12">
        <v>1986</v>
      </c>
      <c r="DV12">
        <v>7.15</v>
      </c>
      <c r="DW12" t="s">
        <v>41</v>
      </c>
      <c r="DX12" s="35">
        <f>LN(DX9)</f>
        <v>3.3274263074240971E-3</v>
      </c>
      <c r="DY12">
        <v>1986</v>
      </c>
      <c r="DZ12">
        <v>7.15</v>
      </c>
    </row>
    <row r="13" spans="2:132" x14ac:dyDescent="0.25">
      <c r="B13">
        <v>-3.2760864389135835E-2</v>
      </c>
      <c r="C13" s="34">
        <v>0.1303849539402594</v>
      </c>
      <c r="D13">
        <v>4.19815495013464</v>
      </c>
      <c r="E13">
        <v>1987</v>
      </c>
      <c r="F13">
        <v>6.98</v>
      </c>
      <c r="G13" t="s">
        <v>42</v>
      </c>
      <c r="H13" s="35">
        <f>LN(H10)</f>
        <v>-6.8158598301217732E-2</v>
      </c>
      <c r="I13">
        <v>1989</v>
      </c>
      <c r="J13">
        <v>6.11</v>
      </c>
      <c r="K13" t="s">
        <v>42</v>
      </c>
      <c r="L13" s="35">
        <f>LN(L10)</f>
        <v>-9.4650228693925045E-2</v>
      </c>
      <c r="M13">
        <v>1989</v>
      </c>
      <c r="N13">
        <v>6.11</v>
      </c>
      <c r="O13" t="s">
        <v>42</v>
      </c>
      <c r="P13" s="35">
        <f>LN(P10)</f>
        <v>-7.3162324175915019E-2</v>
      </c>
      <c r="Q13">
        <v>1989</v>
      </c>
      <c r="R13">
        <v>6.11</v>
      </c>
      <c r="S13" t="s">
        <v>42</v>
      </c>
      <c r="T13" s="35">
        <f>LN(T10)</f>
        <v>-6.8963219356425895E-2</v>
      </c>
      <c r="U13">
        <v>1989</v>
      </c>
      <c r="V13">
        <v>6.11</v>
      </c>
      <c r="W13" t="s">
        <v>42</v>
      </c>
      <c r="X13" s="35">
        <f>LN(X10)</f>
        <v>-7.0774597744026779E-2</v>
      </c>
      <c r="Y13">
        <v>1989</v>
      </c>
      <c r="Z13">
        <v>6.11</v>
      </c>
      <c r="AA13" t="s">
        <v>42</v>
      </c>
      <c r="AB13" s="35">
        <f>LN(AB10)</f>
        <v>-7.036385588578728E-2</v>
      </c>
      <c r="AC13">
        <v>1989</v>
      </c>
      <c r="AD13">
        <v>6.11</v>
      </c>
      <c r="AE13" t="s">
        <v>42</v>
      </c>
      <c r="AF13" s="35">
        <f>LN(AF10)</f>
        <v>-6.8462150283847348E-2</v>
      </c>
      <c r="AG13">
        <v>1989</v>
      </c>
      <c r="AH13">
        <v>6.11</v>
      </c>
      <c r="AI13" t="s">
        <v>42</v>
      </c>
      <c r="AJ13" s="35">
        <f>LN(AJ10)</f>
        <v>-6.9284143903852902E-2</v>
      </c>
      <c r="AK13">
        <v>1989</v>
      </c>
      <c r="AL13">
        <v>6.11</v>
      </c>
      <c r="AM13" t="s">
        <v>42</v>
      </c>
      <c r="AN13" s="35">
        <f>LN(AN10)</f>
        <v>-6.8848031027376258E-2</v>
      </c>
      <c r="AO13">
        <v>1989</v>
      </c>
      <c r="AP13">
        <v>6.11</v>
      </c>
      <c r="AQ13" t="s">
        <v>42</v>
      </c>
      <c r="AR13" s="35">
        <f>LN(AR10)</f>
        <v>-6.8504115533287543E-2</v>
      </c>
      <c r="AS13">
        <v>1989</v>
      </c>
      <c r="AT13">
        <v>6.11</v>
      </c>
      <c r="AU13" t="s">
        <v>42</v>
      </c>
      <c r="AV13" s="35">
        <f>LN(AV10)</f>
        <v>-6.8221544520059602E-2</v>
      </c>
      <c r="AW13">
        <v>1989</v>
      </c>
      <c r="AX13">
        <v>6.11</v>
      </c>
      <c r="AY13" t="s">
        <v>42</v>
      </c>
      <c r="AZ13" s="35">
        <f>LN(AZ10)</f>
        <v>-6.7850123124479536E-2</v>
      </c>
      <c r="BA13">
        <v>1989</v>
      </c>
      <c r="BB13">
        <v>6.11</v>
      </c>
      <c r="BC13" t="s">
        <v>42</v>
      </c>
      <c r="BD13" s="35">
        <f>LN(BD10)</f>
        <v>-6.7958370494177786E-2</v>
      </c>
      <c r="BE13">
        <v>1987</v>
      </c>
      <c r="BF13">
        <v>6.98</v>
      </c>
      <c r="BG13" t="s">
        <v>42</v>
      </c>
      <c r="BH13" s="35">
        <f>LN(BH10)</f>
        <v>-6.8317349605341859E-2</v>
      </c>
      <c r="BI13">
        <v>1987</v>
      </c>
      <c r="BJ13">
        <v>6.98</v>
      </c>
      <c r="BK13" t="s">
        <v>42</v>
      </c>
      <c r="BL13" s="35">
        <f>LN(BL10)</f>
        <v>-6.847308619270201E-2</v>
      </c>
      <c r="BM13">
        <v>1987</v>
      </c>
      <c r="BN13">
        <v>6.98</v>
      </c>
      <c r="BO13" t="s">
        <v>42</v>
      </c>
      <c r="BP13" s="35">
        <f>LN(BP10)</f>
        <v>-6.8754612159707656E-2</v>
      </c>
      <c r="BQ13">
        <v>1987</v>
      </c>
      <c r="BR13">
        <v>6.98</v>
      </c>
      <c r="BS13" t="s">
        <v>42</v>
      </c>
      <c r="BT13" s="35">
        <f>LN(BT10)</f>
        <v>-6.8995122930355868E-2</v>
      </c>
      <c r="BU13">
        <v>1987</v>
      </c>
      <c r="BV13">
        <v>6.98</v>
      </c>
      <c r="BW13" t="s">
        <v>42</v>
      </c>
      <c r="BX13" s="35">
        <f>LN(BX10)</f>
        <v>-6.8362065545261932E-2</v>
      </c>
      <c r="BY13">
        <v>1987</v>
      </c>
      <c r="BZ13">
        <v>6.98</v>
      </c>
      <c r="CA13" t="s">
        <v>42</v>
      </c>
      <c r="CB13" s="35">
        <f>LN(CB10)</f>
        <v>-7.0041426617769395E-2</v>
      </c>
      <c r="CC13">
        <v>1987</v>
      </c>
      <c r="CD13">
        <v>6.98</v>
      </c>
      <c r="CE13" t="s">
        <v>42</v>
      </c>
      <c r="CF13" s="35">
        <f>LN(CF10)</f>
        <v>-7.0540969190764899E-2</v>
      </c>
      <c r="CG13">
        <v>1987</v>
      </c>
      <c r="CH13">
        <v>6.98</v>
      </c>
      <c r="CI13" t="s">
        <v>42</v>
      </c>
      <c r="CJ13" s="35">
        <f>LN(CJ10)</f>
        <v>-6.8089947863585645E-2</v>
      </c>
      <c r="CK13">
        <v>1987</v>
      </c>
      <c r="CL13">
        <v>6.98</v>
      </c>
      <c r="CM13" t="s">
        <v>42</v>
      </c>
      <c r="CN13" s="35">
        <f>LN(CN10)</f>
        <v>-6.2051756666701777E-2</v>
      </c>
      <c r="CO13">
        <v>1987</v>
      </c>
      <c r="CP13">
        <v>6.98</v>
      </c>
      <c r="CQ13" t="s">
        <v>42</v>
      </c>
      <c r="CR13" s="35">
        <f>LN(CR10)</f>
        <v>-6.5552270782615482E-2</v>
      </c>
      <c r="CS13">
        <v>1987</v>
      </c>
      <c r="CT13">
        <v>6.98</v>
      </c>
      <c r="CU13" t="s">
        <v>42</v>
      </c>
      <c r="CV13" s="35">
        <f>LN(CV10)</f>
        <v>-6.8573767465142474E-2</v>
      </c>
      <c r="CW13">
        <v>1987</v>
      </c>
      <c r="CX13">
        <v>6.98</v>
      </c>
      <c r="CY13" t="s">
        <v>42</v>
      </c>
      <c r="CZ13" s="35">
        <f>LN(CZ10)</f>
        <v>-6.3892554307122193E-2</v>
      </c>
      <c r="DA13">
        <v>1987</v>
      </c>
      <c r="DB13">
        <v>6.98</v>
      </c>
      <c r="DC13" t="s">
        <v>42</v>
      </c>
      <c r="DD13" s="35">
        <f>LN(DD10)</f>
        <v>-6.6825249151851382E-2</v>
      </c>
      <c r="DE13">
        <v>1987</v>
      </c>
      <c r="DF13">
        <v>6.98</v>
      </c>
      <c r="DG13" t="s">
        <v>42</v>
      </c>
      <c r="DH13" s="35">
        <f>LN(DH10)</f>
        <v>-7.1975745764831414E-2</v>
      </c>
      <c r="DI13">
        <v>1987</v>
      </c>
      <c r="DJ13">
        <v>6.98</v>
      </c>
      <c r="DK13" t="s">
        <v>42</v>
      </c>
      <c r="DL13" s="35">
        <f>LN(DL10)</f>
        <v>-6.8931083918281261E-2</v>
      </c>
      <c r="DM13">
        <v>1987</v>
      </c>
      <c r="DN13">
        <v>6.98</v>
      </c>
      <c r="DO13" t="s">
        <v>42</v>
      </c>
      <c r="DP13" s="35">
        <f>LN(DP10)</f>
        <v>-6.5074211266331394E-2</v>
      </c>
      <c r="DQ13">
        <v>1987</v>
      </c>
      <c r="DR13">
        <v>6.98</v>
      </c>
      <c r="DS13" t="s">
        <v>42</v>
      </c>
      <c r="DT13" s="35">
        <f>LN(DT10)</f>
        <v>-6.7236488235137282E-2</v>
      </c>
      <c r="DU13">
        <v>1987</v>
      </c>
      <c r="DV13">
        <v>6.98</v>
      </c>
      <c r="DW13" t="s">
        <v>42</v>
      </c>
      <c r="DX13" s="35">
        <f>LN(DX10)</f>
        <v>-6.721787550921747E-2</v>
      </c>
      <c r="DY13">
        <v>1987</v>
      </c>
      <c r="DZ13">
        <v>6.98</v>
      </c>
    </row>
    <row r="14" spans="2:132" x14ac:dyDescent="0.25">
      <c r="B14">
        <v>-3.3108600394410263E-2</v>
      </c>
      <c r="C14" s="34">
        <v>0.13280584791422231</v>
      </c>
      <c r="D14">
        <v>4.2880406108070792</v>
      </c>
      <c r="E14">
        <v>1989</v>
      </c>
      <c r="F14">
        <v>6.11</v>
      </c>
      <c r="G14" t="s">
        <v>43</v>
      </c>
      <c r="H14" s="35">
        <f>H12-H11</f>
        <v>3.357290832227152E-2</v>
      </c>
      <c r="I14">
        <v>1993</v>
      </c>
      <c r="J14">
        <v>10.16</v>
      </c>
      <c r="K14" t="s">
        <v>43</v>
      </c>
      <c r="L14" s="35">
        <f>L12-L11</f>
        <v>4.2656151181044627E-2</v>
      </c>
      <c r="M14">
        <v>1993</v>
      </c>
      <c r="N14">
        <v>10.16</v>
      </c>
      <c r="O14" t="s">
        <v>43</v>
      </c>
      <c r="P14" s="35">
        <f>P12-P11</f>
        <v>3.6450970644010691E-2</v>
      </c>
      <c r="Q14">
        <v>1993</v>
      </c>
      <c r="R14">
        <v>10.16</v>
      </c>
      <c r="S14" t="s">
        <v>43</v>
      </c>
      <c r="T14" s="35">
        <f>T12-T11</f>
        <v>3.4851119531086626E-2</v>
      </c>
      <c r="U14">
        <v>1993</v>
      </c>
      <c r="V14">
        <v>10.16</v>
      </c>
      <c r="W14" t="s">
        <v>43</v>
      </c>
      <c r="X14" s="35">
        <f>X12-X11</f>
        <v>3.4700130303806309E-2</v>
      </c>
      <c r="Y14">
        <v>1993</v>
      </c>
      <c r="Z14">
        <v>10.16</v>
      </c>
      <c r="AA14" t="s">
        <v>43</v>
      </c>
      <c r="AB14" s="35">
        <f>AB12-AB11</f>
        <v>3.4639434450558039E-2</v>
      </c>
      <c r="AC14">
        <v>1993</v>
      </c>
      <c r="AD14">
        <v>10.16</v>
      </c>
      <c r="AE14" t="s">
        <v>43</v>
      </c>
      <c r="AF14" s="35">
        <f>AF12-AF11</f>
        <v>3.453436048509937E-2</v>
      </c>
      <c r="AG14">
        <v>1993</v>
      </c>
      <c r="AH14">
        <v>10.16</v>
      </c>
      <c r="AI14" t="s">
        <v>43</v>
      </c>
      <c r="AJ14" s="35">
        <f>AJ12-AJ11</f>
        <v>3.4537384444193096E-2</v>
      </c>
      <c r="AK14">
        <v>1993</v>
      </c>
      <c r="AL14">
        <v>10.16</v>
      </c>
      <c r="AM14" t="s">
        <v>43</v>
      </c>
      <c r="AN14" s="35">
        <f>AN12-AN11</f>
        <v>3.4449791526357888E-2</v>
      </c>
      <c r="AO14">
        <v>1993</v>
      </c>
      <c r="AP14">
        <v>10.16</v>
      </c>
      <c r="AQ14" t="s">
        <v>43</v>
      </c>
      <c r="AR14" s="35">
        <f>AR12-AR11</f>
        <v>3.4345889747836707E-2</v>
      </c>
      <c r="AS14">
        <v>1993</v>
      </c>
      <c r="AT14">
        <v>10.16</v>
      </c>
      <c r="AU14" t="s">
        <v>43</v>
      </c>
      <c r="AV14" s="35">
        <f>AV12-AV11</f>
        <v>3.4226537329328018E-2</v>
      </c>
      <c r="AW14">
        <v>1993</v>
      </c>
      <c r="AX14">
        <v>10.16</v>
      </c>
      <c r="AY14" t="s">
        <v>43</v>
      </c>
      <c r="AZ14" s="35">
        <f>AZ12-AZ11</f>
        <v>3.4037503064067075E-2</v>
      </c>
      <c r="BA14">
        <v>1993</v>
      </c>
      <c r="BB14">
        <v>10.16</v>
      </c>
      <c r="BC14" t="s">
        <v>43</v>
      </c>
      <c r="BD14" s="35">
        <f>BD12-BD11</f>
        <v>3.4000648711201037E-2</v>
      </c>
      <c r="BE14">
        <v>1993</v>
      </c>
      <c r="BF14">
        <v>10.16</v>
      </c>
      <c r="BG14" t="s">
        <v>43</v>
      </c>
      <c r="BH14" s="35">
        <f>BH12-BH11</f>
        <v>3.401114000875341E-2</v>
      </c>
      <c r="BI14">
        <v>1989</v>
      </c>
      <c r="BJ14">
        <v>6.11</v>
      </c>
      <c r="BK14" t="s">
        <v>43</v>
      </c>
      <c r="BL14" s="35">
        <f>BL12-BL11</f>
        <v>3.3383869002342928E-2</v>
      </c>
      <c r="BM14">
        <v>1989</v>
      </c>
      <c r="BN14">
        <v>6.11</v>
      </c>
      <c r="BO14" t="s">
        <v>43</v>
      </c>
      <c r="BP14" s="35">
        <f>BP12-BP11</f>
        <v>3.335558030193371E-2</v>
      </c>
      <c r="BQ14">
        <v>1989</v>
      </c>
      <c r="BR14">
        <v>6.11</v>
      </c>
      <c r="BS14" t="s">
        <v>43</v>
      </c>
      <c r="BT14" s="35">
        <f>BT12-BT11</f>
        <v>3.3198949688709928E-2</v>
      </c>
      <c r="BU14">
        <v>1989</v>
      </c>
      <c r="BV14">
        <v>6.11</v>
      </c>
      <c r="BW14" t="s">
        <v>43</v>
      </c>
      <c r="BX14" s="35">
        <f>BX12-BX11</f>
        <v>3.4137591167984455E-2</v>
      </c>
      <c r="BY14">
        <v>1989</v>
      </c>
      <c r="BZ14">
        <v>6.11</v>
      </c>
      <c r="CA14" t="s">
        <v>43</v>
      </c>
      <c r="CB14" s="35">
        <f>CB12-CB11</f>
        <v>3.2787510578914984E-2</v>
      </c>
      <c r="CC14">
        <v>1989</v>
      </c>
      <c r="CD14">
        <v>6.11</v>
      </c>
      <c r="CE14" t="s">
        <v>43</v>
      </c>
      <c r="CF14" s="35">
        <f>CF12-CF11</f>
        <v>3.3390835472018265E-2</v>
      </c>
      <c r="CG14">
        <v>1989</v>
      </c>
      <c r="CH14">
        <v>6.11</v>
      </c>
      <c r="CI14" t="s">
        <v>43</v>
      </c>
      <c r="CJ14" s="35">
        <f>CJ12-CJ11</f>
        <v>3.4365711976732362E-2</v>
      </c>
      <c r="CK14">
        <v>1989</v>
      </c>
      <c r="CL14">
        <v>6.11</v>
      </c>
      <c r="CM14" t="s">
        <v>43</v>
      </c>
      <c r="CN14" s="35">
        <f>CN12-CN11</f>
        <v>3.1862069530215795E-2</v>
      </c>
      <c r="CO14">
        <v>1989</v>
      </c>
      <c r="CP14">
        <v>6.11</v>
      </c>
      <c r="CQ14" t="s">
        <v>43</v>
      </c>
      <c r="CR14" s="35">
        <f>CR12-CR11</f>
        <v>3.353938987523071E-2</v>
      </c>
      <c r="CS14">
        <v>1989</v>
      </c>
      <c r="CT14">
        <v>6.11</v>
      </c>
      <c r="CU14" t="s">
        <v>43</v>
      </c>
      <c r="CV14" s="35">
        <f>CV12-CV11</f>
        <v>3.4521778786159814E-2</v>
      </c>
      <c r="CW14">
        <v>1989</v>
      </c>
      <c r="CX14">
        <v>6.11</v>
      </c>
      <c r="CY14" t="s">
        <v>43</v>
      </c>
      <c r="CZ14" s="35">
        <f>CZ12-CZ11</f>
        <v>3.3006704081348287E-2</v>
      </c>
      <c r="DA14">
        <v>1989</v>
      </c>
      <c r="DB14">
        <v>6.11</v>
      </c>
      <c r="DC14" t="s">
        <v>43</v>
      </c>
      <c r="DD14" s="35">
        <f>DD12-DD11</f>
        <v>3.4121757372328816E-2</v>
      </c>
      <c r="DE14">
        <v>1989</v>
      </c>
      <c r="DF14">
        <v>6.11</v>
      </c>
      <c r="DG14" t="s">
        <v>43</v>
      </c>
      <c r="DH14" s="35">
        <f>DH12-DH11</f>
        <v>3.1478849860229238E-2</v>
      </c>
      <c r="DI14">
        <v>1989</v>
      </c>
      <c r="DJ14">
        <v>6.11</v>
      </c>
      <c r="DK14" t="s">
        <v>43</v>
      </c>
      <c r="DL14" s="35">
        <f>DL12-DL11</f>
        <v>3.4637125849033959E-2</v>
      </c>
      <c r="DM14">
        <v>1989</v>
      </c>
      <c r="DN14">
        <v>6.11</v>
      </c>
      <c r="DO14" t="s">
        <v>43</v>
      </c>
      <c r="DP14" s="35">
        <f>DP12-DP11</f>
        <v>3.3661901624250097E-2</v>
      </c>
      <c r="DQ14">
        <v>1989</v>
      </c>
      <c r="DR14">
        <v>6.11</v>
      </c>
      <c r="DS14" t="s">
        <v>43</v>
      </c>
      <c r="DT14" s="35">
        <f>DT12-DT11</f>
        <v>3.4337157450892317E-2</v>
      </c>
      <c r="DU14">
        <v>1989</v>
      </c>
      <c r="DV14">
        <v>6.11</v>
      </c>
      <c r="DW14" t="s">
        <v>43</v>
      </c>
      <c r="DX14" s="35">
        <f>DX12-DX11</f>
        <v>3.4650699908978032E-2</v>
      </c>
      <c r="DY14">
        <v>1989</v>
      </c>
      <c r="DZ14">
        <v>6.11</v>
      </c>
    </row>
    <row r="15" spans="2:132" x14ac:dyDescent="0.25">
      <c r="B15">
        <v>-3.393612915697207E-2</v>
      </c>
      <c r="C15" s="34">
        <v>0.14338147965784367</v>
      </c>
      <c r="D15">
        <v>4.6866619563817649</v>
      </c>
      <c r="E15">
        <v>1993</v>
      </c>
      <c r="F15">
        <v>10.16</v>
      </c>
      <c r="G15" t="s">
        <v>44</v>
      </c>
      <c r="H15" s="35">
        <f>H11-H13</f>
        <v>3.4739321745467677E-2</v>
      </c>
      <c r="I15">
        <v>1994</v>
      </c>
      <c r="J15">
        <v>10.220000000000001</v>
      </c>
      <c r="K15" t="s">
        <v>44</v>
      </c>
      <c r="L15" s="35">
        <f>L11-L13</f>
        <v>4.4557086032142375E-2</v>
      </c>
      <c r="M15">
        <v>1994</v>
      </c>
      <c r="N15">
        <v>10.220000000000001</v>
      </c>
      <c r="O15" t="s">
        <v>44</v>
      </c>
      <c r="P15" s="35">
        <f>P11-P13</f>
        <v>3.7830071950359465E-2</v>
      </c>
      <c r="Q15">
        <v>1994</v>
      </c>
      <c r="R15">
        <v>10.220000000000001</v>
      </c>
      <c r="S15" t="s">
        <v>44</v>
      </c>
      <c r="T15" s="35">
        <f>T11-T13</f>
        <v>3.6109715526299296E-2</v>
      </c>
      <c r="U15">
        <v>1994</v>
      </c>
      <c r="V15">
        <v>10.220000000000001</v>
      </c>
      <c r="W15" t="s">
        <v>44</v>
      </c>
      <c r="X15" s="35">
        <f>X11-X13</f>
        <v>3.594764804522934E-2</v>
      </c>
      <c r="Y15">
        <v>1994</v>
      </c>
      <c r="Z15">
        <v>10.220000000000001</v>
      </c>
      <c r="AA15" t="s">
        <v>44</v>
      </c>
      <c r="AB15" s="35">
        <f>AB11-AB13</f>
        <v>3.5882513162209924E-2</v>
      </c>
      <c r="AC15">
        <v>1994</v>
      </c>
      <c r="AD15">
        <v>10.220000000000001</v>
      </c>
      <c r="AE15" t="s">
        <v>44</v>
      </c>
      <c r="AF15" s="35">
        <f>AF11-AF13</f>
        <v>3.5769773918311286E-2</v>
      </c>
      <c r="AG15">
        <v>1994</v>
      </c>
      <c r="AH15">
        <v>10.220000000000001</v>
      </c>
      <c r="AI15" t="s">
        <v>44</v>
      </c>
      <c r="AJ15" s="35">
        <f>AJ11-AJ13</f>
        <v>3.5773018135871686E-2</v>
      </c>
      <c r="AK15">
        <v>1994</v>
      </c>
      <c r="AL15">
        <v>10.220000000000001</v>
      </c>
      <c r="AM15" t="s">
        <v>44</v>
      </c>
      <c r="AN15" s="35">
        <f>AN11-AN13</f>
        <v>3.5679053380252644E-2</v>
      </c>
      <c r="AO15">
        <v>1994</v>
      </c>
      <c r="AP15">
        <v>10.220000000000001</v>
      </c>
      <c r="AQ15" t="s">
        <v>44</v>
      </c>
      <c r="AR15" s="35">
        <f>AR11-AR13</f>
        <v>3.5567615513068168E-2</v>
      </c>
      <c r="AS15">
        <v>1994</v>
      </c>
      <c r="AT15">
        <v>10.220000000000001</v>
      </c>
      <c r="AU15" t="s">
        <v>44</v>
      </c>
      <c r="AV15" s="35">
        <f>AV11-AV13</f>
        <v>3.5439635966876729E-2</v>
      </c>
      <c r="AW15">
        <v>1994</v>
      </c>
      <c r="AX15">
        <v>10.220000000000001</v>
      </c>
      <c r="AY15" t="s">
        <v>44</v>
      </c>
      <c r="AZ15" s="35">
        <f>AZ11-AZ13</f>
        <v>3.5237002526261399E-2</v>
      </c>
      <c r="BA15">
        <v>1994</v>
      </c>
      <c r="BB15">
        <v>10.220000000000001</v>
      </c>
      <c r="BC15" t="s">
        <v>44</v>
      </c>
      <c r="BD15" s="35">
        <f>BD11-BD13</f>
        <v>3.5197506105041951E-2</v>
      </c>
      <c r="BE15">
        <v>1994</v>
      </c>
      <c r="BF15">
        <v>10.220000000000001</v>
      </c>
      <c r="BG15" t="s">
        <v>44</v>
      </c>
      <c r="BH15" s="35">
        <f>BH11-BH13</f>
        <v>3.5208749210931596E-2</v>
      </c>
      <c r="BI15">
        <v>1994</v>
      </c>
      <c r="BJ15">
        <v>10.220000000000001</v>
      </c>
      <c r="BK15" t="s">
        <v>44</v>
      </c>
      <c r="BL15" s="35">
        <f>BL11-BL13</f>
        <v>3.453695703572994E-2</v>
      </c>
      <c r="BM15">
        <v>1993</v>
      </c>
      <c r="BN15">
        <v>10.16</v>
      </c>
      <c r="BO15" t="s">
        <v>44</v>
      </c>
      <c r="BP15" s="35">
        <f>BP11-BP13</f>
        <v>3.4506681075986513E-2</v>
      </c>
      <c r="BQ15">
        <v>1993</v>
      </c>
      <c r="BR15">
        <v>10.16</v>
      </c>
      <c r="BS15" t="s">
        <v>44</v>
      </c>
      <c r="BT15" s="35">
        <f>BT11-BT13</f>
        <v>3.4339079365081251E-2</v>
      </c>
      <c r="BU15">
        <v>1993</v>
      </c>
      <c r="BV15">
        <v>10.16</v>
      </c>
      <c r="BW15" t="s">
        <v>44</v>
      </c>
      <c r="BX15" s="35">
        <f>BX11-BX13</f>
        <v>3.5344281108798649E-2</v>
      </c>
      <c r="BY15">
        <v>1993</v>
      </c>
      <c r="BZ15">
        <v>10.16</v>
      </c>
      <c r="CA15" t="s">
        <v>44</v>
      </c>
      <c r="CB15" s="35">
        <f>CB11-CB13</f>
        <v>3.3899079972409034E-2</v>
      </c>
      <c r="CC15">
        <v>1993</v>
      </c>
      <c r="CD15">
        <v>10.16</v>
      </c>
      <c r="CE15" t="s">
        <v>44</v>
      </c>
      <c r="CF15" s="35">
        <f>CF11-CF13</f>
        <v>3.4544413166610652E-2</v>
      </c>
      <c r="CG15">
        <v>1993</v>
      </c>
      <c r="CH15">
        <v>10.16</v>
      </c>
      <c r="CI15" t="s">
        <v>44</v>
      </c>
      <c r="CJ15" s="35">
        <f>CJ11-CJ13</f>
        <v>3.5588873613614187E-2</v>
      </c>
      <c r="CK15">
        <v>1993</v>
      </c>
      <c r="CL15">
        <v>10.16</v>
      </c>
      <c r="CM15" t="s">
        <v>44</v>
      </c>
      <c r="CN15" s="35">
        <f>CN11-CN13</f>
        <v>3.2910766288244644E-2</v>
      </c>
      <c r="CO15">
        <v>1993</v>
      </c>
      <c r="CP15">
        <v>10.16</v>
      </c>
      <c r="CQ15" t="s">
        <v>44</v>
      </c>
      <c r="CR15" s="35">
        <f>CR11-CR13</f>
        <v>3.4703434804334854E-2</v>
      </c>
      <c r="CS15">
        <v>1993</v>
      </c>
      <c r="CT15">
        <v>10.16</v>
      </c>
      <c r="CU15" t="s">
        <v>44</v>
      </c>
      <c r="CV15" s="35">
        <f>CV11-CV13</f>
        <v>3.5756276014669491E-2</v>
      </c>
      <c r="CW15">
        <v>1993</v>
      </c>
      <c r="CX15">
        <v>10.16</v>
      </c>
      <c r="CY15" t="s">
        <v>44</v>
      </c>
      <c r="CZ15" s="35">
        <f>CZ11-CZ13</f>
        <v>3.4133442289291362E-2</v>
      </c>
      <c r="DA15">
        <v>1993</v>
      </c>
      <c r="DB15">
        <v>10.16</v>
      </c>
      <c r="DC15" t="s">
        <v>44</v>
      </c>
      <c r="DD15" s="35">
        <f>DD11-DD13</f>
        <v>3.5327308308331376E-2</v>
      </c>
      <c r="DE15">
        <v>1993</v>
      </c>
      <c r="DF15">
        <v>10.16</v>
      </c>
      <c r="DG15" t="s">
        <v>44</v>
      </c>
      <c r="DH15" s="35">
        <f>DH11-DH13</f>
        <v>3.2502064710894202E-2</v>
      </c>
      <c r="DI15">
        <v>1993</v>
      </c>
      <c r="DJ15">
        <v>10.16</v>
      </c>
      <c r="DK15" t="s">
        <v>44</v>
      </c>
      <c r="DL15" s="35">
        <f>DL11-DL13</f>
        <v>3.5880035881439579E-2</v>
      </c>
      <c r="DM15">
        <v>1993</v>
      </c>
      <c r="DN15">
        <v>10.16</v>
      </c>
      <c r="DO15" t="s">
        <v>44</v>
      </c>
      <c r="DP15" s="35">
        <f>DP11-DP13</f>
        <v>3.4834615615128059E-2</v>
      </c>
      <c r="DQ15">
        <v>1993</v>
      </c>
      <c r="DR15">
        <v>10.16</v>
      </c>
      <c r="DS15" t="s">
        <v>44</v>
      </c>
      <c r="DT15" s="35">
        <f>DT11-DT13</f>
        <v>3.5558250947917154E-2</v>
      </c>
      <c r="DU15">
        <v>1993</v>
      </c>
      <c r="DV15">
        <v>10.16</v>
      </c>
      <c r="DW15" t="s">
        <v>44</v>
      </c>
      <c r="DX15" s="35">
        <f>DX11-DX13</f>
        <v>3.5894601907663533E-2</v>
      </c>
      <c r="DY15">
        <v>1993</v>
      </c>
      <c r="DZ15">
        <v>10.16</v>
      </c>
    </row>
    <row r="16" spans="2:132" x14ac:dyDescent="0.25">
      <c r="B16">
        <v>-3.4247931083721143E-2</v>
      </c>
      <c r="C16" s="34">
        <v>0.14593518638549571</v>
      </c>
      <c r="D16">
        <v>4.7843971015509421</v>
      </c>
      <c r="E16">
        <v>1994</v>
      </c>
      <c r="F16">
        <v>10.220000000000001</v>
      </c>
      <c r="G16" t="s">
        <v>45</v>
      </c>
      <c r="H16" s="36">
        <f>AVERAGE(H14:H15)</f>
        <v>3.4156115033869602E-2</v>
      </c>
      <c r="I16">
        <v>1995</v>
      </c>
      <c r="J16">
        <v>11.25</v>
      </c>
      <c r="K16" t="s">
        <v>45</v>
      </c>
      <c r="L16" s="36">
        <f>AVERAGE(L14:L15)</f>
        <v>4.3606618606593497E-2</v>
      </c>
      <c r="M16">
        <v>1995</v>
      </c>
      <c r="N16">
        <v>11.25</v>
      </c>
      <c r="O16" t="s">
        <v>45</v>
      </c>
      <c r="P16" s="36">
        <f>AVERAGE(P14:P15)</f>
        <v>3.7140521297185078E-2</v>
      </c>
      <c r="Q16">
        <v>1995</v>
      </c>
      <c r="R16">
        <v>11.25</v>
      </c>
      <c r="S16" t="s">
        <v>45</v>
      </c>
      <c r="T16" s="36">
        <f>AVERAGE(T14:T15)</f>
        <v>3.5480417528692965E-2</v>
      </c>
      <c r="U16">
        <v>1995</v>
      </c>
      <c r="V16">
        <v>11.25</v>
      </c>
      <c r="W16" t="s">
        <v>45</v>
      </c>
      <c r="X16" s="36">
        <f>AVERAGE(X14:X15)</f>
        <v>3.5323889174517828E-2</v>
      </c>
      <c r="Y16">
        <v>1995</v>
      </c>
      <c r="Z16">
        <v>11.25</v>
      </c>
      <c r="AA16" t="s">
        <v>45</v>
      </c>
      <c r="AB16" s="36">
        <f>AVERAGE(AB14:AB15)</f>
        <v>3.5260973806383981E-2</v>
      </c>
      <c r="AC16">
        <v>1995</v>
      </c>
      <c r="AD16">
        <v>11.25</v>
      </c>
      <c r="AE16" t="s">
        <v>45</v>
      </c>
      <c r="AF16" s="36">
        <f>AVERAGE(AF14:AF15)</f>
        <v>3.5152067201705328E-2</v>
      </c>
      <c r="AG16">
        <v>1995</v>
      </c>
      <c r="AH16">
        <v>11.25</v>
      </c>
      <c r="AI16" t="s">
        <v>45</v>
      </c>
      <c r="AJ16" s="36">
        <f>AVERAGE(AJ14:AJ15)</f>
        <v>3.5155201290032391E-2</v>
      </c>
      <c r="AK16">
        <v>1995</v>
      </c>
      <c r="AL16">
        <v>11.25</v>
      </c>
      <c r="AM16" t="s">
        <v>45</v>
      </c>
      <c r="AN16" s="36">
        <f>AVERAGE(AN14:AN15)</f>
        <v>3.5064422453305266E-2</v>
      </c>
      <c r="AO16">
        <v>1995</v>
      </c>
      <c r="AP16">
        <v>11.25</v>
      </c>
      <c r="AQ16" t="s">
        <v>45</v>
      </c>
      <c r="AR16" s="36">
        <f>AVERAGE(AR14:AR15)</f>
        <v>3.4956752630452434E-2</v>
      </c>
      <c r="AS16">
        <v>1995</v>
      </c>
      <c r="AT16">
        <v>11.25</v>
      </c>
      <c r="AU16" t="s">
        <v>45</v>
      </c>
      <c r="AV16" s="36">
        <f>AVERAGE(AV14:AV15)</f>
        <v>3.4833086648102377E-2</v>
      </c>
      <c r="AW16">
        <v>1995</v>
      </c>
      <c r="AX16">
        <v>11.25</v>
      </c>
      <c r="AY16" t="s">
        <v>45</v>
      </c>
      <c r="AZ16" s="36">
        <f>AVERAGE(AZ14:AZ15)</f>
        <v>3.4637252795164233E-2</v>
      </c>
      <c r="BA16">
        <v>1995</v>
      </c>
      <c r="BB16">
        <v>11.25</v>
      </c>
      <c r="BC16" t="s">
        <v>45</v>
      </c>
      <c r="BD16" s="36">
        <f>AVERAGE(BD14:BD15)</f>
        <v>3.4599077408121494E-2</v>
      </c>
      <c r="BE16">
        <v>1995</v>
      </c>
      <c r="BF16">
        <v>11.25</v>
      </c>
      <c r="BG16" t="s">
        <v>45</v>
      </c>
      <c r="BH16" s="36">
        <f>AVERAGE(BH14:BH15)</f>
        <v>3.46099446098425E-2</v>
      </c>
      <c r="BI16">
        <v>1995</v>
      </c>
      <c r="BJ16">
        <v>11.25</v>
      </c>
      <c r="BK16" t="s">
        <v>45</v>
      </c>
      <c r="BL16" s="36">
        <f>AVERAGE(BL14:BL15)</f>
        <v>3.3960413019036434E-2</v>
      </c>
      <c r="BM16">
        <v>1995</v>
      </c>
      <c r="BN16">
        <v>11.25</v>
      </c>
      <c r="BO16" t="s">
        <v>45</v>
      </c>
      <c r="BP16" s="36">
        <f>AVERAGE(BP14:BP15)</f>
        <v>3.3931130688960115E-2</v>
      </c>
      <c r="BQ16">
        <v>1994</v>
      </c>
      <c r="BR16">
        <v>10.220000000000001</v>
      </c>
      <c r="BS16" t="s">
        <v>45</v>
      </c>
      <c r="BT16" s="36">
        <f>AVERAGE(BT14:BT15)</f>
        <v>3.376901452689559E-2</v>
      </c>
      <c r="BU16">
        <v>1994</v>
      </c>
      <c r="BV16">
        <v>10.220000000000001</v>
      </c>
      <c r="BW16" t="s">
        <v>45</v>
      </c>
      <c r="BX16" s="36">
        <f>AVERAGE(BX14:BX15)</f>
        <v>3.4740936138391548E-2</v>
      </c>
      <c r="BY16">
        <v>1994</v>
      </c>
      <c r="BZ16">
        <v>10.220000000000001</v>
      </c>
      <c r="CA16" t="s">
        <v>45</v>
      </c>
      <c r="CB16" s="36">
        <f>AVERAGE(CB14:CB15)</f>
        <v>3.3343295275662009E-2</v>
      </c>
      <c r="CC16">
        <v>1994</v>
      </c>
      <c r="CD16">
        <v>10.220000000000001</v>
      </c>
      <c r="CE16" t="s">
        <v>45</v>
      </c>
      <c r="CF16" s="36">
        <f>AVERAGE(CF14:CF15)</f>
        <v>3.3967624319314459E-2</v>
      </c>
      <c r="CG16">
        <v>1994</v>
      </c>
      <c r="CH16">
        <v>10.220000000000001</v>
      </c>
      <c r="CI16" t="s">
        <v>45</v>
      </c>
      <c r="CJ16" s="36">
        <f>AVERAGE(CJ14:CJ15)</f>
        <v>3.4977292795173275E-2</v>
      </c>
      <c r="CK16">
        <v>1994</v>
      </c>
      <c r="CL16">
        <v>10.220000000000001</v>
      </c>
      <c r="CM16" t="s">
        <v>45</v>
      </c>
      <c r="CN16" s="36">
        <f>AVERAGE(CN14:CN15)</f>
        <v>3.238641790923022E-2</v>
      </c>
      <c r="CO16">
        <v>1994</v>
      </c>
      <c r="CP16">
        <v>10.220000000000001</v>
      </c>
      <c r="CQ16" t="s">
        <v>45</v>
      </c>
      <c r="CR16" s="36">
        <f>AVERAGE(CR14:CR15)</f>
        <v>3.4121412339782782E-2</v>
      </c>
      <c r="CS16">
        <v>1994</v>
      </c>
      <c r="CT16">
        <v>10.220000000000001</v>
      </c>
      <c r="CU16" t="s">
        <v>45</v>
      </c>
      <c r="CV16" s="36">
        <f>AVERAGE(CV14:CV15)</f>
        <v>3.5139027400414649E-2</v>
      </c>
      <c r="CW16">
        <v>1994</v>
      </c>
      <c r="CX16">
        <v>10.220000000000001</v>
      </c>
      <c r="CY16" t="s">
        <v>45</v>
      </c>
      <c r="CZ16" s="36">
        <f>AVERAGE(CZ14:CZ15)</f>
        <v>3.3570073185319821E-2</v>
      </c>
      <c r="DA16">
        <v>1994</v>
      </c>
      <c r="DB16">
        <v>10.220000000000001</v>
      </c>
      <c r="DC16" t="s">
        <v>45</v>
      </c>
      <c r="DD16" s="36">
        <f>AVERAGE(DD14:DD15)</f>
        <v>3.47245328403301E-2</v>
      </c>
      <c r="DE16">
        <v>1994</v>
      </c>
      <c r="DF16">
        <v>10.220000000000001</v>
      </c>
      <c r="DG16" t="s">
        <v>45</v>
      </c>
      <c r="DH16" s="36">
        <f>AVERAGE(DH14:DH15)</f>
        <v>3.199045728556172E-2</v>
      </c>
      <c r="DI16">
        <v>1994</v>
      </c>
      <c r="DJ16">
        <v>10.220000000000001</v>
      </c>
      <c r="DK16" t="s">
        <v>45</v>
      </c>
      <c r="DL16" s="36">
        <f>AVERAGE(DL14:DL15)</f>
        <v>3.5258580865236769E-2</v>
      </c>
      <c r="DM16">
        <v>1994</v>
      </c>
      <c r="DN16">
        <v>10.220000000000001</v>
      </c>
      <c r="DO16" t="s">
        <v>45</v>
      </c>
      <c r="DP16" s="36">
        <f>AVERAGE(DP14:DP15)</f>
        <v>3.4248258619689081E-2</v>
      </c>
      <c r="DQ16">
        <v>1994</v>
      </c>
      <c r="DR16">
        <v>10.220000000000001</v>
      </c>
      <c r="DS16" t="s">
        <v>45</v>
      </c>
      <c r="DT16" s="36">
        <f>AVERAGE(DT14:DT15)</f>
        <v>3.4947704199404739E-2</v>
      </c>
      <c r="DU16">
        <v>1994</v>
      </c>
      <c r="DV16">
        <v>10.220000000000001</v>
      </c>
      <c r="DW16" t="s">
        <v>45</v>
      </c>
      <c r="DX16" s="36">
        <f>AVERAGE(DX14:DX15)</f>
        <v>3.5272650908320782E-2</v>
      </c>
      <c r="DY16">
        <v>1994</v>
      </c>
      <c r="DZ16">
        <v>10.220000000000001</v>
      </c>
    </row>
    <row r="17" spans="2:130" x14ac:dyDescent="0.25">
      <c r="B17">
        <v>-3.4656043565274616E-2</v>
      </c>
      <c r="C17" s="34">
        <v>0.15023423023790489</v>
      </c>
      <c r="D17">
        <v>4.9502564075263091</v>
      </c>
      <c r="E17">
        <v>1995</v>
      </c>
      <c r="F17">
        <v>11.25</v>
      </c>
      <c r="G17" t="s">
        <v>46</v>
      </c>
      <c r="H17">
        <f>TINV(0.3173,H5)</f>
        <v>1.0175636841540394</v>
      </c>
      <c r="I17">
        <v>1995</v>
      </c>
      <c r="J17">
        <v>1.67</v>
      </c>
      <c r="K17" t="s">
        <v>46</v>
      </c>
      <c r="L17">
        <f>TINV(0.3173,L5)</f>
        <v>1.0182013720690859</v>
      </c>
      <c r="M17">
        <v>1995</v>
      </c>
      <c r="N17">
        <v>1.67</v>
      </c>
      <c r="O17" t="s">
        <v>46</v>
      </c>
      <c r="P17">
        <f>TINV(0.3173,P5)</f>
        <v>1.0182013720690859</v>
      </c>
      <c r="Q17">
        <v>1995</v>
      </c>
      <c r="R17">
        <v>1.67</v>
      </c>
      <c r="S17" t="s">
        <v>46</v>
      </c>
      <c r="T17">
        <f>TINV(0.3173,T5)</f>
        <v>1.0182013720690859</v>
      </c>
      <c r="U17">
        <v>1995</v>
      </c>
      <c r="V17">
        <v>1.67</v>
      </c>
      <c r="W17" t="s">
        <v>46</v>
      </c>
      <c r="X17">
        <f>TINV(0.3173,X5)</f>
        <v>1.0182013720690859</v>
      </c>
      <c r="Y17">
        <v>1995</v>
      </c>
      <c r="Z17">
        <v>1.67</v>
      </c>
      <c r="AA17" t="s">
        <v>46</v>
      </c>
      <c r="AB17">
        <f>TINV(0.3173,AB5)</f>
        <v>1.0182013720690859</v>
      </c>
      <c r="AC17">
        <v>1995</v>
      </c>
      <c r="AD17">
        <v>1.67</v>
      </c>
      <c r="AE17" t="s">
        <v>46</v>
      </c>
      <c r="AF17">
        <f>TINV(0.3173,AF5)</f>
        <v>1.0182013720690859</v>
      </c>
      <c r="AG17">
        <v>1995</v>
      </c>
      <c r="AH17">
        <v>1.67</v>
      </c>
      <c r="AI17" t="s">
        <v>46</v>
      </c>
      <c r="AJ17">
        <f>TINV(0.3173,AJ5)</f>
        <v>1.0182013720690859</v>
      </c>
      <c r="AK17">
        <v>1995</v>
      </c>
      <c r="AL17">
        <v>1.67</v>
      </c>
      <c r="AM17" t="s">
        <v>46</v>
      </c>
      <c r="AN17">
        <f>TINV(0.3173,AN5)</f>
        <v>1.0182013720690859</v>
      </c>
      <c r="AO17">
        <v>1995</v>
      </c>
      <c r="AP17">
        <v>1.67</v>
      </c>
      <c r="AQ17" t="s">
        <v>46</v>
      </c>
      <c r="AR17">
        <f>TINV(0.3173,AR5)</f>
        <v>1.0182013720690859</v>
      </c>
      <c r="AS17">
        <v>1995</v>
      </c>
      <c r="AT17">
        <v>1.67</v>
      </c>
      <c r="AU17" t="s">
        <v>46</v>
      </c>
      <c r="AV17">
        <f>TINV(0.3173,AV5)</f>
        <v>1.0182013720690859</v>
      </c>
      <c r="AW17">
        <v>1995</v>
      </c>
      <c r="AX17">
        <v>1.67</v>
      </c>
      <c r="AY17" t="s">
        <v>46</v>
      </c>
      <c r="AZ17">
        <f>TINV(0.3173,AZ5)</f>
        <v>1.0182013720690859</v>
      </c>
      <c r="BA17">
        <v>1995</v>
      </c>
      <c r="BB17">
        <v>1.67</v>
      </c>
      <c r="BC17" t="s">
        <v>46</v>
      </c>
      <c r="BD17">
        <f>TINV(0.3173,BD5)</f>
        <v>1.0182013720690859</v>
      </c>
      <c r="BE17">
        <v>1995</v>
      </c>
      <c r="BF17">
        <v>1.67</v>
      </c>
      <c r="BG17" t="s">
        <v>46</v>
      </c>
      <c r="BH17">
        <f>TINV(0.3173,BH5)</f>
        <v>1.0182013720690859</v>
      </c>
      <c r="BI17">
        <v>1995</v>
      </c>
      <c r="BJ17">
        <v>1.67</v>
      </c>
      <c r="BK17" t="s">
        <v>46</v>
      </c>
      <c r="BL17">
        <f>TINV(0.3173,BL5)</f>
        <v>1.0182013720690859</v>
      </c>
      <c r="BM17">
        <v>1995</v>
      </c>
      <c r="BN17">
        <v>1.67</v>
      </c>
      <c r="BO17" t="s">
        <v>46</v>
      </c>
      <c r="BP17">
        <f>TINV(0.3173,BP5)</f>
        <v>1.0182013720690859</v>
      </c>
      <c r="BQ17">
        <v>1995</v>
      </c>
      <c r="BR17">
        <v>1.67</v>
      </c>
      <c r="BS17" t="s">
        <v>46</v>
      </c>
      <c r="BT17">
        <f>TINV(0.3173,BT5)</f>
        <v>1.0182013720690859</v>
      </c>
      <c r="BU17">
        <v>1995</v>
      </c>
      <c r="BV17">
        <v>11.25</v>
      </c>
      <c r="BW17" t="s">
        <v>46</v>
      </c>
      <c r="BX17">
        <f>TINV(0.3173,BX5)</f>
        <v>1.0182013720690859</v>
      </c>
      <c r="BY17">
        <v>1995</v>
      </c>
      <c r="BZ17">
        <v>11.25</v>
      </c>
      <c r="CA17" t="s">
        <v>46</v>
      </c>
      <c r="CB17">
        <f>TINV(0.3173,CB5)</f>
        <v>1.0182013720690859</v>
      </c>
      <c r="CC17">
        <v>1995</v>
      </c>
      <c r="CD17">
        <v>11.25</v>
      </c>
      <c r="CE17" t="s">
        <v>46</v>
      </c>
      <c r="CF17">
        <f>TINV(0.3173,CF5)</f>
        <v>1.0182013720690859</v>
      </c>
      <c r="CG17">
        <v>1995</v>
      </c>
      <c r="CH17">
        <v>11.25</v>
      </c>
      <c r="CI17" t="s">
        <v>46</v>
      </c>
      <c r="CJ17">
        <f>TINV(0.3173,CJ5)</f>
        <v>1.0182013720690859</v>
      </c>
      <c r="CK17">
        <v>1995</v>
      </c>
      <c r="CL17">
        <v>11.25</v>
      </c>
      <c r="CM17" t="s">
        <v>46</v>
      </c>
      <c r="CN17">
        <f>TINV(0.3173,CN5)</f>
        <v>1.0182013720690859</v>
      </c>
      <c r="CO17">
        <v>1995</v>
      </c>
      <c r="CP17">
        <v>11.25</v>
      </c>
      <c r="CQ17" t="s">
        <v>46</v>
      </c>
      <c r="CR17">
        <f>TINV(0.3173,CR5)</f>
        <v>1.0182013720690859</v>
      </c>
      <c r="CS17">
        <v>1995</v>
      </c>
      <c r="CT17">
        <v>11.25</v>
      </c>
      <c r="CU17" t="s">
        <v>46</v>
      </c>
      <c r="CV17">
        <f>TINV(0.3173,CV5)</f>
        <v>1.0182013720690859</v>
      </c>
      <c r="CW17">
        <v>1995</v>
      </c>
      <c r="CX17">
        <v>11.25</v>
      </c>
      <c r="CY17" t="s">
        <v>46</v>
      </c>
      <c r="CZ17">
        <f>TINV(0.3173,CZ5)</f>
        <v>1.0182013720690859</v>
      </c>
      <c r="DA17">
        <v>1995</v>
      </c>
      <c r="DB17">
        <v>11.25</v>
      </c>
      <c r="DC17" t="s">
        <v>46</v>
      </c>
      <c r="DD17">
        <f>TINV(0.3173,DD5)</f>
        <v>1.0182013720690859</v>
      </c>
      <c r="DE17">
        <v>1995</v>
      </c>
      <c r="DF17">
        <v>11.25</v>
      </c>
      <c r="DG17" t="s">
        <v>46</v>
      </c>
      <c r="DH17">
        <f>TINV(0.3173,DH5)</f>
        <v>1.0182013720690859</v>
      </c>
      <c r="DI17">
        <v>1995</v>
      </c>
      <c r="DJ17">
        <v>11.25</v>
      </c>
      <c r="DK17" t="s">
        <v>46</v>
      </c>
      <c r="DL17">
        <f>TINV(0.3173,DL5)</f>
        <v>1.0182013720690859</v>
      </c>
      <c r="DM17">
        <v>1995</v>
      </c>
      <c r="DN17">
        <v>11.25</v>
      </c>
      <c r="DO17" t="s">
        <v>46</v>
      </c>
      <c r="DP17">
        <f>TINV(0.3173,DP5)</f>
        <v>1.0182013720690859</v>
      </c>
      <c r="DQ17">
        <v>1995</v>
      </c>
      <c r="DR17">
        <v>11.25</v>
      </c>
      <c r="DS17" t="s">
        <v>46</v>
      </c>
      <c r="DT17">
        <f>TINV(0.3173,DT5)</f>
        <v>1.0182013720690859</v>
      </c>
      <c r="DU17">
        <v>1995</v>
      </c>
      <c r="DV17">
        <v>11.25</v>
      </c>
      <c r="DW17" t="s">
        <v>46</v>
      </c>
      <c r="DX17">
        <f>TINV(0.3173,DX5)</f>
        <v>1.0182013720690859</v>
      </c>
      <c r="DY17">
        <v>1995</v>
      </c>
      <c r="DZ17">
        <v>11.25</v>
      </c>
    </row>
    <row r="18" spans="2:130" x14ac:dyDescent="0.25">
      <c r="B18">
        <v>-3.3017784436463284E-2</v>
      </c>
      <c r="C18" s="34">
        <v>0.13129020065008759</v>
      </c>
      <c r="D18">
        <v>4.231707321539866</v>
      </c>
      <c r="E18">
        <v>1995</v>
      </c>
      <c r="F18">
        <v>1.67</v>
      </c>
      <c r="G18" t="s">
        <v>47</v>
      </c>
      <c r="H18">
        <f>H17*G3</f>
        <v>1.6077079228818077E-2</v>
      </c>
      <c r="I18">
        <v>1998</v>
      </c>
      <c r="J18">
        <v>14.02</v>
      </c>
      <c r="K18" t="s">
        <v>47</v>
      </c>
      <c r="L18">
        <f>L17*K3</f>
        <v>2.0161297289807787E-2</v>
      </c>
      <c r="M18">
        <v>1998</v>
      </c>
      <c r="N18">
        <v>14.02</v>
      </c>
      <c r="O18" t="s">
        <v>47</v>
      </c>
      <c r="P18">
        <f>P17*O3</f>
        <v>1.7430111174113787E-2</v>
      </c>
      <c r="Q18">
        <v>1998</v>
      </c>
      <c r="R18">
        <v>14.02</v>
      </c>
      <c r="S18" t="s">
        <v>47</v>
      </c>
      <c r="T18">
        <f>T17*S3</f>
        <v>1.6693016881147993E-2</v>
      </c>
      <c r="U18">
        <v>1998</v>
      </c>
      <c r="V18">
        <v>14.02</v>
      </c>
      <c r="W18" t="s">
        <v>47</v>
      </c>
      <c r="X18">
        <f>X17*W3</f>
        <v>1.6586668731302337E-2</v>
      </c>
      <c r="Y18">
        <v>1998</v>
      </c>
      <c r="Z18">
        <v>14.02</v>
      </c>
      <c r="AA18" t="s">
        <v>47</v>
      </c>
      <c r="AB18">
        <f>AB17*AA3</f>
        <v>1.6562873971592399E-2</v>
      </c>
      <c r="AC18">
        <v>1998</v>
      </c>
      <c r="AD18">
        <v>14.02</v>
      </c>
      <c r="AE18" t="s">
        <v>47</v>
      </c>
      <c r="AF18">
        <f>AF17*AE3</f>
        <v>1.6541325688833517E-2</v>
      </c>
      <c r="AG18">
        <v>1998</v>
      </c>
      <c r="AH18">
        <v>14.02</v>
      </c>
      <c r="AI18" t="s">
        <v>47</v>
      </c>
      <c r="AJ18">
        <f>AJ17*AI3</f>
        <v>1.6529260402346504E-2</v>
      </c>
      <c r="AK18">
        <v>1998</v>
      </c>
      <c r="AL18">
        <v>14.02</v>
      </c>
      <c r="AM18" t="s">
        <v>47</v>
      </c>
      <c r="AN18">
        <f>AN17*AM3</f>
        <v>1.6492254879916367E-2</v>
      </c>
      <c r="AO18">
        <v>1998</v>
      </c>
      <c r="AP18">
        <v>14.02</v>
      </c>
      <c r="AQ18" t="s">
        <v>47</v>
      </c>
      <c r="AR18">
        <f>AR17*AQ3</f>
        <v>1.6445477344619635E-2</v>
      </c>
      <c r="AS18">
        <v>1998</v>
      </c>
      <c r="AT18">
        <v>14.02</v>
      </c>
      <c r="AU18" t="s">
        <v>47</v>
      </c>
      <c r="AV18">
        <f>AV17*AU3</f>
        <v>1.6389879081864109E-2</v>
      </c>
      <c r="AW18">
        <v>1998</v>
      </c>
      <c r="AX18">
        <v>14.02</v>
      </c>
      <c r="AY18" t="s">
        <v>47</v>
      </c>
      <c r="AZ18">
        <f>AZ17*AY3</f>
        <v>1.6300559100498054E-2</v>
      </c>
      <c r="BA18">
        <v>1998</v>
      </c>
      <c r="BB18">
        <v>14.02</v>
      </c>
      <c r="BC18" t="s">
        <v>47</v>
      </c>
      <c r="BD18">
        <f>BD17*BC3</f>
        <v>1.6280202329173474E-2</v>
      </c>
      <c r="BE18">
        <v>1998</v>
      </c>
      <c r="BF18">
        <v>14.02</v>
      </c>
      <c r="BG18" t="s">
        <v>47</v>
      </c>
      <c r="BH18">
        <f>BH17*BG3</f>
        <v>1.62796496821094E-2</v>
      </c>
      <c r="BI18">
        <v>1998</v>
      </c>
      <c r="BJ18">
        <v>14.02</v>
      </c>
      <c r="BK18" t="s">
        <v>47</v>
      </c>
      <c r="BL18">
        <f>BL17*BK3</f>
        <v>1.5961149566522233E-2</v>
      </c>
      <c r="BM18">
        <v>1998</v>
      </c>
      <c r="BN18">
        <v>14.02</v>
      </c>
      <c r="BO18" t="s">
        <v>47</v>
      </c>
      <c r="BP18">
        <f>BP17*BO3</f>
        <v>1.5942425990310538E-2</v>
      </c>
      <c r="BQ18">
        <v>1998</v>
      </c>
      <c r="BR18">
        <v>14.02</v>
      </c>
      <c r="BS18" t="s">
        <v>47</v>
      </c>
      <c r="BT18">
        <f>BT17*BS3</f>
        <v>1.5859840359559837E-2</v>
      </c>
      <c r="BU18">
        <v>1998</v>
      </c>
      <c r="BV18">
        <v>14.02</v>
      </c>
      <c r="BW18" t="s">
        <v>47</v>
      </c>
      <c r="BX18">
        <f>BX17*BW3</f>
        <v>1.6342699465878768E-2</v>
      </c>
      <c r="BY18">
        <v>1995</v>
      </c>
      <c r="BZ18">
        <v>1.67</v>
      </c>
      <c r="CA18" t="s">
        <v>47</v>
      </c>
      <c r="CB18">
        <f>CB17*CA3</f>
        <v>1.5636789279666871E-2</v>
      </c>
      <c r="CC18">
        <v>1995</v>
      </c>
      <c r="CD18">
        <v>1.67</v>
      </c>
      <c r="CE18" t="s">
        <v>47</v>
      </c>
      <c r="CF18">
        <f>CF17*CE3</f>
        <v>1.5931676325365931E-2</v>
      </c>
      <c r="CG18">
        <v>1995</v>
      </c>
      <c r="CH18">
        <v>1.67</v>
      </c>
      <c r="CI18" t="s">
        <v>47</v>
      </c>
      <c r="CJ18">
        <f>CJ17*CI3</f>
        <v>1.6462299182448067E-2</v>
      </c>
      <c r="CK18">
        <v>1995</v>
      </c>
      <c r="CL18">
        <v>1.67</v>
      </c>
      <c r="CM18" t="s">
        <v>47</v>
      </c>
      <c r="CN18">
        <f>CN17*CM3</f>
        <v>1.5295079256536035E-2</v>
      </c>
      <c r="CO18">
        <v>1995</v>
      </c>
      <c r="CP18">
        <v>1.67</v>
      </c>
      <c r="CQ18" t="s">
        <v>47</v>
      </c>
      <c r="CR18">
        <f>CR17*CQ3</f>
        <v>1.6086346209028556E-2</v>
      </c>
      <c r="CS18">
        <v>1995</v>
      </c>
      <c r="CT18">
        <v>1.67</v>
      </c>
      <c r="CU18" t="s">
        <v>47</v>
      </c>
      <c r="CV18">
        <f>CV17*CU3</f>
        <v>1.6533125993437564E-2</v>
      </c>
      <c r="CW18">
        <v>1995</v>
      </c>
      <c r="CX18">
        <v>1.67</v>
      </c>
      <c r="CY18" t="s">
        <v>47</v>
      </c>
      <c r="CZ18">
        <f>CZ17*CY3</f>
        <v>1.5843873319796677E-2</v>
      </c>
      <c r="DA18">
        <v>1995</v>
      </c>
      <c r="DB18">
        <v>1.67</v>
      </c>
      <c r="DC18" t="s">
        <v>47</v>
      </c>
      <c r="DD18">
        <f>DD17*DC3</f>
        <v>1.635983479414297E-2</v>
      </c>
      <c r="DE18">
        <v>1995</v>
      </c>
      <c r="DF18">
        <v>1.67</v>
      </c>
      <c r="DG18" t="s">
        <v>47</v>
      </c>
      <c r="DH18">
        <f>DH17*DG3</f>
        <v>1.4952903207907573E-2</v>
      </c>
      <c r="DI18">
        <v>1995</v>
      </c>
      <c r="DJ18">
        <v>1.67</v>
      </c>
      <c r="DK18" t="s">
        <v>47</v>
      </c>
      <c r="DL18">
        <f>DL17*DK3</f>
        <v>1.6585456017180679E-2</v>
      </c>
      <c r="DM18">
        <v>1995</v>
      </c>
      <c r="DN18">
        <v>1.67</v>
      </c>
      <c r="DO18" t="s">
        <v>47</v>
      </c>
      <c r="DP18">
        <f>DP17*DO3</f>
        <v>1.6155940370533427E-2</v>
      </c>
      <c r="DQ18">
        <v>1995</v>
      </c>
      <c r="DR18">
        <v>1.67</v>
      </c>
      <c r="DS18" t="s">
        <v>47</v>
      </c>
      <c r="DT18">
        <f>DT17*DS3</f>
        <v>1.6461924355770804E-2</v>
      </c>
      <c r="DU18">
        <v>1995</v>
      </c>
      <c r="DV18">
        <v>1.67</v>
      </c>
      <c r="DW18" t="s">
        <v>47</v>
      </c>
      <c r="DX18">
        <f>DX17*DW3</f>
        <v>1.6620761140389979E-2</v>
      </c>
      <c r="DY18">
        <v>1995</v>
      </c>
      <c r="DZ18">
        <v>1.67</v>
      </c>
    </row>
    <row r="19" spans="2:130" x14ac:dyDescent="0.25">
      <c r="B19">
        <v>-3.6142346645360361E-2</v>
      </c>
      <c r="C19" s="34">
        <v>0.16514261087221252</v>
      </c>
      <c r="D19">
        <v>5.5386622489534894</v>
      </c>
      <c r="E19">
        <v>1998</v>
      </c>
      <c r="F19">
        <v>14.02</v>
      </c>
      <c r="G19" t="s">
        <v>48</v>
      </c>
      <c r="H19">
        <f>G2+H18</f>
        <v>0.98321005761431679</v>
      </c>
      <c r="I19">
        <v>1999</v>
      </c>
      <c r="J19">
        <v>9.92</v>
      </c>
      <c r="K19" t="s">
        <v>48</v>
      </c>
      <c r="L19">
        <f>K2+L18</f>
        <v>0.97130212587605147</v>
      </c>
      <c r="M19">
        <v>1999</v>
      </c>
      <c r="N19">
        <v>9.92</v>
      </c>
      <c r="O19" t="s">
        <v>48</v>
      </c>
      <c r="P19">
        <f>O2+P18</f>
        <v>0.98271475617455306</v>
      </c>
      <c r="Q19">
        <v>1999</v>
      </c>
      <c r="R19">
        <v>9.92</v>
      </c>
      <c r="S19" t="s">
        <v>48</v>
      </c>
      <c r="T19">
        <f>S2+T18</f>
        <v>0.98437332754610596</v>
      </c>
      <c r="U19">
        <v>1999</v>
      </c>
      <c r="V19">
        <v>9.92</v>
      </c>
      <c r="W19" t="s">
        <v>48</v>
      </c>
      <c r="X19">
        <f>W2+X18</f>
        <v>0.98235919775603531</v>
      </c>
      <c r="Y19">
        <v>1999</v>
      </c>
      <c r="Z19">
        <v>9.92</v>
      </c>
      <c r="AA19" t="s">
        <v>48</v>
      </c>
      <c r="AB19">
        <f>AA2+AB18</f>
        <v>0.98266923840343201</v>
      </c>
      <c r="AC19">
        <v>1999</v>
      </c>
      <c r="AD19">
        <v>9.92</v>
      </c>
      <c r="AE19" t="s">
        <v>48</v>
      </c>
      <c r="AF19">
        <f>AE2+AF18</f>
        <v>0.98437756879094485</v>
      </c>
      <c r="AG19">
        <v>1999</v>
      </c>
      <c r="AH19">
        <v>9.92</v>
      </c>
      <c r="AI19" t="s">
        <v>48</v>
      </c>
      <c r="AJ19">
        <f>AI2+AJ18</f>
        <v>0.98357341246503405</v>
      </c>
      <c r="AK19">
        <v>1999</v>
      </c>
      <c r="AL19">
        <v>9.92</v>
      </c>
      <c r="AM19" t="s">
        <v>48</v>
      </c>
      <c r="AN19">
        <f>AM2+AN18</f>
        <v>0.98386733589214925</v>
      </c>
      <c r="AO19">
        <v>1999</v>
      </c>
      <c r="AP19">
        <v>9.92</v>
      </c>
      <c r="AQ19" t="s">
        <v>48</v>
      </c>
      <c r="AR19">
        <f>AQ2+AR18</f>
        <v>0.98404547756334126</v>
      </c>
      <c r="AS19">
        <v>1999</v>
      </c>
      <c r="AT19">
        <v>9.92</v>
      </c>
      <c r="AU19" t="s">
        <v>48</v>
      </c>
      <c r="AV19">
        <f>AU2+AV18</f>
        <v>0.98413947356682463</v>
      </c>
      <c r="AW19">
        <v>1999</v>
      </c>
      <c r="AX19">
        <v>9.92</v>
      </c>
      <c r="AY19" t="s">
        <v>48</v>
      </c>
      <c r="AZ19">
        <f>AY2+AZ18</f>
        <v>0.9842135118464953</v>
      </c>
      <c r="BA19">
        <v>1999</v>
      </c>
      <c r="BB19">
        <v>9.92</v>
      </c>
      <c r="BC19" t="s">
        <v>48</v>
      </c>
      <c r="BD19">
        <f>BC2+BD18</f>
        <v>0.98405016250964561</v>
      </c>
      <c r="BE19">
        <v>1999</v>
      </c>
      <c r="BF19">
        <v>9.92</v>
      </c>
      <c r="BG19" t="s">
        <v>48</v>
      </c>
      <c r="BH19">
        <f>BG2+BH18</f>
        <v>0.98371313990735332</v>
      </c>
      <c r="BI19">
        <v>1999</v>
      </c>
      <c r="BJ19">
        <v>9.92</v>
      </c>
      <c r="BK19" t="s">
        <v>48</v>
      </c>
      <c r="BL19">
        <f>BK2+BL18</f>
        <v>0.98259439191247566</v>
      </c>
      <c r="BM19">
        <v>1999</v>
      </c>
      <c r="BN19">
        <v>9.92</v>
      </c>
      <c r="BO19" t="s">
        <v>48</v>
      </c>
      <c r="BP19">
        <f>BO2+BP18</f>
        <v>0.98227431721221281</v>
      </c>
      <c r="BQ19">
        <v>1999</v>
      </c>
      <c r="BR19">
        <v>9.92</v>
      </c>
      <c r="BS19" t="s">
        <v>48</v>
      </c>
      <c r="BT19">
        <f>BS2+BT18</f>
        <v>0.98179743993847424</v>
      </c>
      <c r="BU19">
        <v>1999</v>
      </c>
      <c r="BV19">
        <v>9.92</v>
      </c>
      <c r="BW19" t="s">
        <v>48</v>
      </c>
      <c r="BX19">
        <f>BW2+BX18</f>
        <v>0.98386405207988059</v>
      </c>
      <c r="BY19">
        <v>1999</v>
      </c>
      <c r="BZ19">
        <v>9.92</v>
      </c>
      <c r="CA19" t="s">
        <v>48</v>
      </c>
      <c r="CB19">
        <f>CA2+CB18</f>
        <v>0.98013977922561391</v>
      </c>
      <c r="CC19">
        <v>1998</v>
      </c>
      <c r="CD19">
        <v>14.02</v>
      </c>
      <c r="CE19" t="s">
        <v>48</v>
      </c>
      <c r="CF19">
        <f>CE2+CF18</f>
        <v>0.98057529201208038</v>
      </c>
      <c r="CG19">
        <v>1998</v>
      </c>
      <c r="CH19">
        <v>14.02</v>
      </c>
      <c r="CI19" t="s">
        <v>48</v>
      </c>
      <c r="CJ19">
        <f>CI2+CJ18</f>
        <v>0.98448370911622352</v>
      </c>
      <c r="CK19">
        <v>1998</v>
      </c>
      <c r="CL19">
        <v>14.02</v>
      </c>
      <c r="CM19" t="s">
        <v>48</v>
      </c>
      <c r="CN19">
        <f>CM2+CN18</f>
        <v>0.98657459300277006</v>
      </c>
      <c r="CO19">
        <v>1998</v>
      </c>
      <c r="CP19">
        <v>14.02</v>
      </c>
      <c r="CQ19" t="s">
        <v>48</v>
      </c>
      <c r="CR19">
        <f>CQ2+CR18</f>
        <v>0.98570848018872814</v>
      </c>
      <c r="CS19">
        <v>1998</v>
      </c>
      <c r="CT19">
        <v>14.02</v>
      </c>
      <c r="CU19" t="s">
        <v>48</v>
      </c>
      <c r="CV19">
        <f>CU2+CV18</f>
        <v>0.98424828575662227</v>
      </c>
      <c r="CW19">
        <v>1998</v>
      </c>
      <c r="CX19">
        <v>14.02</v>
      </c>
      <c r="CY19" t="s">
        <v>48</v>
      </c>
      <c r="CZ19">
        <f>CY2+CZ18</f>
        <v>0.98652320369297852</v>
      </c>
      <c r="DA19">
        <v>1998</v>
      </c>
      <c r="DB19">
        <v>14.02</v>
      </c>
      <c r="DC19" t="s">
        <v>48</v>
      </c>
      <c r="DD19">
        <f>DC2+DD18</f>
        <v>0.98535278655394398</v>
      </c>
      <c r="DE19">
        <v>1998</v>
      </c>
      <c r="DF19">
        <v>14.02</v>
      </c>
      <c r="DG19" t="s">
        <v>48</v>
      </c>
      <c r="DH19">
        <f>DG2+DH18</f>
        <v>0.9762481571435091</v>
      </c>
      <c r="DI19">
        <v>1998</v>
      </c>
      <c r="DJ19">
        <v>14.02</v>
      </c>
      <c r="DK19" t="s">
        <v>48</v>
      </c>
      <c r="DL19">
        <f>DK2+DL18</f>
        <v>0.98407462592281092</v>
      </c>
      <c r="DM19">
        <v>1998</v>
      </c>
      <c r="DN19">
        <v>14.02</v>
      </c>
      <c r="DO19" t="s">
        <v>48</v>
      </c>
      <c r="DP19">
        <f>DO2+DP18</f>
        <v>0.9863689872419843</v>
      </c>
      <c r="DQ19">
        <v>1998</v>
      </c>
      <c r="DR19">
        <v>14.02</v>
      </c>
      <c r="DS19" t="s">
        <v>48</v>
      </c>
      <c r="DT19">
        <f>DS2+DT18</f>
        <v>0.98528018588088628</v>
      </c>
      <c r="DU19">
        <v>1998</v>
      </c>
      <c r="DV19">
        <v>14.02</v>
      </c>
      <c r="DW19" t="s">
        <v>48</v>
      </c>
      <c r="DX19">
        <f>DW2+DX18</f>
        <v>0.98578297900875134</v>
      </c>
      <c r="DY19">
        <v>1998</v>
      </c>
      <c r="DZ19">
        <v>14.02</v>
      </c>
    </row>
    <row r="20" spans="2:130" x14ac:dyDescent="0.25">
      <c r="B20">
        <v>-3.5996556024154247E-2</v>
      </c>
      <c r="C20" s="34">
        <v>0.15897141365636683</v>
      </c>
      <c r="D20">
        <v>5.2925663344332143</v>
      </c>
      <c r="E20">
        <v>1999</v>
      </c>
      <c r="F20">
        <v>9.92</v>
      </c>
      <c r="G20" t="s">
        <v>49</v>
      </c>
      <c r="H20">
        <f>G2-H18</f>
        <v>0.95105589915668065</v>
      </c>
      <c r="I20">
        <v>2000</v>
      </c>
      <c r="J20">
        <v>1.43</v>
      </c>
      <c r="K20" t="s">
        <v>49</v>
      </c>
      <c r="L20">
        <f>K2-L18</f>
        <v>0.93097953129643596</v>
      </c>
      <c r="M20">
        <v>2000</v>
      </c>
      <c r="N20">
        <v>1.43</v>
      </c>
      <c r="O20" t="s">
        <v>49</v>
      </c>
      <c r="P20">
        <f>O2-P18</f>
        <v>0.94785453382632556</v>
      </c>
      <c r="Q20">
        <v>2000</v>
      </c>
      <c r="R20">
        <v>1.43</v>
      </c>
      <c r="S20" t="s">
        <v>49</v>
      </c>
      <c r="T20">
        <f>S2-T18</f>
        <v>0.95098729378380997</v>
      </c>
      <c r="U20">
        <v>2000</v>
      </c>
      <c r="V20">
        <v>1.43</v>
      </c>
      <c r="W20" t="s">
        <v>49</v>
      </c>
      <c r="X20">
        <f>W2-X18</f>
        <v>0.94918586029343066</v>
      </c>
      <c r="Y20">
        <v>2000</v>
      </c>
      <c r="Z20">
        <v>1.43</v>
      </c>
      <c r="AA20" t="s">
        <v>49</v>
      </c>
      <c r="AB20">
        <f>AA2-AB18</f>
        <v>0.94954349046024722</v>
      </c>
      <c r="AC20">
        <v>2000</v>
      </c>
      <c r="AD20">
        <v>1.43</v>
      </c>
      <c r="AE20" t="s">
        <v>49</v>
      </c>
      <c r="AF20">
        <f>AE2-AF18</f>
        <v>0.95129491741327787</v>
      </c>
      <c r="AG20">
        <v>2000</v>
      </c>
      <c r="AH20">
        <v>1.43</v>
      </c>
      <c r="AI20" t="s">
        <v>49</v>
      </c>
      <c r="AJ20">
        <f>AI2-AJ18</f>
        <v>0.95051489166034109</v>
      </c>
      <c r="AK20">
        <v>2000</v>
      </c>
      <c r="AL20">
        <v>1.43</v>
      </c>
      <c r="AM20" t="s">
        <v>49</v>
      </c>
      <c r="AN20">
        <f>AM2-AN18</f>
        <v>0.95088282613231656</v>
      </c>
      <c r="AO20">
        <v>2000</v>
      </c>
      <c r="AP20">
        <v>1.43</v>
      </c>
      <c r="AQ20" t="s">
        <v>49</v>
      </c>
      <c r="AR20">
        <f>AQ2-AR18</f>
        <v>0.95115452287410196</v>
      </c>
      <c r="AS20">
        <v>2000</v>
      </c>
      <c r="AT20">
        <v>1.43</v>
      </c>
      <c r="AU20" t="s">
        <v>49</v>
      </c>
      <c r="AV20">
        <f>AU2-AV18</f>
        <v>0.9513597154030965</v>
      </c>
      <c r="AW20">
        <v>2000</v>
      </c>
      <c r="AX20">
        <v>1.43</v>
      </c>
      <c r="AY20" t="s">
        <v>49</v>
      </c>
      <c r="AZ20">
        <f>AY2-AZ18</f>
        <v>0.9516123936454991</v>
      </c>
      <c r="BA20">
        <v>2000</v>
      </c>
      <c r="BB20">
        <v>1.43</v>
      </c>
      <c r="BC20" t="s">
        <v>49</v>
      </c>
      <c r="BD20">
        <f>BC2-BD18</f>
        <v>0.95148975785129863</v>
      </c>
      <c r="BE20">
        <v>2000</v>
      </c>
      <c r="BF20">
        <v>1.43</v>
      </c>
      <c r="BG20" t="s">
        <v>49</v>
      </c>
      <c r="BH20">
        <f>BG2-BH18</f>
        <v>0.95115384054313457</v>
      </c>
      <c r="BI20">
        <v>2000</v>
      </c>
      <c r="BJ20">
        <v>1.43</v>
      </c>
      <c r="BK20" t="s">
        <v>49</v>
      </c>
      <c r="BL20">
        <f>BK2-BL18</f>
        <v>0.9506720927794311</v>
      </c>
      <c r="BM20">
        <v>2000</v>
      </c>
      <c r="BN20">
        <v>1.43</v>
      </c>
      <c r="BO20" t="s">
        <v>49</v>
      </c>
      <c r="BP20">
        <f>BO2-BP18</f>
        <v>0.95038946523159162</v>
      </c>
      <c r="BQ20">
        <v>2000</v>
      </c>
      <c r="BR20">
        <v>1.43</v>
      </c>
      <c r="BS20" t="s">
        <v>49</v>
      </c>
      <c r="BT20">
        <f>BS2-BT18</f>
        <v>0.95007775921935467</v>
      </c>
      <c r="BU20">
        <v>2000</v>
      </c>
      <c r="BV20">
        <v>1.43</v>
      </c>
      <c r="BW20" t="s">
        <v>49</v>
      </c>
      <c r="BX20">
        <f>BW2-BX18</f>
        <v>0.95117865314812311</v>
      </c>
      <c r="BY20">
        <v>2000</v>
      </c>
      <c r="BZ20">
        <v>1.43</v>
      </c>
      <c r="CA20" t="s">
        <v>49</v>
      </c>
      <c r="CB20">
        <f>CA2-CB18</f>
        <v>0.94886620066628025</v>
      </c>
      <c r="CC20">
        <v>2000</v>
      </c>
      <c r="CD20">
        <v>1.43</v>
      </c>
      <c r="CE20" t="s">
        <v>49</v>
      </c>
      <c r="CF20">
        <f>CE2-CF18</f>
        <v>0.94871193936134846</v>
      </c>
      <c r="CG20">
        <v>1999</v>
      </c>
      <c r="CH20">
        <v>9.92</v>
      </c>
      <c r="CI20" t="s">
        <v>49</v>
      </c>
      <c r="CJ20">
        <f>CI2-CJ18</f>
        <v>0.95155911075132749</v>
      </c>
      <c r="CK20">
        <v>1999</v>
      </c>
      <c r="CL20">
        <v>9.92</v>
      </c>
      <c r="CM20" t="s">
        <v>49</v>
      </c>
      <c r="CN20">
        <f>CM2-CN18</f>
        <v>0.95598443448969794</v>
      </c>
      <c r="CO20">
        <v>1999</v>
      </c>
      <c r="CP20">
        <v>9.92</v>
      </c>
      <c r="CQ20" t="s">
        <v>49</v>
      </c>
      <c r="CR20">
        <f>CQ2-CR18</f>
        <v>0.95353578777067094</v>
      </c>
      <c r="CS20">
        <v>1999</v>
      </c>
      <c r="CT20">
        <v>9.92</v>
      </c>
      <c r="CU20" t="s">
        <v>49</v>
      </c>
      <c r="CV20">
        <f>CU2-CV18</f>
        <v>0.95118203376974708</v>
      </c>
      <c r="CW20">
        <v>1999</v>
      </c>
      <c r="CX20">
        <v>9.92</v>
      </c>
      <c r="CY20" t="s">
        <v>49</v>
      </c>
      <c r="CZ20">
        <f>CY2-CZ18</f>
        <v>0.95483545705338524</v>
      </c>
      <c r="DA20">
        <v>1999</v>
      </c>
      <c r="DB20">
        <v>9.92</v>
      </c>
      <c r="DC20" t="s">
        <v>49</v>
      </c>
      <c r="DD20">
        <f>DC2-DD18</f>
        <v>0.95263311696565811</v>
      </c>
      <c r="DE20">
        <v>1999</v>
      </c>
      <c r="DF20">
        <v>9.92</v>
      </c>
      <c r="DG20" t="s">
        <v>49</v>
      </c>
      <c r="DH20">
        <f>DG2-DH18</f>
        <v>0.94634235072769401</v>
      </c>
      <c r="DI20">
        <v>1999</v>
      </c>
      <c r="DJ20">
        <v>9.92</v>
      </c>
      <c r="DK20" t="s">
        <v>49</v>
      </c>
      <c r="DL20">
        <f>DK2-DL18</f>
        <v>0.95090371388844963</v>
      </c>
      <c r="DM20">
        <v>1999</v>
      </c>
      <c r="DN20">
        <v>9.92</v>
      </c>
      <c r="DO20" t="s">
        <v>49</v>
      </c>
      <c r="DP20">
        <f>DO2-DP18</f>
        <v>0.95405710650091735</v>
      </c>
      <c r="DQ20">
        <v>1999</v>
      </c>
      <c r="DR20">
        <v>9.92</v>
      </c>
      <c r="DS20" t="s">
        <v>49</v>
      </c>
      <c r="DT20">
        <f>DS2-DT18</f>
        <v>0.95235633716934476</v>
      </c>
      <c r="DU20">
        <v>1999</v>
      </c>
      <c r="DV20">
        <v>9.92</v>
      </c>
      <c r="DW20" t="s">
        <v>49</v>
      </c>
      <c r="DX20">
        <f>DW2-DX18</f>
        <v>0.9525414567279713</v>
      </c>
      <c r="DY20">
        <v>1999</v>
      </c>
      <c r="DZ20">
        <v>9.92</v>
      </c>
    </row>
    <row r="21" spans="2:130" x14ac:dyDescent="0.25">
      <c r="B21">
        <v>-3.2501074249971458E-2</v>
      </c>
      <c r="C21" s="34">
        <v>0.1261178717782718</v>
      </c>
      <c r="D21">
        <v>4.0409344644425786</v>
      </c>
      <c r="E21">
        <v>2000</v>
      </c>
      <c r="F21">
        <v>1.43</v>
      </c>
      <c r="G21" t="s">
        <v>40</v>
      </c>
      <c r="H21" s="35">
        <f>LN(G2)</f>
        <v>-3.3419276555750055E-2</v>
      </c>
      <c r="I21">
        <v>2000</v>
      </c>
      <c r="J21">
        <v>0.27</v>
      </c>
      <c r="K21" t="s">
        <v>40</v>
      </c>
      <c r="L21" s="35">
        <f>LN(K2)</f>
        <v>-5.0093142661782671E-2</v>
      </c>
      <c r="M21">
        <v>2000</v>
      </c>
      <c r="N21">
        <v>0.27</v>
      </c>
      <c r="O21" t="s">
        <v>40</v>
      </c>
      <c r="P21" s="35">
        <f>LN(O2)</f>
        <v>-3.5332252225555555E-2</v>
      </c>
      <c r="Q21">
        <v>2000</v>
      </c>
      <c r="R21">
        <v>0.27</v>
      </c>
      <c r="S21" t="s">
        <v>40</v>
      </c>
      <c r="T21" s="35">
        <f>LN(S2)</f>
        <v>-3.2853503830126599E-2</v>
      </c>
      <c r="U21">
        <v>2000</v>
      </c>
      <c r="V21">
        <v>0.27</v>
      </c>
      <c r="W21" t="s">
        <v>40</v>
      </c>
      <c r="X21" s="35">
        <f>LN(W2)</f>
        <v>-3.4826949698797439E-2</v>
      </c>
      <c r="Y21">
        <v>2000</v>
      </c>
      <c r="Z21">
        <v>0.27</v>
      </c>
      <c r="AA21" t="s">
        <v>40</v>
      </c>
      <c r="AB21" s="35">
        <f>LN(AA2)</f>
        <v>-3.4481342723577356E-2</v>
      </c>
      <c r="AC21">
        <v>2000</v>
      </c>
      <c r="AD21">
        <v>0.27</v>
      </c>
      <c r="AE21" t="s">
        <v>40</v>
      </c>
      <c r="AF21" s="35">
        <f>LN(AE2)</f>
        <v>-3.2692376365536062E-2</v>
      </c>
      <c r="AG21">
        <v>2000</v>
      </c>
      <c r="AH21">
        <v>0.27</v>
      </c>
      <c r="AI21" t="s">
        <v>40</v>
      </c>
      <c r="AJ21" s="35">
        <f>LN(AI2)</f>
        <v>-3.3511125767981216E-2</v>
      </c>
      <c r="AK21">
        <v>2000</v>
      </c>
      <c r="AL21">
        <v>0.27</v>
      </c>
      <c r="AM21" t="s">
        <v>40</v>
      </c>
      <c r="AN21" s="35">
        <f>LN(AM2)</f>
        <v>-3.3168977647123614E-2</v>
      </c>
      <c r="AO21">
        <v>2000</v>
      </c>
      <c r="AP21">
        <v>0.27</v>
      </c>
      <c r="AQ21" t="s">
        <v>40</v>
      </c>
      <c r="AR21" s="35">
        <f>LN(AQ2)</f>
        <v>-3.2936500020219375E-2</v>
      </c>
      <c r="AS21">
        <v>2000</v>
      </c>
      <c r="AT21">
        <v>0.27</v>
      </c>
      <c r="AU21" t="s">
        <v>40</v>
      </c>
      <c r="AV21" s="35">
        <f>LN(AU2)</f>
        <v>-3.2781908553182873E-2</v>
      </c>
      <c r="AW21">
        <v>2000</v>
      </c>
      <c r="AX21">
        <v>0.27</v>
      </c>
      <c r="AY21" t="s">
        <v>40</v>
      </c>
      <c r="AZ21" s="35">
        <f>LN(AY2)</f>
        <v>-3.2613120598218137E-2</v>
      </c>
      <c r="BA21">
        <v>2000</v>
      </c>
      <c r="BB21">
        <v>0.27</v>
      </c>
      <c r="BC21" t="s">
        <v>40</v>
      </c>
      <c r="BD21" s="35">
        <f>LN(BC2)</f>
        <v>-3.2760864389135835E-2</v>
      </c>
      <c r="BE21">
        <v>2000</v>
      </c>
      <c r="BF21">
        <v>0.27</v>
      </c>
      <c r="BG21" t="s">
        <v>40</v>
      </c>
      <c r="BH21" s="35">
        <f>LN(BG2)</f>
        <v>-3.3108600394410263E-2</v>
      </c>
      <c r="BI21">
        <v>2000</v>
      </c>
      <c r="BJ21">
        <v>0.27</v>
      </c>
      <c r="BK21" t="s">
        <v>40</v>
      </c>
      <c r="BL21" s="35">
        <f>LN(BK2)</f>
        <v>-3.393612915697207E-2</v>
      </c>
      <c r="BM21">
        <v>2000</v>
      </c>
      <c r="BN21">
        <v>0.27</v>
      </c>
      <c r="BO21" t="s">
        <v>40</v>
      </c>
      <c r="BP21" s="35">
        <f>LN(BO2)</f>
        <v>-3.4247931083721143E-2</v>
      </c>
      <c r="BQ21">
        <v>2000</v>
      </c>
      <c r="BR21">
        <v>0.27</v>
      </c>
      <c r="BS21" t="s">
        <v>40</v>
      </c>
      <c r="BT21" s="35">
        <f>LN(BS2)</f>
        <v>-3.4656043565274616E-2</v>
      </c>
      <c r="BU21">
        <v>2000</v>
      </c>
      <c r="BV21">
        <v>0.27</v>
      </c>
      <c r="BW21" t="s">
        <v>40</v>
      </c>
      <c r="BX21" s="35">
        <f>LN(BW2)</f>
        <v>-3.3017784436463284E-2</v>
      </c>
      <c r="BY21">
        <v>2000</v>
      </c>
      <c r="BZ21">
        <v>0.27</v>
      </c>
      <c r="CA21" t="s">
        <v>40</v>
      </c>
      <c r="CB21" s="35">
        <f>LN(CA2)</f>
        <v>-3.6142346645360361E-2</v>
      </c>
      <c r="CC21">
        <v>2000</v>
      </c>
      <c r="CD21">
        <v>0.27</v>
      </c>
      <c r="CE21" t="s">
        <v>40</v>
      </c>
      <c r="CF21" s="35">
        <f>LN(CE2)</f>
        <v>-3.5996556024154247E-2</v>
      </c>
      <c r="CG21">
        <v>2000</v>
      </c>
      <c r="CH21">
        <v>0.27</v>
      </c>
      <c r="CI21" t="s">
        <v>40</v>
      </c>
      <c r="CJ21" s="35">
        <f>LN(CI2)</f>
        <v>-3.2501074249971458E-2</v>
      </c>
      <c r="CK21">
        <v>2000</v>
      </c>
      <c r="CL21">
        <v>1.43</v>
      </c>
      <c r="CM21" t="s">
        <v>40</v>
      </c>
      <c r="CN21" s="35">
        <f>LN(CM2)</f>
        <v>-2.9140990378457129E-2</v>
      </c>
      <c r="CO21">
        <v>2000</v>
      </c>
      <c r="CP21">
        <v>1.43</v>
      </c>
      <c r="CQ21" t="s">
        <v>40</v>
      </c>
      <c r="CR21" s="35">
        <f>LN(CQ2)</f>
        <v>-3.0848835978280628E-2</v>
      </c>
      <c r="CS21">
        <v>2000</v>
      </c>
      <c r="CT21">
        <v>1.43</v>
      </c>
      <c r="CU21" t="s">
        <v>40</v>
      </c>
      <c r="CV21" s="35">
        <f>LN(CU2)</f>
        <v>-3.2817491450472983E-2</v>
      </c>
      <c r="CW21">
        <v>2000</v>
      </c>
      <c r="CX21">
        <v>1.43</v>
      </c>
      <c r="CY21" t="s">
        <v>40</v>
      </c>
      <c r="CZ21" s="35">
        <f>LN(CY2)</f>
        <v>-2.9759112017830831E-2</v>
      </c>
      <c r="DA21">
        <v>2000</v>
      </c>
      <c r="DB21">
        <v>1.43</v>
      </c>
      <c r="DC21" t="s">
        <v>40</v>
      </c>
      <c r="DD21" s="35">
        <f>LN(DC2)</f>
        <v>-3.1497940843520006E-2</v>
      </c>
      <c r="DE21">
        <v>2000</v>
      </c>
      <c r="DF21">
        <v>1.43</v>
      </c>
      <c r="DG21" t="s">
        <v>40</v>
      </c>
      <c r="DH21" s="35">
        <f>LN(DG2)</f>
        <v>-3.9473681053937212E-2</v>
      </c>
      <c r="DI21">
        <v>2000</v>
      </c>
      <c r="DJ21">
        <v>1.43</v>
      </c>
      <c r="DK21" t="s">
        <v>40</v>
      </c>
      <c r="DL21" s="35">
        <f>LN(DK2)</f>
        <v>-3.3051048036841682E-2</v>
      </c>
      <c r="DM21">
        <v>2000</v>
      </c>
      <c r="DN21">
        <v>1.43</v>
      </c>
      <c r="DO21" t="s">
        <v>40</v>
      </c>
      <c r="DP21" s="35">
        <f>LN(DO2)</f>
        <v>-3.0239595651203339E-2</v>
      </c>
      <c r="DQ21">
        <v>2000</v>
      </c>
      <c r="DR21">
        <v>1.43</v>
      </c>
      <c r="DS21" t="s">
        <v>40</v>
      </c>
      <c r="DT21" s="35">
        <f>LN(DS2)</f>
        <v>-3.1678237287220128E-2</v>
      </c>
      <c r="DU21">
        <v>2000</v>
      </c>
      <c r="DV21">
        <v>1.43</v>
      </c>
      <c r="DW21" t="s">
        <v>40</v>
      </c>
      <c r="DX21" s="35">
        <f>LN(DW2)</f>
        <v>-3.1323273601553937E-2</v>
      </c>
      <c r="DY21">
        <v>2000</v>
      </c>
      <c r="DZ21">
        <v>1.43</v>
      </c>
    </row>
    <row r="22" spans="2:130" x14ac:dyDescent="0.25">
      <c r="B22">
        <v>-2.9140990378457129E-2</v>
      </c>
      <c r="C22" s="34">
        <v>0.11848038491264759</v>
      </c>
      <c r="D22">
        <v>3.7633317747846107</v>
      </c>
      <c r="E22">
        <v>2000</v>
      </c>
      <c r="F22">
        <v>0.27</v>
      </c>
      <c r="G22" t="s">
        <v>50</v>
      </c>
      <c r="H22" s="35">
        <f>LN(H19)</f>
        <v>-1.6932491313229894E-2</v>
      </c>
      <c r="I22">
        <v>2000</v>
      </c>
      <c r="J22">
        <v>0.63</v>
      </c>
      <c r="K22" t="s">
        <v>50</v>
      </c>
      <c r="L22" s="35">
        <f>LN(L19)</f>
        <v>-2.9117709884749914E-2</v>
      </c>
      <c r="M22">
        <v>2000</v>
      </c>
      <c r="N22">
        <v>0.63</v>
      </c>
      <c r="O22" t="s">
        <v>50</v>
      </c>
      <c r="P22" s="35">
        <f>LN(P19)</f>
        <v>-1.7436377775997478E-2</v>
      </c>
      <c r="Q22">
        <v>2000</v>
      </c>
      <c r="R22">
        <v>0.63</v>
      </c>
      <c r="S22" t="s">
        <v>50</v>
      </c>
      <c r="T22" s="35">
        <f>LN(T19)</f>
        <v>-1.5750055970363722E-2</v>
      </c>
      <c r="U22">
        <v>2000</v>
      </c>
      <c r="V22">
        <v>0.63</v>
      </c>
      <c r="W22" t="s">
        <v>50</v>
      </c>
      <c r="X22" s="35">
        <f>LN(X19)</f>
        <v>-1.7798255680578887E-2</v>
      </c>
      <c r="Y22">
        <v>2000</v>
      </c>
      <c r="Z22">
        <v>0.63</v>
      </c>
      <c r="AA22" t="s">
        <v>50</v>
      </c>
      <c r="AB22" s="35">
        <f>LN(AB19)</f>
        <v>-1.7482697244615073E-2</v>
      </c>
      <c r="AC22">
        <v>2000</v>
      </c>
      <c r="AD22">
        <v>0.63</v>
      </c>
      <c r="AE22" t="s">
        <v>50</v>
      </c>
      <c r="AF22" s="35">
        <f>LN(AF19)</f>
        <v>-1.5745747406139789E-2</v>
      </c>
      <c r="AG22">
        <v>2000</v>
      </c>
      <c r="AH22">
        <v>0.63</v>
      </c>
      <c r="AI22" t="s">
        <v>50</v>
      </c>
      <c r="AJ22" s="35">
        <f>LN(AJ19)</f>
        <v>-1.6562999846193634E-2</v>
      </c>
      <c r="AK22">
        <v>2000</v>
      </c>
      <c r="AL22">
        <v>0.63</v>
      </c>
      <c r="AM22" t="s">
        <v>50</v>
      </c>
      <c r="AN22" s="35">
        <f>LN(AN19)</f>
        <v>-1.6264212266900814E-2</v>
      </c>
      <c r="AO22">
        <v>2000</v>
      </c>
      <c r="AP22">
        <v>0.63</v>
      </c>
      <c r="AQ22" t="s">
        <v>50</v>
      </c>
      <c r="AR22" s="35">
        <f>LN(AR19)</f>
        <v>-1.6083165961942009E-2</v>
      </c>
      <c r="AS22">
        <v>2000</v>
      </c>
      <c r="AT22">
        <v>0.63</v>
      </c>
      <c r="AU22" t="s">
        <v>50</v>
      </c>
      <c r="AV22" s="35">
        <f>LN(AV19)</f>
        <v>-1.5987650544551125E-2</v>
      </c>
      <c r="AW22">
        <v>2000</v>
      </c>
      <c r="AX22">
        <v>0.63</v>
      </c>
      <c r="AY22" t="s">
        <v>50</v>
      </c>
      <c r="AZ22" s="35">
        <f>LN(AZ19)</f>
        <v>-1.5912421883579986E-2</v>
      </c>
      <c r="BA22">
        <v>2000</v>
      </c>
      <c r="BB22">
        <v>0.63</v>
      </c>
      <c r="BC22" t="s">
        <v>50</v>
      </c>
      <c r="BD22" s="35">
        <f>LN(BD19)</f>
        <v>-1.6078405069016928E-2</v>
      </c>
      <c r="BE22">
        <v>2000</v>
      </c>
      <c r="BF22">
        <v>0.63</v>
      </c>
      <c r="BG22" t="s">
        <v>50</v>
      </c>
      <c r="BH22" s="35">
        <f>LN(BH19)</f>
        <v>-1.6420948915803521E-2</v>
      </c>
      <c r="BI22">
        <v>2000</v>
      </c>
      <c r="BJ22">
        <v>0.63</v>
      </c>
      <c r="BK22" t="s">
        <v>50</v>
      </c>
      <c r="BL22" s="35">
        <f>LN(BL19)</f>
        <v>-1.7558866660094975E-2</v>
      </c>
      <c r="BM22">
        <v>2000</v>
      </c>
      <c r="BN22">
        <v>0.63</v>
      </c>
      <c r="BO22" t="s">
        <v>50</v>
      </c>
      <c r="BP22" s="35">
        <f>LN(BP19)</f>
        <v>-1.7884664207389222E-2</v>
      </c>
      <c r="BQ22">
        <v>2000</v>
      </c>
      <c r="BR22">
        <v>0.63</v>
      </c>
      <c r="BS22" t="s">
        <v>50</v>
      </c>
      <c r="BT22" s="35">
        <f>LN(BT19)</f>
        <v>-1.8370264879944431E-2</v>
      </c>
      <c r="BU22">
        <v>2000</v>
      </c>
      <c r="BV22">
        <v>0.63</v>
      </c>
      <c r="BW22" t="s">
        <v>50</v>
      </c>
      <c r="BX22" s="35">
        <f>LN(BX19)</f>
        <v>-1.6267549930048069E-2</v>
      </c>
      <c r="BY22">
        <v>2000</v>
      </c>
      <c r="BZ22">
        <v>0.63</v>
      </c>
      <c r="CA22" t="s">
        <v>50</v>
      </c>
      <c r="CB22" s="35">
        <f>LN(CB19)</f>
        <v>-2.0060085625605146E-2</v>
      </c>
      <c r="CC22">
        <v>2000</v>
      </c>
      <c r="CD22">
        <v>0.63</v>
      </c>
      <c r="CE22" t="s">
        <v>50</v>
      </c>
      <c r="CF22" s="35">
        <f>LN(CF19)</f>
        <v>-1.9615846888404172E-2</v>
      </c>
      <c r="CG22">
        <v>2000</v>
      </c>
      <c r="CH22">
        <v>0.63</v>
      </c>
      <c r="CI22" t="s">
        <v>50</v>
      </c>
      <c r="CJ22" s="35">
        <f>LN(CJ19)</f>
        <v>-1.5637928407846204E-2</v>
      </c>
      <c r="CK22">
        <v>2000</v>
      </c>
      <c r="CL22">
        <v>0.63</v>
      </c>
      <c r="CM22" t="s">
        <v>50</v>
      </c>
      <c r="CN22" s="35">
        <f>LN(CN19)</f>
        <v>-1.3516342589124966E-2</v>
      </c>
      <c r="CO22">
        <v>2000</v>
      </c>
      <c r="CP22">
        <v>0.27</v>
      </c>
      <c r="CQ22" t="s">
        <v>50</v>
      </c>
      <c r="CR22" s="35">
        <f>LN(CR19)</f>
        <v>-1.4394627133052874E-2</v>
      </c>
      <c r="CS22">
        <v>2000</v>
      </c>
      <c r="CT22">
        <v>0.27</v>
      </c>
      <c r="CU22" t="s">
        <v>50</v>
      </c>
      <c r="CV22" s="35">
        <f>LN(CV19)</f>
        <v>-1.5877090834561996E-2</v>
      </c>
      <c r="CW22">
        <v>2000</v>
      </c>
      <c r="CX22">
        <v>0.27</v>
      </c>
      <c r="CY22" t="s">
        <v>50</v>
      </c>
      <c r="CZ22" s="35">
        <f>LN(CZ19)</f>
        <v>-1.3568432566508975E-2</v>
      </c>
      <c r="DA22">
        <v>2000</v>
      </c>
      <c r="DB22">
        <v>0.27</v>
      </c>
      <c r="DC22" t="s">
        <v>50</v>
      </c>
      <c r="DD22" s="35">
        <f>LN(DD19)</f>
        <v>-1.475554299563591E-2</v>
      </c>
      <c r="DE22">
        <v>2000</v>
      </c>
      <c r="DF22">
        <v>0.27</v>
      </c>
      <c r="DG22" t="s">
        <v>50</v>
      </c>
      <c r="DH22" s="35">
        <f>LN(DH19)</f>
        <v>-2.4038465519130216E-2</v>
      </c>
      <c r="DI22">
        <v>2000</v>
      </c>
      <c r="DJ22">
        <v>0.27</v>
      </c>
      <c r="DK22" t="s">
        <v>50</v>
      </c>
      <c r="DL22" s="35">
        <f>LN(DL19)</f>
        <v>-1.6053545453091806E-2</v>
      </c>
      <c r="DM22">
        <v>2000</v>
      </c>
      <c r="DN22">
        <v>0.27</v>
      </c>
      <c r="DO22" t="s">
        <v>50</v>
      </c>
      <c r="DP22" s="35">
        <f>LN(DP19)</f>
        <v>-1.372476797299182E-2</v>
      </c>
      <c r="DQ22">
        <v>2000</v>
      </c>
      <c r="DR22">
        <v>0.27</v>
      </c>
      <c r="DS22" t="s">
        <v>50</v>
      </c>
      <c r="DT22" s="35">
        <f>LN(DT19)</f>
        <v>-1.4829225588088267E-2</v>
      </c>
      <c r="DU22">
        <v>2000</v>
      </c>
      <c r="DV22">
        <v>0.27</v>
      </c>
      <c r="DW22" t="s">
        <v>50</v>
      </c>
      <c r="DX22" s="35">
        <f>LN(DX19)</f>
        <v>-1.431905103079679E-2</v>
      </c>
      <c r="DY22">
        <v>2000</v>
      </c>
      <c r="DZ22">
        <v>0.27</v>
      </c>
    </row>
    <row r="23" spans="2:130" x14ac:dyDescent="0.25">
      <c r="B23">
        <v>-3.0848835978280628E-2</v>
      </c>
      <c r="C23" s="34">
        <v>0.11984774590843321</v>
      </c>
      <c r="D23">
        <v>3.8126777155160423</v>
      </c>
      <c r="E23">
        <v>2000</v>
      </c>
      <c r="F23">
        <v>0.63</v>
      </c>
      <c r="G23" t="s">
        <v>51</v>
      </c>
      <c r="H23" s="35">
        <f>LN(H20)</f>
        <v>-5.018243881962043E-2</v>
      </c>
      <c r="I23">
        <v>2001</v>
      </c>
      <c r="J23">
        <v>1.67</v>
      </c>
      <c r="K23" t="s">
        <v>51</v>
      </c>
      <c r="L23" s="35">
        <f>LN(L20)</f>
        <v>-7.1517987664873328E-2</v>
      </c>
      <c r="M23">
        <v>2001</v>
      </c>
      <c r="N23">
        <v>1.67</v>
      </c>
      <c r="O23" t="s">
        <v>51</v>
      </c>
      <c r="P23" s="35">
        <f>LN(P20)</f>
        <v>-5.3554233831934694E-2</v>
      </c>
      <c r="Q23">
        <v>2001</v>
      </c>
      <c r="R23">
        <v>1.67</v>
      </c>
      <c r="S23" t="s">
        <v>51</v>
      </c>
      <c r="T23" s="35">
        <f>LN(T20)</f>
        <v>-5.0254577426309344E-2</v>
      </c>
      <c r="U23">
        <v>2001</v>
      </c>
      <c r="V23">
        <v>1.67</v>
      </c>
      <c r="W23" t="s">
        <v>51</v>
      </c>
      <c r="X23" s="35">
        <f>LN(X20)</f>
        <v>-5.2150650977509247E-2</v>
      </c>
      <c r="Y23">
        <v>2001</v>
      </c>
      <c r="Z23">
        <v>1.67</v>
      </c>
      <c r="AA23" t="s">
        <v>51</v>
      </c>
      <c r="AB23" s="35">
        <f>LN(AB20)</f>
        <v>-5.1773946239781592E-2</v>
      </c>
      <c r="AC23">
        <v>2001</v>
      </c>
      <c r="AD23">
        <v>1.67</v>
      </c>
      <c r="AE23" t="s">
        <v>51</v>
      </c>
      <c r="AF23" s="35">
        <f>LN(AF20)</f>
        <v>-4.9931151564112083E-2</v>
      </c>
      <c r="AG23">
        <v>2001</v>
      </c>
      <c r="AH23">
        <v>1.67</v>
      </c>
      <c r="AI23" t="s">
        <v>51</v>
      </c>
      <c r="AJ23" s="35">
        <f>LN(AJ20)</f>
        <v>-5.0751449990331682E-2</v>
      </c>
      <c r="AK23">
        <v>2001</v>
      </c>
      <c r="AL23">
        <v>1.67</v>
      </c>
      <c r="AM23" t="s">
        <v>51</v>
      </c>
      <c r="AN23" s="35">
        <f>LN(AN20)</f>
        <v>-5.0364435245205078E-2</v>
      </c>
      <c r="AO23">
        <v>2001</v>
      </c>
      <c r="AP23">
        <v>1.67</v>
      </c>
      <c r="AQ23" t="s">
        <v>51</v>
      </c>
      <c r="AR23" s="35">
        <f>LN(AR20)</f>
        <v>-5.0078745015436146E-2</v>
      </c>
      <c r="AS23">
        <v>2001</v>
      </c>
      <c r="AT23">
        <v>1.67</v>
      </c>
      <c r="AU23" t="s">
        <v>51</v>
      </c>
      <c r="AV23" s="35">
        <f>LN(AV20)</f>
        <v>-4.9863038319883667E-2</v>
      </c>
      <c r="AW23">
        <v>2001</v>
      </c>
      <c r="AX23">
        <v>1.67</v>
      </c>
      <c r="AY23" t="s">
        <v>51</v>
      </c>
      <c r="AZ23" s="35">
        <f>LN(AZ20)</f>
        <v>-4.9597476630685915E-2</v>
      </c>
      <c r="BA23">
        <v>2001</v>
      </c>
      <c r="BB23">
        <v>1.67</v>
      </c>
      <c r="BC23" t="s">
        <v>51</v>
      </c>
      <c r="BD23" s="35">
        <f>LN(BD20)</f>
        <v>-4.9726356516900917E-2</v>
      </c>
      <c r="BE23">
        <v>2001</v>
      </c>
      <c r="BF23">
        <v>1.67</v>
      </c>
      <c r="BG23" t="s">
        <v>51</v>
      </c>
      <c r="BH23" s="35">
        <f>LN(BH20)</f>
        <v>-5.0079462387004829E-2</v>
      </c>
      <c r="BI23">
        <v>2001</v>
      </c>
      <c r="BJ23">
        <v>1.67</v>
      </c>
      <c r="BK23" t="s">
        <v>51</v>
      </c>
      <c r="BL23" s="35">
        <f>LN(BL20)</f>
        <v>-5.0586078440100296E-2</v>
      </c>
      <c r="BM23">
        <v>2001</v>
      </c>
      <c r="BN23">
        <v>1.67</v>
      </c>
      <c r="BO23" t="s">
        <v>51</v>
      </c>
      <c r="BP23" s="35">
        <f>LN(BP20)</f>
        <v>-5.0883414997910041E-2</v>
      </c>
      <c r="BQ23">
        <v>2001</v>
      </c>
      <c r="BR23">
        <v>1.67</v>
      </c>
      <c r="BS23" t="s">
        <v>51</v>
      </c>
      <c r="BT23" s="35">
        <f>LN(BT20)</f>
        <v>-5.1211445927380118E-2</v>
      </c>
      <c r="BU23">
        <v>2001</v>
      </c>
      <c r="BV23">
        <v>1.67</v>
      </c>
      <c r="BW23" t="s">
        <v>51</v>
      </c>
      <c r="BX23" s="35">
        <f>LN(BX20)</f>
        <v>-5.0053375879969664E-2</v>
      </c>
      <c r="BY23">
        <v>2001</v>
      </c>
      <c r="BZ23">
        <v>1.67</v>
      </c>
      <c r="CA23" t="s">
        <v>51</v>
      </c>
      <c r="CB23" s="35">
        <f>LN(CB20)</f>
        <v>-5.248748012645367E-2</v>
      </c>
      <c r="CC23">
        <v>2001</v>
      </c>
      <c r="CD23">
        <v>1.67</v>
      </c>
      <c r="CE23" t="s">
        <v>51</v>
      </c>
      <c r="CF23" s="35">
        <f>LN(CF20)</f>
        <v>-5.2650067692169789E-2</v>
      </c>
      <c r="CG23">
        <v>2001</v>
      </c>
      <c r="CH23">
        <v>1.67</v>
      </c>
      <c r="CI23" t="s">
        <v>51</v>
      </c>
      <c r="CJ23" s="35">
        <f>LN(CJ20)</f>
        <v>-4.9653470422167598E-2</v>
      </c>
      <c r="CK23">
        <v>2001</v>
      </c>
      <c r="CL23">
        <v>1.67</v>
      </c>
      <c r="CM23" t="s">
        <v>51</v>
      </c>
      <c r="CN23" s="35">
        <f>LN(CN20)</f>
        <v>-4.5013647977829474E-2</v>
      </c>
      <c r="CO23">
        <v>2001</v>
      </c>
      <c r="CP23">
        <v>1.67</v>
      </c>
      <c r="CQ23" t="s">
        <v>51</v>
      </c>
      <c r="CR23" s="35">
        <f>LN(CR20)</f>
        <v>-4.757832158814939E-2</v>
      </c>
      <c r="CS23">
        <v>2000</v>
      </c>
      <c r="CT23">
        <v>0.63</v>
      </c>
      <c r="CU23" t="s">
        <v>51</v>
      </c>
      <c r="CV23" s="35">
        <f>LN(CV20)</f>
        <v>-5.0049821746784282E-2</v>
      </c>
      <c r="CW23">
        <v>2000</v>
      </c>
      <c r="CX23">
        <v>0.63</v>
      </c>
      <c r="CY23" t="s">
        <v>51</v>
      </c>
      <c r="CZ23" s="35">
        <f>LN(CZ20)</f>
        <v>-4.6216249625293623E-2</v>
      </c>
      <c r="DA23">
        <v>2000</v>
      </c>
      <c r="DB23">
        <v>0.63</v>
      </c>
      <c r="DC23" t="s">
        <v>51</v>
      </c>
      <c r="DD23" s="35">
        <f>LN(DD20)</f>
        <v>-4.8525426401626451E-2</v>
      </c>
      <c r="DE23">
        <v>2000</v>
      </c>
      <c r="DF23">
        <v>0.63</v>
      </c>
      <c r="DG23" t="s">
        <v>51</v>
      </c>
      <c r="DH23" s="35">
        <f>LN(DH20)</f>
        <v>-5.5150882450894501E-2</v>
      </c>
      <c r="DI23">
        <v>2000</v>
      </c>
      <c r="DJ23">
        <v>0.63</v>
      </c>
      <c r="DK23" t="s">
        <v>51</v>
      </c>
      <c r="DL23" s="35">
        <f>LN(DL20)</f>
        <v>-5.0342468788198098E-2</v>
      </c>
      <c r="DM23">
        <v>2000</v>
      </c>
      <c r="DN23">
        <v>0.63</v>
      </c>
      <c r="DO23" t="s">
        <v>51</v>
      </c>
      <c r="DP23" s="35">
        <f>LN(DP20)</f>
        <v>-4.703174926153799E-2</v>
      </c>
      <c r="DQ23">
        <v>2000</v>
      </c>
      <c r="DR23">
        <v>0.63</v>
      </c>
      <c r="DS23" t="s">
        <v>51</v>
      </c>
      <c r="DT23" s="35">
        <f>LN(DT20)</f>
        <v>-4.8816010475632901E-2</v>
      </c>
      <c r="DU23">
        <v>2000</v>
      </c>
      <c r="DV23">
        <v>0.63</v>
      </c>
      <c r="DW23" t="s">
        <v>51</v>
      </c>
      <c r="DX23" s="35">
        <f>LN(DX20)</f>
        <v>-4.8621648804573835E-2</v>
      </c>
      <c r="DY23">
        <v>2000</v>
      </c>
      <c r="DZ23">
        <v>0.63</v>
      </c>
    </row>
    <row r="24" spans="2:130" x14ac:dyDescent="0.25">
      <c r="B24">
        <v>-3.2817491450472983E-2</v>
      </c>
      <c r="C24" s="34">
        <v>0.12731194852785013</v>
      </c>
      <c r="D24">
        <v>4.0847752559077692</v>
      </c>
      <c r="E24">
        <v>2001</v>
      </c>
      <c r="F24">
        <v>1.67</v>
      </c>
      <c r="G24" t="s">
        <v>52</v>
      </c>
      <c r="H24" s="35">
        <f>H22-H21</f>
        <v>1.6486785242520161E-2</v>
      </c>
      <c r="I24">
        <v>2001</v>
      </c>
      <c r="J24">
        <v>0.43</v>
      </c>
      <c r="K24" t="s">
        <v>52</v>
      </c>
      <c r="L24" s="35">
        <f>L22-L21</f>
        <v>2.0975432777032756E-2</v>
      </c>
      <c r="M24">
        <v>2001</v>
      </c>
      <c r="N24">
        <v>0.43</v>
      </c>
      <c r="O24" t="s">
        <v>52</v>
      </c>
      <c r="P24" s="35">
        <f>P22-P21</f>
        <v>1.7895874449558077E-2</v>
      </c>
      <c r="Q24">
        <v>2001</v>
      </c>
      <c r="R24">
        <v>0.43</v>
      </c>
      <c r="S24" t="s">
        <v>52</v>
      </c>
      <c r="T24" s="35">
        <f>T22-T21</f>
        <v>1.7103447859762876E-2</v>
      </c>
      <c r="U24">
        <v>2001</v>
      </c>
      <c r="V24">
        <v>0.43</v>
      </c>
      <c r="W24" t="s">
        <v>52</v>
      </c>
      <c r="X24" s="35">
        <f>X22-X21</f>
        <v>1.7028694018218552E-2</v>
      </c>
      <c r="Y24">
        <v>2001</v>
      </c>
      <c r="Z24">
        <v>0.43</v>
      </c>
      <c r="AA24" t="s">
        <v>52</v>
      </c>
      <c r="AB24" s="35">
        <f>AB22-AB21</f>
        <v>1.6998645478962283E-2</v>
      </c>
      <c r="AC24">
        <v>2001</v>
      </c>
      <c r="AD24">
        <v>0.43</v>
      </c>
      <c r="AE24" t="s">
        <v>52</v>
      </c>
      <c r="AF24" s="35">
        <f>AF22-AF21</f>
        <v>1.6946628959396273E-2</v>
      </c>
      <c r="AG24">
        <v>2001</v>
      </c>
      <c r="AH24">
        <v>0.43</v>
      </c>
      <c r="AI24" t="s">
        <v>52</v>
      </c>
      <c r="AJ24" s="35">
        <f>AJ22-AJ21</f>
        <v>1.6948125921787582E-2</v>
      </c>
      <c r="AK24">
        <v>2001</v>
      </c>
      <c r="AL24">
        <v>0.43</v>
      </c>
      <c r="AM24" t="s">
        <v>52</v>
      </c>
      <c r="AN24" s="35">
        <f>AN22-AN21</f>
        <v>1.69047653802228E-2</v>
      </c>
      <c r="AO24">
        <v>2001</v>
      </c>
      <c r="AP24">
        <v>0.43</v>
      </c>
      <c r="AQ24" t="s">
        <v>52</v>
      </c>
      <c r="AR24" s="35">
        <f>AR22-AR21</f>
        <v>1.6853334058277367E-2</v>
      </c>
      <c r="AS24">
        <v>2001</v>
      </c>
      <c r="AT24">
        <v>0.43</v>
      </c>
      <c r="AU24" t="s">
        <v>52</v>
      </c>
      <c r="AV24" s="35">
        <f>AV22-AV21</f>
        <v>1.6794258008631748E-2</v>
      </c>
      <c r="AW24">
        <v>2001</v>
      </c>
      <c r="AX24">
        <v>0.43</v>
      </c>
      <c r="AY24" t="s">
        <v>52</v>
      </c>
      <c r="AZ24" s="35">
        <f>AZ22-AZ21</f>
        <v>1.6700698714638151E-2</v>
      </c>
      <c r="BA24">
        <v>2001</v>
      </c>
      <c r="BB24">
        <v>0.43</v>
      </c>
      <c r="BC24" t="s">
        <v>52</v>
      </c>
      <c r="BD24" s="35">
        <f>BD22-BD21</f>
        <v>1.6682459320118907E-2</v>
      </c>
      <c r="BE24">
        <v>2001</v>
      </c>
      <c r="BF24">
        <v>0.43</v>
      </c>
      <c r="BG24" t="s">
        <v>52</v>
      </c>
      <c r="BH24" s="35">
        <f>BH22-BH21</f>
        <v>1.6687651478606742E-2</v>
      </c>
      <c r="BI24">
        <v>2001</v>
      </c>
      <c r="BJ24">
        <v>0.43</v>
      </c>
      <c r="BK24" t="s">
        <v>52</v>
      </c>
      <c r="BL24" s="35">
        <f>BL22-BL21</f>
        <v>1.6377262496877095E-2</v>
      </c>
      <c r="BM24">
        <v>2001</v>
      </c>
      <c r="BN24">
        <v>0.43</v>
      </c>
      <c r="BO24" t="s">
        <v>52</v>
      </c>
      <c r="BP24" s="35">
        <f>BP22-BP21</f>
        <v>1.6363266876331922E-2</v>
      </c>
      <c r="BQ24">
        <v>2001</v>
      </c>
      <c r="BR24">
        <v>0.43</v>
      </c>
      <c r="BS24" t="s">
        <v>52</v>
      </c>
      <c r="BT24" s="35">
        <f>BT22-BT21</f>
        <v>1.6285778685330186E-2</v>
      </c>
      <c r="BU24">
        <v>2001</v>
      </c>
      <c r="BV24">
        <v>0.43</v>
      </c>
      <c r="BW24" t="s">
        <v>52</v>
      </c>
      <c r="BX24" s="35">
        <f>BX22-BX21</f>
        <v>1.6750234506415215E-2</v>
      </c>
      <c r="BY24">
        <v>2001</v>
      </c>
      <c r="BZ24">
        <v>0.43</v>
      </c>
      <c r="CA24" t="s">
        <v>52</v>
      </c>
      <c r="CB24" s="35">
        <f>CB22-CB21</f>
        <v>1.6082261019755215E-2</v>
      </c>
      <c r="CC24">
        <v>2001</v>
      </c>
      <c r="CD24">
        <v>0.43</v>
      </c>
      <c r="CE24" t="s">
        <v>52</v>
      </c>
      <c r="CF24" s="35">
        <f>CF22-CF21</f>
        <v>1.6380709135750075E-2</v>
      </c>
      <c r="CG24">
        <v>2001</v>
      </c>
      <c r="CH24">
        <v>0.43</v>
      </c>
      <c r="CI24" t="s">
        <v>52</v>
      </c>
      <c r="CJ24" s="35">
        <f>CJ22-CJ21</f>
        <v>1.6863145842125254E-2</v>
      </c>
      <c r="CK24">
        <v>2001</v>
      </c>
      <c r="CL24">
        <v>0.43</v>
      </c>
      <c r="CM24" t="s">
        <v>52</v>
      </c>
      <c r="CN24" s="35">
        <f>CN22-CN21</f>
        <v>1.5624647789332162E-2</v>
      </c>
      <c r="CO24">
        <v>2001</v>
      </c>
      <c r="CP24">
        <v>0.43</v>
      </c>
      <c r="CQ24" t="s">
        <v>52</v>
      </c>
      <c r="CR24" s="35">
        <f>CR22-CR21</f>
        <v>1.6454208845227754E-2</v>
      </c>
      <c r="CS24">
        <v>2001</v>
      </c>
      <c r="CT24">
        <v>0.43</v>
      </c>
      <c r="CU24" t="s">
        <v>52</v>
      </c>
      <c r="CV24" s="35">
        <f>CV22-CV21</f>
        <v>1.6940400615910987E-2</v>
      </c>
      <c r="CW24">
        <v>2001</v>
      </c>
      <c r="CX24">
        <v>1.67</v>
      </c>
      <c r="CY24" t="s">
        <v>52</v>
      </c>
      <c r="CZ24" s="35">
        <f>CZ22-CZ21</f>
        <v>1.6190679451321854E-2</v>
      </c>
      <c r="DA24">
        <v>2001</v>
      </c>
      <c r="DB24">
        <v>1.67</v>
      </c>
      <c r="DC24" t="s">
        <v>52</v>
      </c>
      <c r="DD24" s="35">
        <f>DD22-DD21</f>
        <v>1.6742397847884095E-2</v>
      </c>
      <c r="DE24">
        <v>2001</v>
      </c>
      <c r="DF24">
        <v>1.67</v>
      </c>
      <c r="DG24" t="s">
        <v>52</v>
      </c>
      <c r="DH24" s="35">
        <f>DH22-DH21</f>
        <v>1.5435215534806996E-2</v>
      </c>
      <c r="DI24">
        <v>2001</v>
      </c>
      <c r="DJ24">
        <v>1.67</v>
      </c>
      <c r="DK24" t="s">
        <v>52</v>
      </c>
      <c r="DL24" s="35">
        <f>DL22-DL21</f>
        <v>1.6997502583749876E-2</v>
      </c>
      <c r="DM24">
        <v>2001</v>
      </c>
      <c r="DN24">
        <v>1.67</v>
      </c>
      <c r="DO24" t="s">
        <v>52</v>
      </c>
      <c r="DP24" s="35">
        <f>DP22-DP21</f>
        <v>1.6514827678211517E-2</v>
      </c>
      <c r="DQ24">
        <v>2001</v>
      </c>
      <c r="DR24">
        <v>1.67</v>
      </c>
      <c r="DS24" t="s">
        <v>52</v>
      </c>
      <c r="DT24" s="35">
        <f>DT22-DT21</f>
        <v>1.6849011699131861E-2</v>
      </c>
      <c r="DU24">
        <v>2001</v>
      </c>
      <c r="DV24">
        <v>1.67</v>
      </c>
      <c r="DW24" t="s">
        <v>52</v>
      </c>
      <c r="DX24" s="35">
        <f>DX22-DX21</f>
        <v>1.7004222570757149E-2</v>
      </c>
      <c r="DY24">
        <v>2001</v>
      </c>
      <c r="DZ24">
        <v>1.67</v>
      </c>
    </row>
    <row r="25" spans="2:130" x14ac:dyDescent="0.25">
      <c r="B25">
        <v>-2.9759112017830831E-2</v>
      </c>
      <c r="C25" s="34">
        <v>0.1155334991173768</v>
      </c>
      <c r="D25">
        <v>3.657501976681258</v>
      </c>
      <c r="E25">
        <v>2001</v>
      </c>
      <c r="F25">
        <v>0.43</v>
      </c>
      <c r="G25" t="s">
        <v>53</v>
      </c>
      <c r="H25" s="35">
        <f>H21-H23</f>
        <v>1.6763162263870375E-2</v>
      </c>
      <c r="I25">
        <v>2001</v>
      </c>
      <c r="J25">
        <v>0.93</v>
      </c>
      <c r="K25" t="s">
        <v>53</v>
      </c>
      <c r="L25" s="35">
        <f>L21-L23</f>
        <v>2.1424845003090658E-2</v>
      </c>
      <c r="M25">
        <v>2001</v>
      </c>
      <c r="N25">
        <v>0.93</v>
      </c>
      <c r="O25" t="s">
        <v>53</v>
      </c>
      <c r="P25" s="35">
        <f>P21-P23</f>
        <v>1.822198160637914E-2</v>
      </c>
      <c r="Q25">
        <v>2001</v>
      </c>
      <c r="R25">
        <v>0.93</v>
      </c>
      <c r="S25" t="s">
        <v>53</v>
      </c>
      <c r="T25" s="35">
        <f>T21-T23</f>
        <v>1.7401073596182745E-2</v>
      </c>
      <c r="U25">
        <v>2001</v>
      </c>
      <c r="V25">
        <v>0.93</v>
      </c>
      <c r="W25" t="s">
        <v>53</v>
      </c>
      <c r="X25" s="35">
        <f>X21-X23</f>
        <v>1.7323701278711807E-2</v>
      </c>
      <c r="Y25">
        <v>2001</v>
      </c>
      <c r="Z25">
        <v>0.93</v>
      </c>
      <c r="AA25" t="s">
        <v>53</v>
      </c>
      <c r="AB25" s="35">
        <f>AB21-AB23</f>
        <v>1.7292603516204236E-2</v>
      </c>
      <c r="AC25">
        <v>2001</v>
      </c>
      <c r="AD25">
        <v>0.93</v>
      </c>
      <c r="AE25" t="s">
        <v>53</v>
      </c>
      <c r="AF25" s="35">
        <f>AF21-AF23</f>
        <v>1.7238775198576022E-2</v>
      </c>
      <c r="AG25">
        <v>2001</v>
      </c>
      <c r="AH25">
        <v>0.93</v>
      </c>
      <c r="AI25" t="s">
        <v>53</v>
      </c>
      <c r="AJ25" s="35">
        <f>AJ21-AJ23</f>
        <v>1.7240324222350466E-2</v>
      </c>
      <c r="AK25">
        <v>2001</v>
      </c>
      <c r="AL25">
        <v>0.93</v>
      </c>
      <c r="AM25" t="s">
        <v>53</v>
      </c>
      <c r="AN25" s="35">
        <f>AN21-AN23</f>
        <v>1.7195457598081464E-2</v>
      </c>
      <c r="AO25">
        <v>2001</v>
      </c>
      <c r="AP25">
        <v>0.93</v>
      </c>
      <c r="AQ25" t="s">
        <v>53</v>
      </c>
      <c r="AR25" s="35">
        <f>AR21-AR23</f>
        <v>1.7142244995216771E-2</v>
      </c>
      <c r="AS25">
        <v>2001</v>
      </c>
      <c r="AT25">
        <v>0.93</v>
      </c>
      <c r="AU25" t="s">
        <v>53</v>
      </c>
      <c r="AV25" s="35">
        <f>AV21-AV23</f>
        <v>1.7081129766700794E-2</v>
      </c>
      <c r="AW25">
        <v>2001</v>
      </c>
      <c r="AX25">
        <v>0.93</v>
      </c>
      <c r="AY25" t="s">
        <v>53</v>
      </c>
      <c r="AZ25" s="35">
        <f>AZ21-AZ23</f>
        <v>1.6984356032467778E-2</v>
      </c>
      <c r="BA25">
        <v>2001</v>
      </c>
      <c r="BB25">
        <v>0.93</v>
      </c>
      <c r="BC25" t="s">
        <v>53</v>
      </c>
      <c r="BD25" s="35">
        <f>BD21-BD23</f>
        <v>1.6965492127765082E-2</v>
      </c>
      <c r="BE25">
        <v>2001</v>
      </c>
      <c r="BF25">
        <v>0.93</v>
      </c>
      <c r="BG25" t="s">
        <v>53</v>
      </c>
      <c r="BH25" s="35">
        <f>BH21-BH23</f>
        <v>1.6970861992594566E-2</v>
      </c>
      <c r="BI25">
        <v>2001</v>
      </c>
      <c r="BJ25">
        <v>0.93</v>
      </c>
      <c r="BK25" t="s">
        <v>53</v>
      </c>
      <c r="BL25" s="35">
        <f>BL21-BL23</f>
        <v>1.6649949283128226E-2</v>
      </c>
      <c r="BM25">
        <v>2001</v>
      </c>
      <c r="BN25">
        <v>0.93</v>
      </c>
      <c r="BO25" t="s">
        <v>53</v>
      </c>
      <c r="BP25" s="35">
        <f>BP21-BP23</f>
        <v>1.6635483914188898E-2</v>
      </c>
      <c r="BQ25">
        <v>2001</v>
      </c>
      <c r="BR25">
        <v>0.93</v>
      </c>
      <c r="BS25" t="s">
        <v>53</v>
      </c>
      <c r="BT25" s="35">
        <f>BT21-BT23</f>
        <v>1.6555402362105502E-2</v>
      </c>
      <c r="BU25">
        <v>2001</v>
      </c>
      <c r="BV25">
        <v>0.93</v>
      </c>
      <c r="BW25" t="s">
        <v>53</v>
      </c>
      <c r="BX25" s="35">
        <f>BX21-BX23</f>
        <v>1.703559144350638E-2</v>
      </c>
      <c r="BY25">
        <v>2001</v>
      </c>
      <c r="BZ25">
        <v>0.93</v>
      </c>
      <c r="CA25" t="s">
        <v>53</v>
      </c>
      <c r="CB25" s="35">
        <f>CB21-CB23</f>
        <v>1.6345133481093309E-2</v>
      </c>
      <c r="CC25">
        <v>2001</v>
      </c>
      <c r="CD25">
        <v>0.93</v>
      </c>
      <c r="CE25" t="s">
        <v>53</v>
      </c>
      <c r="CF25" s="35">
        <f>CF21-CF23</f>
        <v>1.6653511668015542E-2</v>
      </c>
      <c r="CG25">
        <v>2001</v>
      </c>
      <c r="CH25">
        <v>0.93</v>
      </c>
      <c r="CI25" t="s">
        <v>53</v>
      </c>
      <c r="CJ25" s="35">
        <f>CJ21-CJ23</f>
        <v>1.715239617219614E-2</v>
      </c>
      <c r="CK25">
        <v>2001</v>
      </c>
      <c r="CL25">
        <v>0.93</v>
      </c>
      <c r="CM25" t="s">
        <v>53</v>
      </c>
      <c r="CN25" s="35">
        <f>CN21-CN23</f>
        <v>1.5872657599372345E-2</v>
      </c>
      <c r="CO25">
        <v>2001</v>
      </c>
      <c r="CP25">
        <v>0.93</v>
      </c>
      <c r="CQ25" t="s">
        <v>53</v>
      </c>
      <c r="CR25" s="35">
        <f>CR21-CR23</f>
        <v>1.6729485609868762E-2</v>
      </c>
      <c r="CS25">
        <v>2001</v>
      </c>
      <c r="CT25">
        <v>0.93</v>
      </c>
      <c r="CU25" t="s">
        <v>53</v>
      </c>
      <c r="CV25" s="35">
        <f>CV21-CV23</f>
        <v>1.7232330296311299E-2</v>
      </c>
      <c r="CW25">
        <v>2001</v>
      </c>
      <c r="CX25">
        <v>0.93</v>
      </c>
      <c r="CY25" t="s">
        <v>53</v>
      </c>
      <c r="CZ25" s="35">
        <f>CZ21-CZ23</f>
        <v>1.6457137607462792E-2</v>
      </c>
      <c r="DA25">
        <v>2001</v>
      </c>
      <c r="DB25">
        <v>0.43</v>
      </c>
      <c r="DC25" t="s">
        <v>53</v>
      </c>
      <c r="DD25" s="35">
        <f>DD21-DD23</f>
        <v>1.7027485558106445E-2</v>
      </c>
      <c r="DE25">
        <v>2001</v>
      </c>
      <c r="DF25">
        <v>0.43</v>
      </c>
      <c r="DG25" t="s">
        <v>53</v>
      </c>
      <c r="DH25" s="35">
        <f>DH21-DH23</f>
        <v>1.5677201396957288E-2</v>
      </c>
      <c r="DI25">
        <v>2001</v>
      </c>
      <c r="DJ25">
        <v>0.43</v>
      </c>
      <c r="DK25" t="s">
        <v>53</v>
      </c>
      <c r="DL25" s="35">
        <f>DL21-DL23</f>
        <v>1.7291420751356416E-2</v>
      </c>
      <c r="DM25">
        <v>2001</v>
      </c>
      <c r="DN25">
        <v>0.43</v>
      </c>
      <c r="DO25" t="s">
        <v>53</v>
      </c>
      <c r="DP25" s="35">
        <f>DP21-DP23</f>
        <v>1.6792153610334652E-2</v>
      </c>
      <c r="DQ25">
        <v>2001</v>
      </c>
      <c r="DR25">
        <v>0.43</v>
      </c>
      <c r="DS25" t="s">
        <v>53</v>
      </c>
      <c r="DT25" s="35">
        <f>DT21-DT23</f>
        <v>1.7137773188412773E-2</v>
      </c>
      <c r="DU25">
        <v>2001</v>
      </c>
      <c r="DV25">
        <v>0.43</v>
      </c>
      <c r="DW25" t="s">
        <v>53</v>
      </c>
      <c r="DX25" s="35">
        <f>DX21-DX23</f>
        <v>1.7298375203019897E-2</v>
      </c>
      <c r="DY25">
        <v>2001</v>
      </c>
      <c r="DZ25">
        <v>0.43</v>
      </c>
    </row>
    <row r="26" spans="2:130" x14ac:dyDescent="0.25">
      <c r="B26">
        <v>-3.1497940843520006E-2</v>
      </c>
      <c r="C26" s="34">
        <v>0.12068671291583601</v>
      </c>
      <c r="D26">
        <v>3.8430307050733372</v>
      </c>
      <c r="E26">
        <v>2001</v>
      </c>
      <c r="F26">
        <v>0.93</v>
      </c>
      <c r="G26" t="s">
        <v>54</v>
      </c>
      <c r="H26" s="36">
        <f>AVERAGE(H24:H25)</f>
        <v>1.6624973753195268E-2</v>
      </c>
      <c r="I26">
        <v>2002</v>
      </c>
      <c r="J26">
        <v>23.86</v>
      </c>
      <c r="K26" t="s">
        <v>54</v>
      </c>
      <c r="L26" s="36">
        <f>AVERAGE(L24:L25)</f>
        <v>2.1200138890061705E-2</v>
      </c>
      <c r="M26">
        <v>2002</v>
      </c>
      <c r="N26">
        <v>23.86</v>
      </c>
      <c r="O26" t="s">
        <v>54</v>
      </c>
      <c r="P26" s="36">
        <f>AVERAGE(P24:P25)</f>
        <v>1.8058928027968608E-2</v>
      </c>
      <c r="Q26">
        <v>2002</v>
      </c>
      <c r="R26">
        <v>23.86</v>
      </c>
      <c r="S26" t="s">
        <v>54</v>
      </c>
      <c r="T26" s="36">
        <f>AVERAGE(T24:T25)</f>
        <v>1.7252260727972812E-2</v>
      </c>
      <c r="U26">
        <v>2002</v>
      </c>
      <c r="V26">
        <v>23.86</v>
      </c>
      <c r="W26" t="s">
        <v>54</v>
      </c>
      <c r="X26" s="36">
        <f>AVERAGE(X24:X25)</f>
        <v>1.7176197648465182E-2</v>
      </c>
      <c r="Y26">
        <v>2002</v>
      </c>
      <c r="Z26">
        <v>23.86</v>
      </c>
      <c r="AA26" t="s">
        <v>54</v>
      </c>
      <c r="AB26" s="36">
        <f>AVERAGE(AB24:AB25)</f>
        <v>1.7145624497583258E-2</v>
      </c>
      <c r="AC26">
        <v>2002</v>
      </c>
      <c r="AD26">
        <v>23.86</v>
      </c>
      <c r="AE26" t="s">
        <v>54</v>
      </c>
      <c r="AF26" s="36">
        <f>AVERAGE(AF24:AF25)</f>
        <v>1.7092702078986145E-2</v>
      </c>
      <c r="AG26">
        <v>2002</v>
      </c>
      <c r="AH26">
        <v>23.86</v>
      </c>
      <c r="AI26" t="s">
        <v>54</v>
      </c>
      <c r="AJ26" s="36">
        <f>AVERAGE(AJ24:AJ25)</f>
        <v>1.7094225072069022E-2</v>
      </c>
      <c r="AK26">
        <v>2002</v>
      </c>
      <c r="AL26">
        <v>23.86</v>
      </c>
      <c r="AM26" t="s">
        <v>54</v>
      </c>
      <c r="AN26" s="36">
        <f>AVERAGE(AN24:AN25)</f>
        <v>1.7050111489152132E-2</v>
      </c>
      <c r="AO26">
        <v>2002</v>
      </c>
      <c r="AP26">
        <v>23.86</v>
      </c>
      <c r="AQ26" t="s">
        <v>54</v>
      </c>
      <c r="AR26" s="36">
        <f>AVERAGE(AR24:AR25)</f>
        <v>1.6997789526747069E-2</v>
      </c>
      <c r="AS26">
        <v>2002</v>
      </c>
      <c r="AT26">
        <v>23.86</v>
      </c>
      <c r="AU26" t="s">
        <v>54</v>
      </c>
      <c r="AV26" s="36">
        <f>AVERAGE(AV24:AV25)</f>
        <v>1.6937693887666271E-2</v>
      </c>
      <c r="AW26">
        <v>2002</v>
      </c>
      <c r="AX26">
        <v>23.86</v>
      </c>
      <c r="AY26" t="s">
        <v>54</v>
      </c>
      <c r="AZ26" s="36">
        <f>AVERAGE(AZ24:AZ25)</f>
        <v>1.6842527373552962E-2</v>
      </c>
      <c r="BA26">
        <v>2002</v>
      </c>
      <c r="BB26">
        <v>23.86</v>
      </c>
      <c r="BC26" t="s">
        <v>54</v>
      </c>
      <c r="BD26" s="36">
        <f>AVERAGE(BD24:BD25)</f>
        <v>1.6823975723941995E-2</v>
      </c>
      <c r="BE26">
        <v>2002</v>
      </c>
      <c r="BF26">
        <v>23.86</v>
      </c>
      <c r="BG26" t="s">
        <v>54</v>
      </c>
      <c r="BH26" s="36">
        <f>AVERAGE(BH24:BH25)</f>
        <v>1.6829256735600654E-2</v>
      </c>
      <c r="BI26">
        <v>2002</v>
      </c>
      <c r="BJ26">
        <v>23.86</v>
      </c>
      <c r="BK26" t="s">
        <v>54</v>
      </c>
      <c r="BL26" s="36">
        <f>AVERAGE(BL24:BL25)</f>
        <v>1.6513605890002662E-2</v>
      </c>
      <c r="BM26">
        <v>2002</v>
      </c>
      <c r="BN26">
        <v>23.86</v>
      </c>
      <c r="BO26" t="s">
        <v>54</v>
      </c>
      <c r="BP26" s="36">
        <f>AVERAGE(BP24:BP25)</f>
        <v>1.6499375395260411E-2</v>
      </c>
      <c r="BQ26">
        <v>2002</v>
      </c>
      <c r="BR26">
        <v>23.86</v>
      </c>
      <c r="BS26" t="s">
        <v>54</v>
      </c>
      <c r="BT26" s="36">
        <f>AVERAGE(BT24:BT25)</f>
        <v>1.6420590523717846E-2</v>
      </c>
      <c r="BU26">
        <v>2002</v>
      </c>
      <c r="BV26">
        <v>23.86</v>
      </c>
      <c r="BW26" t="s">
        <v>54</v>
      </c>
      <c r="BX26" s="36">
        <f>AVERAGE(BX24:BX25)</f>
        <v>1.6892912974960796E-2</v>
      </c>
      <c r="BY26">
        <v>2002</v>
      </c>
      <c r="BZ26">
        <v>23.86</v>
      </c>
      <c r="CA26" t="s">
        <v>54</v>
      </c>
      <c r="CB26" s="36">
        <f>AVERAGE(CB24:CB25)</f>
        <v>1.6213697250424264E-2</v>
      </c>
      <c r="CC26">
        <v>2002</v>
      </c>
      <c r="CD26">
        <v>23.86</v>
      </c>
      <c r="CE26" t="s">
        <v>54</v>
      </c>
      <c r="CF26" s="36">
        <f>AVERAGE(CF24:CF25)</f>
        <v>1.6517110401882806E-2</v>
      </c>
      <c r="CG26">
        <v>2002</v>
      </c>
      <c r="CH26">
        <v>23.86</v>
      </c>
      <c r="CI26" t="s">
        <v>54</v>
      </c>
      <c r="CJ26" s="36">
        <f>AVERAGE(CJ24:CJ25)</f>
        <v>1.7007771007160697E-2</v>
      </c>
      <c r="CK26">
        <v>2002</v>
      </c>
      <c r="CL26">
        <v>23.86</v>
      </c>
      <c r="CM26" t="s">
        <v>54</v>
      </c>
      <c r="CN26" s="36">
        <f>AVERAGE(CN24:CN25)</f>
        <v>1.5748652694352255E-2</v>
      </c>
      <c r="CO26">
        <v>2002</v>
      </c>
      <c r="CP26">
        <v>23.86</v>
      </c>
      <c r="CQ26" t="s">
        <v>54</v>
      </c>
      <c r="CR26" s="36">
        <f>AVERAGE(CR24:CR25)</f>
        <v>1.6591847227548258E-2</v>
      </c>
      <c r="CS26">
        <v>2002</v>
      </c>
      <c r="CT26">
        <v>23.86</v>
      </c>
      <c r="CU26" t="s">
        <v>54</v>
      </c>
      <c r="CV26" s="36">
        <f>AVERAGE(CV24:CV25)</f>
        <v>1.7086365456111141E-2</v>
      </c>
      <c r="CW26">
        <v>2002</v>
      </c>
      <c r="CX26">
        <v>23.86</v>
      </c>
      <c r="CY26" t="s">
        <v>54</v>
      </c>
      <c r="CZ26" s="36">
        <f>AVERAGE(CZ24:CZ25)</f>
        <v>1.6323908529392323E-2</v>
      </c>
      <c r="DA26">
        <v>2002</v>
      </c>
      <c r="DB26">
        <v>23.86</v>
      </c>
      <c r="DC26" t="s">
        <v>54</v>
      </c>
      <c r="DD26" s="36">
        <f>AVERAGE(DD24:DD25)</f>
        <v>1.688494170299527E-2</v>
      </c>
      <c r="DE26">
        <v>2001</v>
      </c>
      <c r="DF26">
        <v>0.93</v>
      </c>
      <c r="DG26" t="s">
        <v>54</v>
      </c>
      <c r="DH26" s="36">
        <f>AVERAGE(DH24:DH25)</f>
        <v>1.5556208465882142E-2</v>
      </c>
      <c r="DI26">
        <v>2001</v>
      </c>
      <c r="DJ26">
        <v>0.93</v>
      </c>
      <c r="DK26" t="s">
        <v>54</v>
      </c>
      <c r="DL26" s="36">
        <f>AVERAGE(DL24:DL25)</f>
        <v>1.7144461667553144E-2</v>
      </c>
      <c r="DM26">
        <v>2001</v>
      </c>
      <c r="DN26">
        <v>0.93</v>
      </c>
      <c r="DO26" t="s">
        <v>54</v>
      </c>
      <c r="DP26" s="36">
        <f>AVERAGE(DP24:DP25)</f>
        <v>1.6653490644273086E-2</v>
      </c>
      <c r="DQ26">
        <v>2001</v>
      </c>
      <c r="DR26">
        <v>0.93</v>
      </c>
      <c r="DS26" t="s">
        <v>54</v>
      </c>
      <c r="DT26" s="36">
        <f>AVERAGE(DT24:DT25)</f>
        <v>1.6993392443772317E-2</v>
      </c>
      <c r="DU26">
        <v>2001</v>
      </c>
      <c r="DV26">
        <v>0.93</v>
      </c>
      <c r="DW26" t="s">
        <v>54</v>
      </c>
      <c r="DX26" s="36">
        <f>AVERAGE(DX24:DX25)</f>
        <v>1.7151298886888523E-2</v>
      </c>
      <c r="DY26">
        <v>2001</v>
      </c>
      <c r="DZ26">
        <v>0.93</v>
      </c>
    </row>
    <row r="27" spans="2:130" x14ac:dyDescent="0.25">
      <c r="B27">
        <v>-3.9473681053937212E-2</v>
      </c>
      <c r="C27" s="34">
        <v>0.20510764789869276</v>
      </c>
      <c r="D27">
        <v>7.2248954540594994</v>
      </c>
      <c r="E27">
        <v>2002</v>
      </c>
      <c r="F27">
        <v>23.86</v>
      </c>
      <c r="I27">
        <v>2002</v>
      </c>
      <c r="J27">
        <v>1.82</v>
      </c>
      <c r="M27">
        <v>2002</v>
      </c>
      <c r="N27">
        <v>1.82</v>
      </c>
      <c r="Q27">
        <v>2002</v>
      </c>
      <c r="R27">
        <v>1.82</v>
      </c>
      <c r="U27">
        <v>2002</v>
      </c>
      <c r="V27">
        <v>1.82</v>
      </c>
      <c r="Y27">
        <v>2002</v>
      </c>
      <c r="Z27">
        <v>1.82</v>
      </c>
      <c r="AC27">
        <v>2002</v>
      </c>
      <c r="AD27">
        <v>1.82</v>
      </c>
      <c r="AG27">
        <v>2002</v>
      </c>
      <c r="AH27">
        <v>1.82</v>
      </c>
      <c r="AK27">
        <v>2002</v>
      </c>
      <c r="AL27">
        <v>1.82</v>
      </c>
      <c r="AO27">
        <v>2002</v>
      </c>
      <c r="AP27">
        <v>1.82</v>
      </c>
      <c r="AS27">
        <v>2002</v>
      </c>
      <c r="AT27">
        <v>1.82</v>
      </c>
      <c r="AW27">
        <v>2002</v>
      </c>
      <c r="AX27">
        <v>1.82</v>
      </c>
      <c r="BA27">
        <v>2002</v>
      </c>
      <c r="BB27">
        <v>1.82</v>
      </c>
      <c r="BE27">
        <v>2002</v>
      </c>
      <c r="BF27">
        <v>1.82</v>
      </c>
      <c r="BI27">
        <v>2002</v>
      </c>
      <c r="BJ27">
        <v>1.82</v>
      </c>
      <c r="BM27">
        <v>2002</v>
      </c>
      <c r="BN27">
        <v>1.82</v>
      </c>
      <c r="BQ27">
        <v>2002</v>
      </c>
      <c r="BR27">
        <v>1.82</v>
      </c>
      <c r="BU27">
        <v>2002</v>
      </c>
      <c r="BV27">
        <v>1.82</v>
      </c>
      <c r="BY27">
        <v>2002</v>
      </c>
      <c r="BZ27">
        <v>1.82</v>
      </c>
      <c r="CC27">
        <v>2002</v>
      </c>
      <c r="CD27">
        <v>1.82</v>
      </c>
      <c r="CG27">
        <v>2002</v>
      </c>
      <c r="CH27">
        <v>1.82</v>
      </c>
      <c r="CK27">
        <v>2002</v>
      </c>
      <c r="CL27">
        <v>1.82</v>
      </c>
      <c r="CO27">
        <v>2002</v>
      </c>
      <c r="CP27">
        <v>1.82</v>
      </c>
      <c r="CS27">
        <v>2002</v>
      </c>
      <c r="CT27">
        <v>1.82</v>
      </c>
      <c r="CW27">
        <v>2002</v>
      </c>
      <c r="CX27">
        <v>1.82</v>
      </c>
      <c r="DA27">
        <v>2002</v>
      </c>
      <c r="DB27">
        <v>1.82</v>
      </c>
      <c r="DE27">
        <v>2002</v>
      </c>
      <c r="DF27">
        <v>1.82</v>
      </c>
      <c r="DI27">
        <v>2002</v>
      </c>
      <c r="DJ27">
        <v>23.86</v>
      </c>
      <c r="DM27">
        <v>2002</v>
      </c>
      <c r="DN27">
        <v>23.86</v>
      </c>
      <c r="DQ27">
        <v>2002</v>
      </c>
      <c r="DR27">
        <v>23.86</v>
      </c>
      <c r="DU27">
        <v>2002</v>
      </c>
      <c r="DV27">
        <v>23.86</v>
      </c>
      <c r="DY27">
        <v>2002</v>
      </c>
      <c r="DZ27">
        <v>23.86</v>
      </c>
    </row>
    <row r="28" spans="2:130" x14ac:dyDescent="0.25">
      <c r="B28">
        <v>-3.3051048036841682E-2</v>
      </c>
      <c r="C28" s="34">
        <v>0.12818811121666504</v>
      </c>
      <c r="D28">
        <v>4.1170201510737092</v>
      </c>
      <c r="E28">
        <v>2002</v>
      </c>
      <c r="F28">
        <v>1.82</v>
      </c>
      <c r="I28">
        <v>2002</v>
      </c>
      <c r="J28">
        <v>0.59</v>
      </c>
      <c r="M28">
        <v>2002</v>
      </c>
      <c r="N28">
        <v>0.59</v>
      </c>
      <c r="Q28">
        <v>2002</v>
      </c>
      <c r="R28">
        <v>0.59</v>
      </c>
      <c r="U28">
        <v>2002</v>
      </c>
      <c r="V28">
        <v>0.59</v>
      </c>
      <c r="Y28">
        <v>2002</v>
      </c>
      <c r="Z28">
        <v>0.59</v>
      </c>
      <c r="AC28">
        <v>2002</v>
      </c>
      <c r="AD28">
        <v>0.59</v>
      </c>
      <c r="AG28">
        <v>2002</v>
      </c>
      <c r="AH28">
        <v>0.59</v>
      </c>
      <c r="AK28">
        <v>2002</v>
      </c>
      <c r="AL28">
        <v>0.59</v>
      </c>
      <c r="AO28">
        <v>2002</v>
      </c>
      <c r="AP28">
        <v>0.59</v>
      </c>
      <c r="AS28">
        <v>2002</v>
      </c>
      <c r="AT28">
        <v>0.59</v>
      </c>
      <c r="AW28">
        <v>2002</v>
      </c>
      <c r="AX28">
        <v>0.59</v>
      </c>
      <c r="BA28">
        <v>2002</v>
      </c>
      <c r="BB28">
        <v>0.59</v>
      </c>
      <c r="BE28">
        <v>2002</v>
      </c>
      <c r="BF28">
        <v>0.59</v>
      </c>
      <c r="BI28">
        <v>2002</v>
      </c>
      <c r="BJ28">
        <v>0.59</v>
      </c>
      <c r="BM28">
        <v>2002</v>
      </c>
      <c r="BN28">
        <v>0.59</v>
      </c>
      <c r="BQ28">
        <v>2002</v>
      </c>
      <c r="BR28">
        <v>0.59</v>
      </c>
      <c r="BU28">
        <v>2002</v>
      </c>
      <c r="BV28">
        <v>0.59</v>
      </c>
      <c r="BY28">
        <v>2002</v>
      </c>
      <c r="BZ28">
        <v>0.59</v>
      </c>
      <c r="CC28">
        <v>2002</v>
      </c>
      <c r="CD28">
        <v>0.59</v>
      </c>
      <c r="CG28">
        <v>2002</v>
      </c>
      <c r="CH28">
        <v>0.59</v>
      </c>
      <c r="CK28">
        <v>2002</v>
      </c>
      <c r="CL28">
        <v>0.59</v>
      </c>
      <c r="CO28">
        <v>2002</v>
      </c>
      <c r="CP28">
        <v>0.59</v>
      </c>
      <c r="CS28">
        <v>2002</v>
      </c>
      <c r="CT28">
        <v>0.59</v>
      </c>
      <c r="CW28">
        <v>2002</v>
      </c>
      <c r="CX28">
        <v>0.59</v>
      </c>
      <c r="DA28">
        <v>2002</v>
      </c>
      <c r="DB28">
        <v>0.59</v>
      </c>
      <c r="DE28">
        <v>2002</v>
      </c>
      <c r="DF28">
        <v>0.59</v>
      </c>
      <c r="DI28">
        <v>2002</v>
      </c>
      <c r="DJ28">
        <v>0.59</v>
      </c>
      <c r="DM28">
        <v>2002</v>
      </c>
      <c r="DN28">
        <v>1.82</v>
      </c>
      <c r="DQ28">
        <v>2002</v>
      </c>
      <c r="DR28">
        <v>1.82</v>
      </c>
      <c r="DU28">
        <v>2002</v>
      </c>
      <c r="DV28">
        <v>1.82</v>
      </c>
      <c r="DY28">
        <v>2002</v>
      </c>
      <c r="DZ28">
        <v>1.82</v>
      </c>
    </row>
    <row r="29" spans="2:130" x14ac:dyDescent="0.25">
      <c r="B29">
        <v>-3.0239595651203339E-2</v>
      </c>
      <c r="C29" s="34">
        <v>0.11482253945200495</v>
      </c>
      <c r="D29">
        <v>3.6320752029381538</v>
      </c>
      <c r="E29">
        <v>2002</v>
      </c>
      <c r="F29">
        <v>0.59</v>
      </c>
      <c r="I29">
        <v>2002</v>
      </c>
      <c r="J29">
        <v>1.05</v>
      </c>
      <c r="M29">
        <v>2002</v>
      </c>
      <c r="N29">
        <v>1.05</v>
      </c>
      <c r="Q29">
        <v>2002</v>
      </c>
      <c r="R29">
        <v>1.05</v>
      </c>
      <c r="U29">
        <v>2002</v>
      </c>
      <c r="V29">
        <v>1.05</v>
      </c>
      <c r="Y29">
        <v>2002</v>
      </c>
      <c r="Z29">
        <v>1.05</v>
      </c>
      <c r="AC29">
        <v>2002</v>
      </c>
      <c r="AD29">
        <v>1.05</v>
      </c>
      <c r="AG29">
        <v>2002</v>
      </c>
      <c r="AH29">
        <v>1.05</v>
      </c>
      <c r="AK29">
        <v>2002</v>
      </c>
      <c r="AL29">
        <v>1.05</v>
      </c>
      <c r="AO29">
        <v>2002</v>
      </c>
      <c r="AP29">
        <v>1.05</v>
      </c>
      <c r="AS29">
        <v>2002</v>
      </c>
      <c r="AT29">
        <v>1.05</v>
      </c>
      <c r="AW29">
        <v>2002</v>
      </c>
      <c r="AX29">
        <v>1.05</v>
      </c>
      <c r="BA29">
        <v>2002</v>
      </c>
      <c r="BB29">
        <v>1.05</v>
      </c>
      <c r="BE29">
        <v>2002</v>
      </c>
      <c r="BF29">
        <v>1.05</v>
      </c>
      <c r="BI29">
        <v>2002</v>
      </c>
      <c r="BJ29">
        <v>1.05</v>
      </c>
      <c r="BM29">
        <v>2002</v>
      </c>
      <c r="BN29">
        <v>1.05</v>
      </c>
      <c r="BQ29">
        <v>2002</v>
      </c>
      <c r="BR29">
        <v>1.05</v>
      </c>
      <c r="BU29">
        <v>2002</v>
      </c>
      <c r="BV29">
        <v>1.05</v>
      </c>
      <c r="BY29">
        <v>2002</v>
      </c>
      <c r="BZ29">
        <v>1.05</v>
      </c>
      <c r="CC29">
        <v>2002</v>
      </c>
      <c r="CD29">
        <v>1.05</v>
      </c>
      <c r="CG29">
        <v>2002</v>
      </c>
      <c r="CH29">
        <v>1.05</v>
      </c>
      <c r="CK29">
        <v>2002</v>
      </c>
      <c r="CL29">
        <v>1.05</v>
      </c>
      <c r="CO29">
        <v>2002</v>
      </c>
      <c r="CP29">
        <v>1.05</v>
      </c>
      <c r="CS29">
        <v>2002</v>
      </c>
      <c r="CT29">
        <v>1.05</v>
      </c>
      <c r="CW29">
        <v>2002</v>
      </c>
      <c r="CX29">
        <v>1.05</v>
      </c>
      <c r="DA29">
        <v>2002</v>
      </c>
      <c r="DB29">
        <v>1.05</v>
      </c>
      <c r="DE29">
        <v>2002</v>
      </c>
      <c r="DF29">
        <v>1.05</v>
      </c>
      <c r="DI29">
        <v>2002</v>
      </c>
      <c r="DJ29">
        <v>1.05</v>
      </c>
      <c r="DM29">
        <v>2002</v>
      </c>
      <c r="DN29">
        <v>1.05</v>
      </c>
      <c r="DQ29">
        <v>2002</v>
      </c>
      <c r="DR29">
        <v>0.59</v>
      </c>
      <c r="DU29">
        <v>2002</v>
      </c>
      <c r="DV29">
        <v>0.59</v>
      </c>
      <c r="DY29">
        <v>2002</v>
      </c>
      <c r="DZ29">
        <v>0.59</v>
      </c>
    </row>
    <row r="30" spans="2:130" x14ac:dyDescent="0.25">
      <c r="B30">
        <v>-3.1678237287220128E-2</v>
      </c>
      <c r="C30" s="34">
        <v>0.12057785010929567</v>
      </c>
      <c r="D30">
        <v>3.8390888874926277</v>
      </c>
      <c r="E30">
        <v>2002</v>
      </c>
      <c r="F30">
        <v>1.05</v>
      </c>
      <c r="I30">
        <v>2005</v>
      </c>
      <c r="J30">
        <v>1</v>
      </c>
      <c r="M30">
        <v>2005</v>
      </c>
      <c r="N30">
        <v>1</v>
      </c>
      <c r="Q30">
        <v>2005</v>
      </c>
      <c r="R30">
        <v>1</v>
      </c>
      <c r="U30">
        <v>2005</v>
      </c>
      <c r="V30">
        <v>1</v>
      </c>
      <c r="Y30">
        <v>2005</v>
      </c>
      <c r="Z30">
        <v>1</v>
      </c>
      <c r="AC30">
        <v>2005</v>
      </c>
      <c r="AD30">
        <v>1</v>
      </c>
      <c r="AG30">
        <v>2005</v>
      </c>
      <c r="AH30">
        <v>1</v>
      </c>
      <c r="AK30">
        <v>2005</v>
      </c>
      <c r="AL30">
        <v>1</v>
      </c>
      <c r="AO30">
        <v>2005</v>
      </c>
      <c r="AP30">
        <v>1</v>
      </c>
      <c r="AS30">
        <v>2005</v>
      </c>
      <c r="AT30">
        <v>1</v>
      </c>
      <c r="AW30">
        <v>2005</v>
      </c>
      <c r="AX30">
        <v>1</v>
      </c>
      <c r="BA30">
        <v>2005</v>
      </c>
      <c r="BB30">
        <v>1</v>
      </c>
      <c r="BE30">
        <v>2005</v>
      </c>
      <c r="BF30">
        <v>1</v>
      </c>
      <c r="BI30">
        <v>2005</v>
      </c>
      <c r="BJ30">
        <v>1</v>
      </c>
      <c r="BM30">
        <v>2005</v>
      </c>
      <c r="BN30">
        <v>1</v>
      </c>
      <c r="BQ30">
        <v>2005</v>
      </c>
      <c r="BR30">
        <v>1</v>
      </c>
      <c r="BU30">
        <v>2005</v>
      </c>
      <c r="BV30">
        <v>1</v>
      </c>
      <c r="BY30">
        <v>2005</v>
      </c>
      <c r="BZ30">
        <v>1</v>
      </c>
      <c r="CC30">
        <v>2005</v>
      </c>
      <c r="CD30">
        <v>1</v>
      </c>
      <c r="CG30">
        <v>2005</v>
      </c>
      <c r="CH30">
        <v>1</v>
      </c>
      <c r="CK30">
        <v>2005</v>
      </c>
      <c r="CL30">
        <v>1</v>
      </c>
      <c r="CO30">
        <v>2005</v>
      </c>
      <c r="CP30">
        <v>1</v>
      </c>
      <c r="CS30">
        <v>2005</v>
      </c>
      <c r="CT30">
        <v>1</v>
      </c>
      <c r="CW30">
        <v>2005</v>
      </c>
      <c r="CX30">
        <v>1</v>
      </c>
      <c r="DA30">
        <v>2005</v>
      </c>
      <c r="DB30">
        <v>1</v>
      </c>
      <c r="DE30">
        <v>2005</v>
      </c>
      <c r="DF30">
        <v>1</v>
      </c>
      <c r="DI30">
        <v>2005</v>
      </c>
      <c r="DJ30">
        <v>1</v>
      </c>
      <c r="DM30">
        <v>2005</v>
      </c>
      <c r="DN30">
        <v>1</v>
      </c>
      <c r="DQ30">
        <v>2005</v>
      </c>
      <c r="DR30">
        <v>1</v>
      </c>
      <c r="DU30">
        <v>2002</v>
      </c>
      <c r="DV30">
        <v>1.05</v>
      </c>
      <c r="DY30">
        <v>2002</v>
      </c>
      <c r="DZ30">
        <v>1.05</v>
      </c>
    </row>
    <row r="31" spans="2:130" x14ac:dyDescent="0.25">
      <c r="B31">
        <v>-3.1323273601553937E-2</v>
      </c>
      <c r="C31" s="34">
        <v>0.11622120478914567</v>
      </c>
      <c r="D31">
        <v>3.682136018345727</v>
      </c>
      <c r="E31">
        <v>2005</v>
      </c>
      <c r="F31">
        <v>1</v>
      </c>
      <c r="I31">
        <v>2005</v>
      </c>
      <c r="J31">
        <v>0.83399999999999996</v>
      </c>
      <c r="M31">
        <v>2005</v>
      </c>
      <c r="N31">
        <v>0.83399999999999996</v>
      </c>
      <c r="Q31">
        <v>2005</v>
      </c>
      <c r="R31">
        <v>0.83399999999999996</v>
      </c>
      <c r="U31">
        <v>2005</v>
      </c>
      <c r="V31">
        <v>0.83399999999999996</v>
      </c>
      <c r="Y31">
        <v>2005</v>
      </c>
      <c r="Z31">
        <v>0.83399999999999996</v>
      </c>
      <c r="AC31">
        <v>2005</v>
      </c>
      <c r="AD31">
        <v>0.83399999999999996</v>
      </c>
      <c r="AG31">
        <v>2005</v>
      </c>
      <c r="AH31">
        <v>0.83399999999999996</v>
      </c>
      <c r="AK31">
        <v>2005</v>
      </c>
      <c r="AL31">
        <v>0.83399999999999996</v>
      </c>
      <c r="AO31">
        <v>2005</v>
      </c>
      <c r="AP31">
        <v>0.83399999999999996</v>
      </c>
      <c r="AS31">
        <v>2005</v>
      </c>
      <c r="AT31">
        <v>0.83399999999999996</v>
      </c>
      <c r="AW31">
        <v>2005</v>
      </c>
      <c r="AX31">
        <v>0.83399999999999996</v>
      </c>
      <c r="BA31">
        <v>2005</v>
      </c>
      <c r="BB31">
        <v>0.83399999999999996</v>
      </c>
      <c r="BE31">
        <v>2005</v>
      </c>
      <c r="BF31">
        <v>0.83399999999999996</v>
      </c>
      <c r="BI31">
        <v>2005</v>
      </c>
      <c r="BJ31">
        <v>0.83399999999999996</v>
      </c>
      <c r="BM31">
        <v>2005</v>
      </c>
      <c r="BN31">
        <v>0.83399999999999996</v>
      </c>
      <c r="BQ31">
        <v>2005</v>
      </c>
      <c r="BR31">
        <v>0.83399999999999996</v>
      </c>
      <c r="BU31">
        <v>2005</v>
      </c>
      <c r="BV31">
        <v>0.83399999999999996</v>
      </c>
      <c r="BY31">
        <v>2005</v>
      </c>
      <c r="BZ31">
        <v>0.83399999999999996</v>
      </c>
      <c r="CC31">
        <v>2005</v>
      </c>
      <c r="CD31">
        <v>0.83399999999999996</v>
      </c>
      <c r="CG31">
        <v>2005</v>
      </c>
      <c r="CH31">
        <v>0.83399999999999996</v>
      </c>
      <c r="CK31">
        <v>2005</v>
      </c>
      <c r="CL31">
        <v>0.83399999999999996</v>
      </c>
      <c r="CO31">
        <v>2005</v>
      </c>
      <c r="CP31">
        <v>0.83399999999999996</v>
      </c>
      <c r="CS31">
        <v>2005</v>
      </c>
      <c r="CT31">
        <v>0.83399999999999996</v>
      </c>
      <c r="CW31">
        <v>2005</v>
      </c>
      <c r="CX31">
        <v>0.83399999999999996</v>
      </c>
      <c r="DA31">
        <v>2005</v>
      </c>
      <c r="DB31">
        <v>0.83399999999999996</v>
      </c>
      <c r="DE31">
        <v>2005</v>
      </c>
      <c r="DF31">
        <v>0.83399999999999996</v>
      </c>
      <c r="DI31">
        <v>2005</v>
      </c>
      <c r="DJ31">
        <v>0.83399999999999996</v>
      </c>
      <c r="DM31">
        <v>2005</v>
      </c>
      <c r="DN31">
        <v>0.83399999999999996</v>
      </c>
      <c r="DQ31">
        <v>2005</v>
      </c>
      <c r="DR31">
        <v>0.83399999999999996</v>
      </c>
      <c r="DU31">
        <v>2005</v>
      </c>
      <c r="DV31">
        <v>0.83399999999999996</v>
      </c>
      <c r="DY31">
        <v>2005</v>
      </c>
      <c r="DZ31">
        <v>1</v>
      </c>
    </row>
    <row r="32" spans="2:130" x14ac:dyDescent="0.25">
      <c r="B32">
        <v>-3.0734417162107484E-2</v>
      </c>
      <c r="C32" s="34">
        <v>0.11326389973349463</v>
      </c>
      <c r="D32">
        <v>3.5764746598054367</v>
      </c>
      <c r="E32">
        <v>2005</v>
      </c>
      <c r="F32">
        <v>0.83399999999999996</v>
      </c>
    </row>
    <row r="33" spans="1:6" x14ac:dyDescent="0.25">
      <c r="A33" t="s">
        <v>55</v>
      </c>
      <c r="B33" s="27">
        <f>AVERAGE(B2:B32)</f>
        <v>-3.3620101725773857E-2</v>
      </c>
      <c r="C33" s="27">
        <f>AVERAGE(C2:C32)</f>
        <v>0.13492119186008442</v>
      </c>
      <c r="D33" s="27">
        <f>AVERAGE(D2:D32)</f>
        <v>4.3853043554759257</v>
      </c>
      <c r="E33" s="27">
        <f>AVERAGE(E2:E32)</f>
        <v>1991.1935483870968</v>
      </c>
      <c r="F33" s="27">
        <f>AVERAGE(F2:F32)</f>
        <v>5.0759354838709685</v>
      </c>
    </row>
    <row r="34" spans="1:6" x14ac:dyDescent="0.25">
      <c r="A34" t="s">
        <v>56</v>
      </c>
      <c r="B34" s="27">
        <f>STDEV(B2:B32)</f>
        <v>3.6865367450060488E-3</v>
      </c>
      <c r="C34" s="27">
        <f>STDEV(C2:C32)</f>
        <v>2.0432993930129286E-2</v>
      </c>
      <c r="D34" s="27">
        <f>STDEV(D2:D32)</f>
        <v>0.80153434524192302</v>
      </c>
      <c r="E34" s="27">
        <f>STDEV(E2:E32)</f>
        <v>12.375834934362237</v>
      </c>
      <c r="F34" s="27">
        <f>STDEV(F2:F32)</f>
        <v>5.0655621730497238</v>
      </c>
    </row>
    <row r="35" spans="1:6" x14ac:dyDescent="0.25">
      <c r="A35" t="s">
        <v>57</v>
      </c>
      <c r="B35" s="27">
        <f>MIN(B2:B32)</f>
        <v>-5.0093142661782671E-2</v>
      </c>
      <c r="C35" s="27">
        <f>MIN(C2:C32)</f>
        <v>0.11326389973349463</v>
      </c>
      <c r="D35" s="27">
        <f>MIN(D2:D32)</f>
        <v>3.5764746598054367</v>
      </c>
      <c r="E35" s="27">
        <f>MIN(E2:E32)</f>
        <v>1950</v>
      </c>
      <c r="F35" s="27">
        <f>MIN(F2:F32)</f>
        <v>0.27</v>
      </c>
    </row>
    <row r="36" spans="1:6" x14ac:dyDescent="0.25">
      <c r="A36" t="s">
        <v>58</v>
      </c>
      <c r="B36" s="27">
        <f>MAX(B2:B32)</f>
        <v>-2.9140990378457129E-2</v>
      </c>
      <c r="C36" s="27">
        <f>MAX(C2:C32)</f>
        <v>0.20510764789869276</v>
      </c>
      <c r="D36" s="27">
        <f>MAX(D2:D32)</f>
        <v>7.2248954540594994</v>
      </c>
      <c r="E36" s="27">
        <f>MAX(E2:E32)</f>
        <v>2005</v>
      </c>
      <c r="F36" s="27">
        <f>MAX(F2:F32)</f>
        <v>23.86</v>
      </c>
    </row>
    <row r="37" spans="1:6" x14ac:dyDescent="0.25">
      <c r="A37" t="s">
        <v>59</v>
      </c>
      <c r="B37" s="27">
        <f>ABS(B36-B35)</f>
        <v>2.0952152283325542E-2</v>
      </c>
      <c r="C37" s="27">
        <f>ABS(C36-C35)</f>
        <v>9.1843748165198136E-2</v>
      </c>
      <c r="D37" s="27">
        <f>ABS(D36-D35)</f>
        <v>3.6484207942540627</v>
      </c>
      <c r="E37" s="27">
        <f>ABS(E36-E35)</f>
        <v>55</v>
      </c>
      <c r="F37" s="27">
        <f>ABS(F36-F35)</f>
        <v>23.59</v>
      </c>
    </row>
    <row r="38" spans="1:6" x14ac:dyDescent="0.25">
      <c r="A38" t="s">
        <v>60</v>
      </c>
      <c r="B38" s="27">
        <f>COUNT(B2:B32)</f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I15" sqref="I15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1950</v>
      </c>
      <c r="B2" s="46">
        <v>3.94</v>
      </c>
    </row>
    <row r="3" spans="1:2" x14ac:dyDescent="0.25">
      <c r="A3">
        <v>1968</v>
      </c>
      <c r="B3" s="46">
        <v>4.76</v>
      </c>
    </row>
    <row r="4" spans="1:2" x14ac:dyDescent="0.25">
      <c r="A4">
        <v>1978</v>
      </c>
      <c r="B4" s="46">
        <v>5.65</v>
      </c>
    </row>
    <row r="5" spans="1:2" x14ac:dyDescent="0.25">
      <c r="A5">
        <v>1979</v>
      </c>
      <c r="B5" s="46">
        <v>2.77</v>
      </c>
    </row>
    <row r="6" spans="1:2" x14ac:dyDescent="0.25">
      <c r="A6">
        <v>1980</v>
      </c>
      <c r="B6" s="46">
        <v>2.92</v>
      </c>
    </row>
    <row r="7" spans="1:2" x14ac:dyDescent="0.25">
      <c r="A7">
        <v>1981</v>
      </c>
      <c r="B7" s="46">
        <v>5.8</v>
      </c>
    </row>
    <row r="8" spans="1:2" x14ac:dyDescent="0.25">
      <c r="A8">
        <v>1982</v>
      </c>
      <c r="B8" s="46">
        <v>3.94</v>
      </c>
    </row>
    <row r="9" spans="1:2" x14ac:dyDescent="0.25">
      <c r="A9">
        <v>1983</v>
      </c>
      <c r="B9" s="46">
        <v>4.55</v>
      </c>
    </row>
    <row r="10" spans="1:2" x14ac:dyDescent="0.25">
      <c r="A10">
        <v>1984</v>
      </c>
      <c r="B10" s="46">
        <v>5.17</v>
      </c>
    </row>
    <row r="11" spans="1:2" x14ac:dyDescent="0.25">
      <c r="A11">
        <v>1985</v>
      </c>
      <c r="B11" s="46">
        <v>5.86</v>
      </c>
    </row>
    <row r="12" spans="1:2" x14ac:dyDescent="0.25">
      <c r="A12">
        <v>1986</v>
      </c>
      <c r="B12" s="46">
        <v>7.15</v>
      </c>
    </row>
    <row r="13" spans="1:2" x14ac:dyDescent="0.25">
      <c r="A13">
        <v>1987</v>
      </c>
      <c r="B13" s="46">
        <v>6.98</v>
      </c>
    </row>
    <row r="14" spans="1:2" x14ac:dyDescent="0.25">
      <c r="A14">
        <v>1989</v>
      </c>
      <c r="B14" s="46">
        <v>6.11</v>
      </c>
    </row>
    <row r="15" spans="1:2" x14ac:dyDescent="0.25">
      <c r="A15">
        <v>1993</v>
      </c>
      <c r="B15" s="46">
        <v>10.16</v>
      </c>
    </row>
    <row r="16" spans="1:2" x14ac:dyDescent="0.25">
      <c r="A16">
        <v>1994</v>
      </c>
      <c r="B16" s="46">
        <v>10.220000000000001</v>
      </c>
    </row>
    <row r="17" spans="1:2" x14ac:dyDescent="0.25">
      <c r="A17">
        <v>1995</v>
      </c>
      <c r="B17" s="46">
        <v>11.25</v>
      </c>
    </row>
    <row r="18" spans="1:2" x14ac:dyDescent="0.25">
      <c r="A18">
        <v>1995</v>
      </c>
      <c r="B18" s="46">
        <v>1.67</v>
      </c>
    </row>
    <row r="19" spans="1:2" x14ac:dyDescent="0.25">
      <c r="A19">
        <v>1998</v>
      </c>
      <c r="B19" s="46">
        <v>14.02</v>
      </c>
    </row>
    <row r="20" spans="1:2" x14ac:dyDescent="0.25">
      <c r="A20">
        <v>1999</v>
      </c>
      <c r="B20" s="46">
        <v>9.92</v>
      </c>
    </row>
    <row r="21" spans="1:2" x14ac:dyDescent="0.25">
      <c r="A21">
        <v>2000</v>
      </c>
      <c r="B21" s="46">
        <v>1.43</v>
      </c>
    </row>
    <row r="22" spans="1:2" x14ac:dyDescent="0.25">
      <c r="A22">
        <v>2000</v>
      </c>
      <c r="B22" s="46">
        <v>0.27</v>
      </c>
    </row>
    <row r="23" spans="1:2" x14ac:dyDescent="0.25">
      <c r="A23">
        <v>2000</v>
      </c>
      <c r="B23" s="46">
        <v>0.63</v>
      </c>
    </row>
    <row r="24" spans="1:2" x14ac:dyDescent="0.25">
      <c r="A24">
        <v>2001</v>
      </c>
      <c r="B24" s="46">
        <v>1.67</v>
      </c>
    </row>
    <row r="25" spans="1:2" x14ac:dyDescent="0.25">
      <c r="A25">
        <v>2001</v>
      </c>
      <c r="B25" s="46">
        <v>0.43</v>
      </c>
    </row>
    <row r="26" spans="1:2" x14ac:dyDescent="0.25">
      <c r="A26">
        <v>2001</v>
      </c>
      <c r="B26" s="46">
        <v>0.93</v>
      </c>
    </row>
    <row r="27" spans="1:2" x14ac:dyDescent="0.25">
      <c r="A27">
        <v>2002</v>
      </c>
      <c r="B27" s="46">
        <v>23.86</v>
      </c>
    </row>
    <row r="28" spans="1:2" x14ac:dyDescent="0.25">
      <c r="A28">
        <v>2002</v>
      </c>
      <c r="B28" s="46">
        <v>1.82</v>
      </c>
    </row>
    <row r="29" spans="1:2" x14ac:dyDescent="0.25">
      <c r="A29">
        <v>2002</v>
      </c>
      <c r="B29" s="46">
        <v>0.59</v>
      </c>
    </row>
    <row r="30" spans="1:2" x14ac:dyDescent="0.25">
      <c r="A30">
        <v>2002</v>
      </c>
      <c r="B30" s="46">
        <v>1.05</v>
      </c>
    </row>
    <row r="31" spans="1:2" x14ac:dyDescent="0.25">
      <c r="A31">
        <v>2005</v>
      </c>
      <c r="B31" s="46">
        <v>1</v>
      </c>
    </row>
    <row r="32" spans="1:2" x14ac:dyDescent="0.25">
      <c r="A32">
        <v>2005</v>
      </c>
      <c r="B32" s="46">
        <v>0.83399999999999996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64"/>
  <sheetViews>
    <sheetView workbookViewId="0">
      <selection activeCell="K5" sqref="K5"/>
    </sheetView>
  </sheetViews>
  <sheetFormatPr defaultColWidth="8.85546875" defaultRowHeight="15" x14ac:dyDescent="0.25"/>
  <sheetData>
    <row r="5" spans="1:17" ht="15.75" thickBot="1" x14ac:dyDescent="0.3"/>
    <row r="6" spans="1:17" s="21" customFormat="1" ht="15.75" thickTop="1" x14ac:dyDescent="0.25">
      <c r="A6" s="19" t="s">
        <v>0</v>
      </c>
      <c r="B6" s="20" t="s">
        <v>1</v>
      </c>
      <c r="C6" s="20" t="s">
        <v>2</v>
      </c>
      <c r="D6" s="20" t="s">
        <v>4</v>
      </c>
      <c r="E6" s="20" t="s">
        <v>6</v>
      </c>
      <c r="F6" s="20" t="s">
        <v>7</v>
      </c>
      <c r="H6" s="29" t="s">
        <v>21</v>
      </c>
    </row>
    <row r="7" spans="1:17" x14ac:dyDescent="0.25">
      <c r="A7" s="22"/>
      <c r="B7" s="1" t="s">
        <v>10</v>
      </c>
      <c r="C7" s="1" t="s">
        <v>11</v>
      </c>
      <c r="D7" s="1" t="s">
        <v>11</v>
      </c>
      <c r="E7" s="1" t="s">
        <v>11</v>
      </c>
      <c r="F7" s="1" t="s">
        <v>11</v>
      </c>
      <c r="H7" s="26" t="s">
        <v>0</v>
      </c>
      <c r="I7" s="26" t="s">
        <v>11</v>
      </c>
      <c r="L7" s="27" t="s">
        <v>22</v>
      </c>
      <c r="M7" s="27" t="s">
        <v>23</v>
      </c>
      <c r="N7" s="27" t="s">
        <v>24</v>
      </c>
      <c r="O7" s="27" t="s">
        <v>25</v>
      </c>
      <c r="P7" s="27" t="s">
        <v>26</v>
      </c>
      <c r="Q7" s="27" t="s">
        <v>27</v>
      </c>
    </row>
    <row r="8" spans="1:17" x14ac:dyDescent="0.25">
      <c r="A8" s="2">
        <v>1884</v>
      </c>
      <c r="B8" s="2"/>
      <c r="C8" s="2"/>
      <c r="D8" s="3"/>
      <c r="E8" s="3"/>
      <c r="F8" s="3"/>
      <c r="H8" s="2">
        <v>1950</v>
      </c>
      <c r="I8" s="2">
        <v>3.94</v>
      </c>
      <c r="L8">
        <v>1</v>
      </c>
      <c r="M8" s="28" t="s">
        <v>28</v>
      </c>
      <c r="N8" t="s">
        <v>29</v>
      </c>
      <c r="O8" t="s">
        <v>30</v>
      </c>
      <c r="P8" t="s">
        <v>31</v>
      </c>
      <c r="Q8" t="s">
        <v>32</v>
      </c>
    </row>
    <row r="9" spans="1:17" x14ac:dyDescent="0.25">
      <c r="A9" s="2">
        <v>1890</v>
      </c>
      <c r="B9" s="2"/>
      <c r="C9" s="2"/>
      <c r="D9" s="3"/>
      <c r="E9" s="3"/>
      <c r="F9" s="3"/>
      <c r="H9" s="2">
        <v>1968</v>
      </c>
      <c r="I9" s="2">
        <v>4.76</v>
      </c>
    </row>
    <row r="10" spans="1:17" x14ac:dyDescent="0.25">
      <c r="A10" s="2">
        <v>1901</v>
      </c>
      <c r="B10" s="2"/>
      <c r="C10" s="2"/>
      <c r="D10" s="3"/>
      <c r="E10" s="3"/>
      <c r="F10" s="3"/>
      <c r="H10" s="2">
        <v>1978</v>
      </c>
      <c r="I10" s="2">
        <v>5.65</v>
      </c>
    </row>
    <row r="11" spans="1:17" x14ac:dyDescent="0.25">
      <c r="A11" s="2">
        <v>1911</v>
      </c>
      <c r="B11" s="2"/>
      <c r="C11" s="2"/>
      <c r="D11" s="3"/>
      <c r="E11" s="3"/>
      <c r="F11" s="3"/>
      <c r="H11" s="2">
        <v>1979</v>
      </c>
      <c r="I11" s="2">
        <v>2.77</v>
      </c>
    </row>
    <row r="12" spans="1:17" x14ac:dyDescent="0.25">
      <c r="A12" s="2">
        <v>1914</v>
      </c>
      <c r="B12" s="2"/>
      <c r="C12" s="2"/>
      <c r="D12" s="3"/>
      <c r="E12" s="3"/>
      <c r="F12" s="3"/>
      <c r="H12" s="2">
        <v>1980</v>
      </c>
      <c r="I12" s="2">
        <v>2.92</v>
      </c>
    </row>
    <row r="13" spans="1:17" x14ac:dyDescent="0.25">
      <c r="A13" s="2">
        <v>1920</v>
      </c>
      <c r="B13" s="2"/>
      <c r="C13" s="2"/>
      <c r="D13" s="3"/>
      <c r="E13" s="3"/>
      <c r="F13" s="3"/>
      <c r="H13" s="2">
        <v>1981</v>
      </c>
      <c r="I13" s="2">
        <v>5.8</v>
      </c>
    </row>
    <row r="14" spans="1:17" x14ac:dyDescent="0.25">
      <c r="A14" s="2">
        <v>1935</v>
      </c>
      <c r="B14" s="2"/>
      <c r="C14" s="2"/>
      <c r="D14" s="3"/>
      <c r="E14" s="3"/>
      <c r="F14" s="3"/>
      <c r="H14" s="2">
        <v>1982</v>
      </c>
      <c r="I14" s="2">
        <v>3.94</v>
      </c>
    </row>
    <row r="15" spans="1:17" x14ac:dyDescent="0.25">
      <c r="A15" s="2">
        <v>1937</v>
      </c>
      <c r="B15" s="2"/>
      <c r="C15" s="2"/>
      <c r="D15" s="3"/>
      <c r="E15" s="3"/>
      <c r="F15" s="3"/>
      <c r="H15" s="2">
        <v>1983</v>
      </c>
      <c r="I15" s="2">
        <v>4.55</v>
      </c>
    </row>
    <row r="16" spans="1:17" x14ac:dyDescent="0.25">
      <c r="A16" s="2">
        <v>1940</v>
      </c>
      <c r="B16" s="2"/>
      <c r="C16" s="2"/>
      <c r="D16" s="3"/>
      <c r="E16" s="3"/>
      <c r="F16" s="3"/>
      <c r="H16" s="2">
        <v>1984</v>
      </c>
      <c r="I16" s="2">
        <v>5.17</v>
      </c>
    </row>
    <row r="17" spans="1:9" x14ac:dyDescent="0.25">
      <c r="A17" s="2">
        <v>1941</v>
      </c>
      <c r="B17" s="2"/>
      <c r="C17" s="2"/>
      <c r="D17" s="3"/>
      <c r="E17" s="3"/>
      <c r="F17" s="3"/>
      <c r="H17" s="2">
        <v>1985</v>
      </c>
      <c r="I17" s="2">
        <v>5.86</v>
      </c>
    </row>
    <row r="18" spans="1:9" x14ac:dyDescent="0.25">
      <c r="A18" s="2">
        <v>1942</v>
      </c>
      <c r="B18" s="2"/>
      <c r="C18" s="2"/>
      <c r="D18" s="3"/>
      <c r="E18" s="3"/>
      <c r="F18" s="3"/>
      <c r="H18" s="2">
        <v>1986</v>
      </c>
      <c r="I18" s="2">
        <v>7.15</v>
      </c>
    </row>
    <row r="19" spans="1:9" x14ac:dyDescent="0.25">
      <c r="A19" s="2">
        <v>1943</v>
      </c>
      <c r="B19" s="2"/>
      <c r="C19" s="2"/>
      <c r="D19" s="3"/>
      <c r="E19" s="3"/>
      <c r="F19" s="3"/>
      <c r="H19" s="2">
        <v>1987</v>
      </c>
      <c r="I19" s="2">
        <v>6.98</v>
      </c>
    </row>
    <row r="20" spans="1:9" x14ac:dyDescent="0.25">
      <c r="A20" s="2">
        <v>1945</v>
      </c>
      <c r="B20" s="2"/>
      <c r="C20" s="2"/>
      <c r="D20" s="3"/>
      <c r="E20" s="3"/>
      <c r="F20" s="3"/>
      <c r="H20" s="2">
        <v>1988</v>
      </c>
      <c r="I20" s="2"/>
    </row>
    <row r="21" spans="1:9" x14ac:dyDescent="0.25">
      <c r="A21" s="2">
        <v>1946</v>
      </c>
      <c r="B21" s="2"/>
      <c r="C21" s="2"/>
      <c r="D21" s="3"/>
      <c r="E21" s="3"/>
      <c r="F21" s="3"/>
      <c r="H21" s="2">
        <v>1989</v>
      </c>
      <c r="I21" s="2">
        <v>6.11</v>
      </c>
    </row>
    <row r="22" spans="1:9" x14ac:dyDescent="0.25">
      <c r="A22" s="2">
        <v>1947</v>
      </c>
      <c r="B22" s="2"/>
      <c r="C22" s="2"/>
      <c r="D22" s="3"/>
      <c r="E22" s="3"/>
      <c r="F22" s="3"/>
      <c r="H22" s="2">
        <v>1993</v>
      </c>
      <c r="I22" s="2">
        <v>10.16</v>
      </c>
    </row>
    <row r="23" spans="1:9" x14ac:dyDescent="0.25">
      <c r="A23" s="2">
        <v>1950</v>
      </c>
      <c r="B23" s="2">
        <v>3.94</v>
      </c>
      <c r="C23" s="2"/>
      <c r="D23" s="3"/>
      <c r="E23" s="3"/>
      <c r="F23" s="3"/>
      <c r="H23" s="2">
        <v>1994</v>
      </c>
      <c r="I23" s="2">
        <v>10.220000000000001</v>
      </c>
    </row>
    <row r="24" spans="1:9" x14ac:dyDescent="0.25">
      <c r="A24" s="2">
        <v>1952</v>
      </c>
      <c r="B24" s="2"/>
      <c r="C24" s="2"/>
      <c r="D24" s="3"/>
      <c r="E24" s="3"/>
      <c r="F24" s="3"/>
      <c r="H24" s="2">
        <v>1995</v>
      </c>
      <c r="I24" s="2">
        <v>11.25</v>
      </c>
    </row>
    <row r="25" spans="1:9" x14ac:dyDescent="0.25">
      <c r="A25" s="2">
        <v>1955</v>
      </c>
      <c r="B25" s="2"/>
      <c r="C25" s="2"/>
      <c r="D25" s="3"/>
      <c r="E25" s="3"/>
      <c r="F25" s="3"/>
      <c r="H25" s="2">
        <v>1995</v>
      </c>
      <c r="I25" s="8">
        <v>1.67</v>
      </c>
    </row>
    <row r="26" spans="1:9" x14ac:dyDescent="0.25">
      <c r="A26" s="2">
        <v>1956</v>
      </c>
      <c r="B26" s="2"/>
      <c r="C26" s="2"/>
      <c r="D26" s="3"/>
      <c r="E26" s="3"/>
      <c r="F26" s="3"/>
      <c r="H26" s="2">
        <v>1998</v>
      </c>
      <c r="I26" s="2">
        <v>14.02</v>
      </c>
    </row>
    <row r="27" spans="1:9" x14ac:dyDescent="0.25">
      <c r="A27" s="2">
        <v>1960</v>
      </c>
      <c r="B27" s="2"/>
      <c r="C27" s="2"/>
      <c r="D27" s="3"/>
      <c r="E27" s="3"/>
      <c r="F27" s="3"/>
      <c r="H27" s="2">
        <v>1998</v>
      </c>
      <c r="I27" s="8"/>
    </row>
    <row r="28" spans="1:9" x14ac:dyDescent="0.25">
      <c r="A28" s="2">
        <v>1962</v>
      </c>
      <c r="B28" s="2"/>
      <c r="C28" s="2"/>
      <c r="D28" s="3"/>
      <c r="E28" s="3"/>
      <c r="F28" s="3"/>
      <c r="H28" s="2">
        <v>1999</v>
      </c>
      <c r="I28" s="2">
        <v>9.92</v>
      </c>
    </row>
    <row r="29" spans="1:9" x14ac:dyDescent="0.25">
      <c r="A29" s="2">
        <v>1965</v>
      </c>
      <c r="B29" s="2"/>
      <c r="C29" s="2"/>
      <c r="D29" s="3"/>
      <c r="E29" s="3"/>
      <c r="F29" s="3"/>
      <c r="H29" s="2">
        <v>2000</v>
      </c>
      <c r="I29" s="8">
        <v>1.43</v>
      </c>
    </row>
    <row r="30" spans="1:9" x14ac:dyDescent="0.25">
      <c r="A30" s="2">
        <v>1968</v>
      </c>
      <c r="B30" s="2">
        <v>4.76</v>
      </c>
      <c r="C30" s="2"/>
      <c r="D30" s="3"/>
      <c r="E30" s="3"/>
      <c r="F30" s="3"/>
      <c r="H30" s="2">
        <v>2000</v>
      </c>
      <c r="I30" s="2">
        <v>0.27</v>
      </c>
    </row>
    <row r="31" spans="1:9" x14ac:dyDescent="0.25">
      <c r="A31" s="2">
        <v>1970</v>
      </c>
      <c r="B31" s="2"/>
      <c r="C31" s="2"/>
      <c r="D31" s="3"/>
      <c r="E31" s="3"/>
      <c r="F31" s="3"/>
      <c r="H31" s="2">
        <v>2000</v>
      </c>
      <c r="I31" s="2">
        <v>0.63</v>
      </c>
    </row>
    <row r="32" spans="1:9" x14ac:dyDescent="0.25">
      <c r="A32" s="2">
        <v>1972</v>
      </c>
      <c r="B32" s="2"/>
      <c r="C32" s="2"/>
      <c r="D32" s="1"/>
      <c r="E32" s="1"/>
      <c r="F32" s="1"/>
      <c r="H32" s="2">
        <v>2001</v>
      </c>
      <c r="I32" s="9"/>
    </row>
    <row r="33" spans="1:9" x14ac:dyDescent="0.25">
      <c r="A33" s="2">
        <v>1973</v>
      </c>
      <c r="B33" s="2"/>
      <c r="C33" s="2"/>
      <c r="D33" s="1"/>
      <c r="E33" s="1"/>
      <c r="F33" s="1"/>
      <c r="H33" s="2">
        <v>2001</v>
      </c>
      <c r="I33" s="8">
        <v>1.67</v>
      </c>
    </row>
    <row r="34" spans="1:9" x14ac:dyDescent="0.25">
      <c r="A34" s="2">
        <v>1975</v>
      </c>
      <c r="B34" s="2"/>
      <c r="C34" s="2"/>
      <c r="D34" s="2"/>
      <c r="E34" s="2"/>
      <c r="F34" s="2"/>
      <c r="H34" s="2">
        <v>2001</v>
      </c>
      <c r="I34" s="2">
        <v>0.43</v>
      </c>
    </row>
    <row r="35" spans="1:9" x14ac:dyDescent="0.25">
      <c r="A35" s="2">
        <v>1977</v>
      </c>
      <c r="B35" s="2"/>
      <c r="C35" s="2"/>
      <c r="D35" s="2"/>
      <c r="E35" s="2"/>
      <c r="F35" s="2"/>
      <c r="H35" s="2">
        <v>2001</v>
      </c>
      <c r="I35" s="2">
        <v>0.93</v>
      </c>
    </row>
    <row r="36" spans="1:9" x14ac:dyDescent="0.25">
      <c r="A36" s="2">
        <v>1978</v>
      </c>
      <c r="B36" s="2">
        <v>5.65</v>
      </c>
      <c r="C36" s="2"/>
      <c r="D36" s="2"/>
      <c r="E36" s="2"/>
      <c r="F36" s="2"/>
      <c r="H36" s="2">
        <v>2002</v>
      </c>
      <c r="I36" s="2">
        <v>23.86</v>
      </c>
    </row>
    <row r="37" spans="1:9" x14ac:dyDescent="0.25">
      <c r="A37" s="2">
        <v>1979</v>
      </c>
      <c r="B37" s="2">
        <v>2.77</v>
      </c>
      <c r="C37" s="2"/>
      <c r="D37" s="2"/>
      <c r="E37" s="2"/>
      <c r="F37" s="2"/>
      <c r="H37" s="2">
        <v>2002</v>
      </c>
      <c r="I37" s="8">
        <v>1.82</v>
      </c>
    </row>
    <row r="38" spans="1:9" x14ac:dyDescent="0.25">
      <c r="A38" s="2">
        <v>1980</v>
      </c>
      <c r="B38" s="2">
        <v>2.92</v>
      </c>
      <c r="C38" s="2"/>
      <c r="D38" s="2"/>
      <c r="E38" s="2"/>
      <c r="F38" s="2"/>
      <c r="H38" s="2">
        <v>2002</v>
      </c>
      <c r="I38" s="2">
        <v>0.59</v>
      </c>
    </row>
    <row r="39" spans="1:9" x14ac:dyDescent="0.25">
      <c r="A39" s="2">
        <v>1981</v>
      </c>
      <c r="B39" s="2">
        <v>5.8</v>
      </c>
      <c r="C39" s="2"/>
      <c r="D39" s="2"/>
      <c r="E39" s="2"/>
      <c r="F39" s="2"/>
      <c r="H39" s="2">
        <v>2002</v>
      </c>
      <c r="I39" s="2">
        <v>1.05</v>
      </c>
    </row>
    <row r="40" spans="1:9" x14ac:dyDescent="0.25">
      <c r="A40" s="2">
        <v>1982</v>
      </c>
      <c r="B40" s="2">
        <v>3.94</v>
      </c>
      <c r="C40" s="2"/>
      <c r="D40" s="2"/>
      <c r="E40" s="2"/>
      <c r="F40" s="2"/>
      <c r="H40" s="2">
        <v>2005</v>
      </c>
      <c r="I40" s="2">
        <v>1</v>
      </c>
    </row>
    <row r="41" spans="1:9" x14ac:dyDescent="0.25">
      <c r="A41" s="2">
        <v>1983</v>
      </c>
      <c r="B41" s="2">
        <v>4.55</v>
      </c>
      <c r="C41" s="2"/>
      <c r="D41" s="2"/>
      <c r="E41" s="2"/>
      <c r="F41" s="2"/>
      <c r="H41" s="2">
        <v>2005</v>
      </c>
      <c r="I41" s="2">
        <v>0.83399999999999996</v>
      </c>
    </row>
    <row r="42" spans="1:9" x14ac:dyDescent="0.25">
      <c r="A42" s="2">
        <v>1984</v>
      </c>
      <c r="B42" s="2">
        <v>5.17</v>
      </c>
      <c r="C42" s="2"/>
      <c r="D42" s="2"/>
      <c r="E42" s="2"/>
      <c r="F42" s="2"/>
    </row>
    <row r="43" spans="1:9" x14ac:dyDescent="0.25">
      <c r="A43" s="2">
        <v>1985</v>
      </c>
      <c r="B43" s="2">
        <v>5.86</v>
      </c>
      <c r="C43" s="2"/>
      <c r="D43" s="2"/>
      <c r="E43" s="2"/>
      <c r="F43" s="2"/>
    </row>
    <row r="44" spans="1:9" x14ac:dyDescent="0.25">
      <c r="A44" s="2">
        <v>1986</v>
      </c>
      <c r="B44" s="2">
        <v>7.15</v>
      </c>
      <c r="C44" s="2"/>
      <c r="D44" s="2"/>
      <c r="E44" s="2"/>
      <c r="F44" s="2"/>
    </row>
    <row r="45" spans="1:9" x14ac:dyDescent="0.25">
      <c r="A45" s="2">
        <v>1987</v>
      </c>
      <c r="B45" s="2">
        <v>6.98</v>
      </c>
      <c r="C45" s="2"/>
      <c r="D45" s="2"/>
      <c r="E45" s="2"/>
      <c r="F45" s="2"/>
    </row>
    <row r="46" spans="1:9" x14ac:dyDescent="0.25">
      <c r="A46" s="2">
        <v>1988</v>
      </c>
      <c r="B46" s="2"/>
      <c r="C46" s="2"/>
      <c r="D46" s="2"/>
      <c r="E46" s="2"/>
      <c r="F46" s="2"/>
    </row>
    <row r="47" spans="1:9" x14ac:dyDescent="0.25">
      <c r="A47" s="2">
        <v>1989</v>
      </c>
      <c r="B47" s="2">
        <v>6.11</v>
      </c>
      <c r="C47" s="2"/>
      <c r="D47" s="2"/>
      <c r="E47" s="2"/>
      <c r="F47" s="2"/>
    </row>
    <row r="48" spans="1:9" x14ac:dyDescent="0.25">
      <c r="A48" s="2">
        <v>1990</v>
      </c>
      <c r="B48" s="2"/>
      <c r="C48" s="6"/>
      <c r="D48" s="2"/>
      <c r="E48" s="2"/>
      <c r="F48" s="2"/>
    </row>
    <row r="49" spans="1:6" x14ac:dyDescent="0.25">
      <c r="A49" s="2">
        <v>1991</v>
      </c>
      <c r="B49" s="2"/>
      <c r="C49" s="2"/>
      <c r="D49" s="2"/>
      <c r="E49" s="2"/>
      <c r="F49" s="2"/>
    </row>
    <row r="50" spans="1:6" x14ac:dyDescent="0.25">
      <c r="A50" s="2">
        <v>1992</v>
      </c>
      <c r="B50" s="2"/>
      <c r="C50" s="2"/>
      <c r="D50" s="2"/>
      <c r="E50" s="2"/>
      <c r="F50" s="2"/>
    </row>
    <row r="51" spans="1:6" x14ac:dyDescent="0.25">
      <c r="A51" s="2">
        <v>1993</v>
      </c>
      <c r="B51" s="2">
        <v>10.16</v>
      </c>
      <c r="C51" s="2"/>
      <c r="D51" s="2"/>
      <c r="E51" s="2"/>
      <c r="F51" s="2"/>
    </row>
    <row r="52" spans="1:6" x14ac:dyDescent="0.25">
      <c r="A52" s="2">
        <v>1994</v>
      </c>
      <c r="B52" s="2">
        <v>10.220000000000001</v>
      </c>
      <c r="C52" s="6"/>
      <c r="D52" s="2"/>
      <c r="E52" s="2"/>
      <c r="F52" s="2"/>
    </row>
    <row r="53" spans="1:6" x14ac:dyDescent="0.25">
      <c r="A53" s="2">
        <v>1995</v>
      </c>
      <c r="B53" s="2">
        <v>11.25</v>
      </c>
      <c r="C53" s="2"/>
      <c r="D53" s="8">
        <v>1.67</v>
      </c>
      <c r="E53" s="2"/>
      <c r="F53" s="2"/>
    </row>
    <row r="54" spans="1:6" x14ac:dyDescent="0.25">
      <c r="A54" s="2">
        <v>1996</v>
      </c>
      <c r="B54" s="2"/>
      <c r="C54" s="2"/>
      <c r="D54" s="8"/>
      <c r="E54" s="2"/>
      <c r="F54" s="2"/>
    </row>
    <row r="55" spans="1:6" x14ac:dyDescent="0.25">
      <c r="A55" s="2">
        <v>1997</v>
      </c>
      <c r="B55" s="2"/>
      <c r="C55" s="2"/>
      <c r="D55" s="8"/>
      <c r="E55" s="2"/>
      <c r="F55" s="2"/>
    </row>
    <row r="56" spans="1:6" x14ac:dyDescent="0.25">
      <c r="A56" s="2">
        <v>1998</v>
      </c>
      <c r="B56" s="2">
        <v>14.02</v>
      </c>
      <c r="C56" s="2"/>
      <c r="D56" s="8"/>
      <c r="E56" s="2"/>
      <c r="F56" s="2"/>
    </row>
    <row r="57" spans="1:6" x14ac:dyDescent="0.25">
      <c r="A57" s="2">
        <v>1999</v>
      </c>
      <c r="B57" s="2">
        <v>9.92</v>
      </c>
      <c r="C57" s="2"/>
      <c r="D57" s="8"/>
      <c r="E57" s="2"/>
      <c r="F57" s="2"/>
    </row>
    <row r="58" spans="1:6" x14ac:dyDescent="0.25">
      <c r="A58" s="2">
        <v>1999</v>
      </c>
      <c r="B58" s="9"/>
      <c r="C58" s="2"/>
      <c r="D58" s="8"/>
      <c r="E58" s="2"/>
      <c r="F58" s="2"/>
    </row>
    <row r="59" spans="1:6" x14ac:dyDescent="0.25">
      <c r="A59" s="2">
        <v>2000</v>
      </c>
      <c r="B59" s="9"/>
      <c r="C59" s="2"/>
      <c r="D59" s="8">
        <v>1.43</v>
      </c>
      <c r="E59" s="2">
        <v>0.27</v>
      </c>
      <c r="F59" s="2">
        <v>0.63</v>
      </c>
    </row>
    <row r="60" spans="1:6" x14ac:dyDescent="0.25">
      <c r="A60" s="2">
        <v>2001</v>
      </c>
      <c r="B60" s="9"/>
      <c r="C60" s="2"/>
      <c r="D60" s="8">
        <v>1.67</v>
      </c>
      <c r="E60" s="2">
        <v>0.43</v>
      </c>
      <c r="F60" s="2">
        <v>0.93</v>
      </c>
    </row>
    <row r="61" spans="1:6" x14ac:dyDescent="0.25">
      <c r="A61" s="2">
        <v>2002</v>
      </c>
      <c r="B61" s="2">
        <v>23.86</v>
      </c>
      <c r="C61" s="9"/>
      <c r="D61" s="8">
        <v>1.82</v>
      </c>
      <c r="E61" s="2">
        <v>0.59</v>
      </c>
      <c r="F61" s="2">
        <v>1.05</v>
      </c>
    </row>
    <row r="62" spans="1:6" x14ac:dyDescent="0.25">
      <c r="A62" s="2">
        <v>2003</v>
      </c>
      <c r="B62" s="9"/>
      <c r="C62" s="9"/>
      <c r="D62" s="2"/>
      <c r="E62" s="2"/>
      <c r="F62" s="2"/>
    </row>
    <row r="63" spans="1:6" x14ac:dyDescent="0.25">
      <c r="A63" s="2">
        <v>2004</v>
      </c>
      <c r="B63" s="9"/>
      <c r="C63" s="9"/>
      <c r="D63" s="2"/>
      <c r="E63" s="2"/>
      <c r="F63" s="2"/>
    </row>
    <row r="64" spans="1:6" x14ac:dyDescent="0.25">
      <c r="A64" s="2">
        <v>2005</v>
      </c>
      <c r="B64" s="9"/>
      <c r="C64" s="9"/>
      <c r="D64" s="2"/>
      <c r="E64" s="2">
        <v>1</v>
      </c>
      <c r="F64" s="2">
        <v>0.83399999999999996</v>
      </c>
    </row>
  </sheetData>
  <sortState ref="H68:I130">
    <sortCondition ref="H68:H130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A49" workbookViewId="0">
      <selection activeCell="A8" sqref="A8:B64"/>
    </sheetView>
  </sheetViews>
  <sheetFormatPr defaultColWidth="8.85546875" defaultRowHeight="15" x14ac:dyDescent="0.25"/>
  <sheetData>
    <row r="1" spans="1:13" x14ac:dyDescent="0.25">
      <c r="L1" s="10" t="s">
        <v>13</v>
      </c>
      <c r="M1" s="11">
        <v>1960</v>
      </c>
    </row>
    <row r="2" spans="1:13" ht="30" x14ac:dyDescent="0.25">
      <c r="L2" s="12" t="s">
        <v>14</v>
      </c>
      <c r="M2" s="13">
        <f>K23+((K30-K23)/(J30-J23))*(1960-J23)</f>
        <v>4.3955555555555552</v>
      </c>
    </row>
    <row r="3" spans="1:13" ht="24" x14ac:dyDescent="0.25">
      <c r="L3" s="14" t="s">
        <v>15</v>
      </c>
      <c r="M3" s="15">
        <v>70</v>
      </c>
    </row>
    <row r="4" spans="1:13" ht="22.5" x14ac:dyDescent="0.25">
      <c r="J4" s="40" t="s">
        <v>16</v>
      </c>
      <c r="K4" s="41"/>
      <c r="L4" s="16" t="s">
        <v>17</v>
      </c>
      <c r="M4" s="15">
        <v>9</v>
      </c>
    </row>
    <row r="5" spans="1:13" ht="30.75" thickBot="1" x14ac:dyDescent="0.3">
      <c r="J5" s="17"/>
      <c r="K5" s="18"/>
      <c r="L5" s="12" t="s">
        <v>18</v>
      </c>
      <c r="M5" s="15">
        <f>M3*(M4-1)</f>
        <v>560</v>
      </c>
    </row>
    <row r="6" spans="1:13" s="21" customFormat="1" ht="15.75" thickTop="1" x14ac:dyDescent="0.25">
      <c r="A6" s="19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J6" s="42" t="s">
        <v>19</v>
      </c>
      <c r="K6" s="42"/>
      <c r="L6" s="42" t="s">
        <v>19</v>
      </c>
      <c r="M6" s="42"/>
    </row>
    <row r="7" spans="1:13" x14ac:dyDescent="0.25">
      <c r="A7" s="22"/>
      <c r="B7" s="1" t="s">
        <v>10</v>
      </c>
      <c r="C7" s="1" t="s">
        <v>11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11</v>
      </c>
      <c r="J7" s="23" t="s">
        <v>0</v>
      </c>
      <c r="K7" s="23" t="s">
        <v>20</v>
      </c>
      <c r="L7" s="23" t="s">
        <v>0</v>
      </c>
      <c r="M7" s="23" t="s">
        <v>20</v>
      </c>
    </row>
    <row r="8" spans="1:13" x14ac:dyDescent="0.25">
      <c r="A8" s="2">
        <v>1884</v>
      </c>
      <c r="B8" s="2"/>
      <c r="C8" s="2"/>
      <c r="D8" s="2"/>
      <c r="E8" s="3"/>
      <c r="F8" s="3"/>
      <c r="G8" s="3"/>
      <c r="H8" s="3"/>
      <c r="J8" s="24">
        <f>A8</f>
        <v>1884</v>
      </c>
      <c r="K8" s="24"/>
      <c r="L8" s="24"/>
      <c r="M8" s="25"/>
    </row>
    <row r="9" spans="1:13" x14ac:dyDescent="0.25">
      <c r="A9" s="2">
        <v>1890</v>
      </c>
      <c r="B9" s="2"/>
      <c r="C9" s="2"/>
      <c r="D9" s="2"/>
      <c r="E9" s="3"/>
      <c r="F9" s="3"/>
      <c r="G9" s="3"/>
      <c r="H9" s="3"/>
      <c r="J9" s="24">
        <f t="shared" ref="J9:K64" si="0">A9</f>
        <v>1890</v>
      </c>
      <c r="K9" s="24"/>
      <c r="L9" s="24"/>
      <c r="M9" s="25"/>
    </row>
    <row r="10" spans="1:13" x14ac:dyDescent="0.25">
      <c r="A10" s="2">
        <v>1901</v>
      </c>
      <c r="B10" s="2"/>
      <c r="C10" s="2"/>
      <c r="D10" s="2"/>
      <c r="E10" s="3"/>
      <c r="F10" s="3"/>
      <c r="G10" s="3"/>
      <c r="H10" s="3"/>
      <c r="J10" s="24">
        <f t="shared" si="0"/>
        <v>1901</v>
      </c>
      <c r="K10" s="24"/>
      <c r="L10" s="24"/>
      <c r="M10" s="25"/>
    </row>
    <row r="11" spans="1:13" x14ac:dyDescent="0.25">
      <c r="A11" s="2">
        <v>1911</v>
      </c>
      <c r="B11" s="2"/>
      <c r="C11" s="2"/>
      <c r="D11" s="2"/>
      <c r="E11" s="3"/>
      <c r="F11" s="3"/>
      <c r="G11" s="3"/>
      <c r="H11" s="3"/>
      <c r="J11" s="24">
        <f t="shared" si="0"/>
        <v>1911</v>
      </c>
      <c r="K11" s="24"/>
      <c r="L11" s="24"/>
      <c r="M11" s="25"/>
    </row>
    <row r="12" spans="1:13" x14ac:dyDescent="0.25">
      <c r="A12" s="2">
        <v>1914</v>
      </c>
      <c r="B12" s="2"/>
      <c r="C12" s="2"/>
      <c r="D12" s="2"/>
      <c r="E12" s="3"/>
      <c r="F12" s="3"/>
      <c r="G12" s="3"/>
      <c r="H12" s="3"/>
      <c r="J12" s="24">
        <f t="shared" si="0"/>
        <v>1914</v>
      </c>
      <c r="K12" s="24"/>
      <c r="L12" s="24"/>
      <c r="M12" s="25"/>
    </row>
    <row r="13" spans="1:13" x14ac:dyDescent="0.25">
      <c r="A13" s="2">
        <v>1920</v>
      </c>
      <c r="B13" s="2"/>
      <c r="C13" s="2"/>
      <c r="D13" s="2"/>
      <c r="E13" s="3"/>
      <c r="F13" s="3"/>
      <c r="G13" s="3"/>
      <c r="H13" s="3"/>
      <c r="J13" s="24">
        <f t="shared" si="0"/>
        <v>1920</v>
      </c>
      <c r="K13" s="24"/>
      <c r="L13" s="24"/>
      <c r="M13" s="25"/>
    </row>
    <row r="14" spans="1:13" x14ac:dyDescent="0.25">
      <c r="A14" s="2">
        <v>1935</v>
      </c>
      <c r="B14" s="2"/>
      <c r="C14" s="2"/>
      <c r="D14" s="2"/>
      <c r="E14" s="3"/>
      <c r="F14" s="3"/>
      <c r="G14" s="3"/>
      <c r="H14" s="3"/>
      <c r="J14" s="24">
        <f t="shared" si="0"/>
        <v>1935</v>
      </c>
      <c r="K14" s="24"/>
      <c r="L14" s="24"/>
      <c r="M14" s="25"/>
    </row>
    <row r="15" spans="1:13" x14ac:dyDescent="0.25">
      <c r="A15" s="2">
        <v>1937</v>
      </c>
      <c r="B15" s="2"/>
      <c r="C15" s="2"/>
      <c r="D15" s="2"/>
      <c r="E15" s="3"/>
      <c r="F15" s="3"/>
      <c r="G15" s="3"/>
      <c r="H15" s="3"/>
      <c r="J15" s="24">
        <f t="shared" si="0"/>
        <v>1937</v>
      </c>
      <c r="K15" s="24"/>
      <c r="L15" s="24"/>
      <c r="M15" s="25"/>
    </row>
    <row r="16" spans="1:13" x14ac:dyDescent="0.25">
      <c r="A16" s="2">
        <v>1940</v>
      </c>
      <c r="B16" s="2"/>
      <c r="C16" s="2"/>
      <c r="D16" s="2"/>
      <c r="E16" s="3"/>
      <c r="F16" s="3"/>
      <c r="G16" s="3"/>
      <c r="H16" s="3"/>
      <c r="J16" s="24">
        <f t="shared" si="0"/>
        <v>1940</v>
      </c>
      <c r="K16" s="24"/>
      <c r="L16" s="24"/>
      <c r="M16" s="25"/>
    </row>
    <row r="17" spans="1:13" x14ac:dyDescent="0.25">
      <c r="A17" s="2">
        <v>1941</v>
      </c>
      <c r="B17" s="2"/>
      <c r="C17" s="2"/>
      <c r="D17" s="2"/>
      <c r="E17" s="3"/>
      <c r="F17" s="3"/>
      <c r="G17" s="3"/>
      <c r="H17" s="3"/>
      <c r="J17" s="24">
        <f t="shared" si="0"/>
        <v>1941</v>
      </c>
      <c r="K17" s="24"/>
      <c r="L17" s="24"/>
      <c r="M17" s="25"/>
    </row>
    <row r="18" spans="1:13" x14ac:dyDescent="0.25">
      <c r="A18" s="2">
        <v>1942</v>
      </c>
      <c r="B18" s="2"/>
      <c r="C18" s="2"/>
      <c r="D18" s="2"/>
      <c r="E18" s="3"/>
      <c r="F18" s="3"/>
      <c r="G18" s="3"/>
      <c r="H18" s="3"/>
      <c r="J18" s="24">
        <f t="shared" si="0"/>
        <v>1942</v>
      </c>
      <c r="K18" s="24"/>
      <c r="L18" s="24"/>
      <c r="M18" s="25"/>
    </row>
    <row r="19" spans="1:13" x14ac:dyDescent="0.25">
      <c r="A19" s="2">
        <v>1943</v>
      </c>
      <c r="B19" s="2"/>
      <c r="C19" s="2"/>
      <c r="D19" s="2"/>
      <c r="E19" s="3"/>
      <c r="F19" s="3"/>
      <c r="G19" s="3"/>
      <c r="H19" s="3"/>
      <c r="J19" s="24">
        <f t="shared" si="0"/>
        <v>1943</v>
      </c>
      <c r="K19" s="24"/>
      <c r="L19" s="24"/>
      <c r="M19" s="25"/>
    </row>
    <row r="20" spans="1:13" x14ac:dyDescent="0.25">
      <c r="A20" s="2">
        <v>1945</v>
      </c>
      <c r="B20" s="2"/>
      <c r="C20" s="2"/>
      <c r="D20" s="2"/>
      <c r="E20" s="3"/>
      <c r="F20" s="3"/>
      <c r="G20" s="3"/>
      <c r="H20" s="3"/>
      <c r="J20" s="24">
        <f t="shared" si="0"/>
        <v>1945</v>
      </c>
      <c r="K20" s="24"/>
      <c r="L20" s="24"/>
      <c r="M20" s="25"/>
    </row>
    <row r="21" spans="1:13" x14ac:dyDescent="0.25">
      <c r="A21" s="2">
        <v>1946</v>
      </c>
      <c r="B21" s="2"/>
      <c r="C21" s="2"/>
      <c r="D21" s="2"/>
      <c r="E21" s="3"/>
      <c r="F21" s="3"/>
      <c r="G21" s="3"/>
      <c r="H21" s="3"/>
      <c r="J21" s="24">
        <f t="shared" si="0"/>
        <v>1946</v>
      </c>
      <c r="K21" s="24"/>
      <c r="L21" s="24"/>
      <c r="M21" s="25"/>
    </row>
    <row r="22" spans="1:13" x14ac:dyDescent="0.25">
      <c r="A22" s="2">
        <v>1947</v>
      </c>
      <c r="B22" s="2"/>
      <c r="C22" s="2"/>
      <c r="D22" s="2"/>
      <c r="E22" s="3"/>
      <c r="F22" s="3"/>
      <c r="G22" s="3"/>
      <c r="H22" s="3"/>
      <c r="J22" s="24">
        <f t="shared" si="0"/>
        <v>1947</v>
      </c>
      <c r="K22" s="24"/>
      <c r="L22" s="24"/>
      <c r="M22" s="25"/>
    </row>
    <row r="23" spans="1:13" x14ac:dyDescent="0.25">
      <c r="A23" s="2">
        <v>1950</v>
      </c>
      <c r="B23" s="2">
        <v>3.94</v>
      </c>
      <c r="C23" s="2"/>
      <c r="D23" s="2"/>
      <c r="E23" s="3"/>
      <c r="F23" s="3"/>
      <c r="G23" s="3"/>
      <c r="H23" s="3"/>
      <c r="J23" s="24">
        <f t="shared" si="0"/>
        <v>1950</v>
      </c>
      <c r="K23" s="24">
        <f>B23</f>
        <v>3.94</v>
      </c>
      <c r="L23" s="24"/>
      <c r="M23" s="25"/>
    </row>
    <row r="24" spans="1:13" x14ac:dyDescent="0.25">
      <c r="A24" s="2">
        <v>1952</v>
      </c>
      <c r="B24" s="2"/>
      <c r="C24" s="2"/>
      <c r="D24" s="2"/>
      <c r="E24" s="3"/>
      <c r="F24" s="3"/>
      <c r="G24" s="3"/>
      <c r="H24" s="3"/>
      <c r="J24" s="24">
        <f t="shared" si="0"/>
        <v>1952</v>
      </c>
      <c r="K24" s="24"/>
      <c r="L24" s="24"/>
      <c r="M24" s="25"/>
    </row>
    <row r="25" spans="1:13" x14ac:dyDescent="0.25">
      <c r="A25" s="2">
        <v>1955</v>
      </c>
      <c r="B25" s="2"/>
      <c r="C25" s="2"/>
      <c r="D25" s="2"/>
      <c r="E25" s="3"/>
      <c r="F25" s="3"/>
      <c r="G25" s="3"/>
      <c r="H25" s="3"/>
      <c r="J25" s="24">
        <f t="shared" si="0"/>
        <v>1955</v>
      </c>
      <c r="K25" s="24"/>
      <c r="L25" s="24"/>
      <c r="M25" s="25"/>
    </row>
    <row r="26" spans="1:13" x14ac:dyDescent="0.25">
      <c r="A26" s="2">
        <v>1956</v>
      </c>
      <c r="B26" s="2"/>
      <c r="C26" s="2"/>
      <c r="D26" s="2"/>
      <c r="E26" s="3"/>
      <c r="F26" s="3"/>
      <c r="G26" s="3"/>
      <c r="H26" s="3"/>
      <c r="J26" s="24">
        <f t="shared" si="0"/>
        <v>1956</v>
      </c>
      <c r="K26" s="24"/>
      <c r="L26" s="24"/>
      <c r="M26" s="25"/>
    </row>
    <row r="27" spans="1:13" x14ac:dyDescent="0.25">
      <c r="A27" s="2">
        <v>1960</v>
      </c>
      <c r="B27" s="2"/>
      <c r="C27" s="2"/>
      <c r="D27" s="2"/>
      <c r="E27" s="3"/>
      <c r="F27" s="3"/>
      <c r="G27" s="3"/>
      <c r="H27" s="3"/>
      <c r="J27" s="24">
        <f t="shared" si="0"/>
        <v>1960</v>
      </c>
      <c r="K27" s="24"/>
      <c r="L27" s="24"/>
      <c r="M27" s="25"/>
    </row>
    <row r="28" spans="1:13" x14ac:dyDescent="0.25">
      <c r="A28" s="2">
        <v>1962</v>
      </c>
      <c r="B28" s="2"/>
      <c r="C28" s="2"/>
      <c r="D28" s="2"/>
      <c r="E28" s="3"/>
      <c r="F28" s="3"/>
      <c r="G28" s="3"/>
      <c r="H28" s="3"/>
      <c r="J28" s="24">
        <f t="shared" si="0"/>
        <v>1962</v>
      </c>
      <c r="K28" s="24"/>
      <c r="L28" s="24"/>
      <c r="M28" s="25"/>
    </row>
    <row r="29" spans="1:13" x14ac:dyDescent="0.25">
      <c r="A29" s="2">
        <v>1965</v>
      </c>
      <c r="B29" s="2"/>
      <c r="C29" s="2"/>
      <c r="D29" s="2"/>
      <c r="E29" s="3"/>
      <c r="F29" s="3"/>
      <c r="G29" s="3"/>
      <c r="H29" s="3"/>
      <c r="J29" s="24">
        <f t="shared" si="0"/>
        <v>1965</v>
      </c>
      <c r="K29" s="24"/>
      <c r="L29" s="24"/>
      <c r="M29" s="25"/>
    </row>
    <row r="30" spans="1:13" x14ac:dyDescent="0.25">
      <c r="A30" s="2">
        <v>1968</v>
      </c>
      <c r="B30" s="2">
        <v>4.76</v>
      </c>
      <c r="C30" s="2"/>
      <c r="D30" s="2"/>
      <c r="E30" s="3"/>
      <c r="F30" s="3"/>
      <c r="G30" s="3"/>
      <c r="H30" s="3"/>
      <c r="J30" s="24">
        <f t="shared" si="0"/>
        <v>1968</v>
      </c>
      <c r="K30" s="24">
        <f t="shared" si="0"/>
        <v>4.76</v>
      </c>
      <c r="L30" s="24"/>
      <c r="M30" s="25"/>
    </row>
    <row r="31" spans="1:13" x14ac:dyDescent="0.25">
      <c r="A31" s="2">
        <v>1970</v>
      </c>
      <c r="B31" s="2"/>
      <c r="C31" s="2"/>
      <c r="D31" s="2"/>
      <c r="E31" s="3"/>
      <c r="F31" s="3"/>
      <c r="G31" s="3"/>
      <c r="H31" s="3"/>
      <c r="J31" s="24">
        <f t="shared" si="0"/>
        <v>1970</v>
      </c>
      <c r="K31" s="24"/>
      <c r="L31" s="24"/>
      <c r="M31" s="25"/>
    </row>
    <row r="32" spans="1:13" x14ac:dyDescent="0.25">
      <c r="A32" s="2">
        <v>1972</v>
      </c>
      <c r="B32" s="2"/>
      <c r="C32" s="2"/>
      <c r="D32" s="2"/>
      <c r="E32" s="1"/>
      <c r="F32" s="1"/>
      <c r="G32" s="1"/>
      <c r="H32" s="1"/>
      <c r="J32" s="24">
        <f t="shared" si="0"/>
        <v>1972</v>
      </c>
      <c r="K32" s="24"/>
      <c r="L32" s="24"/>
      <c r="M32" s="25"/>
    </row>
    <row r="33" spans="1:13" x14ac:dyDescent="0.25">
      <c r="A33" s="2">
        <v>1973</v>
      </c>
      <c r="B33" s="2"/>
      <c r="C33" s="2"/>
      <c r="D33" s="2"/>
      <c r="E33" s="1"/>
      <c r="F33" s="1"/>
      <c r="G33" s="1"/>
      <c r="H33" s="1"/>
      <c r="J33" s="24">
        <f t="shared" si="0"/>
        <v>1973</v>
      </c>
      <c r="K33" s="24"/>
      <c r="L33" s="24"/>
      <c r="M33" s="25"/>
    </row>
    <row r="34" spans="1:13" x14ac:dyDescent="0.25">
      <c r="A34" s="2">
        <v>1975</v>
      </c>
      <c r="B34" s="2"/>
      <c r="C34" s="2"/>
      <c r="D34" s="2"/>
      <c r="E34" s="2"/>
      <c r="F34" s="2"/>
      <c r="G34" s="2"/>
      <c r="H34" s="2"/>
      <c r="J34" s="24">
        <f t="shared" si="0"/>
        <v>1975</v>
      </c>
      <c r="K34" s="24"/>
      <c r="L34" s="24"/>
      <c r="M34" s="25"/>
    </row>
    <row r="35" spans="1:13" x14ac:dyDescent="0.25">
      <c r="A35" s="2">
        <v>1977</v>
      </c>
      <c r="B35" s="2"/>
      <c r="C35" s="2"/>
      <c r="D35" s="2"/>
      <c r="E35" s="2"/>
      <c r="F35" s="2"/>
      <c r="G35" s="2"/>
      <c r="H35" s="2"/>
      <c r="J35" s="24">
        <f t="shared" si="0"/>
        <v>1977</v>
      </c>
      <c r="K35" s="24"/>
      <c r="L35" s="24"/>
      <c r="M35" s="25"/>
    </row>
    <row r="36" spans="1:13" x14ac:dyDescent="0.25">
      <c r="A36" s="2">
        <v>1978</v>
      </c>
      <c r="B36" s="2">
        <v>5.65</v>
      </c>
      <c r="C36" s="2"/>
      <c r="D36" s="2"/>
      <c r="E36" s="2"/>
      <c r="F36" s="2"/>
      <c r="G36" s="2"/>
      <c r="H36" s="2"/>
      <c r="J36" s="24">
        <f t="shared" si="0"/>
        <v>1978</v>
      </c>
      <c r="K36" s="24">
        <f t="shared" si="0"/>
        <v>5.65</v>
      </c>
      <c r="L36" s="24"/>
      <c r="M36" s="25"/>
    </row>
    <row r="37" spans="1:13" x14ac:dyDescent="0.25">
      <c r="A37" s="2">
        <v>1979</v>
      </c>
      <c r="B37" s="2">
        <v>2.77</v>
      </c>
      <c r="C37" s="2"/>
      <c r="D37" s="2"/>
      <c r="E37" s="2"/>
      <c r="F37" s="2"/>
      <c r="G37" s="2"/>
      <c r="H37" s="2"/>
      <c r="J37" s="24">
        <f t="shared" si="0"/>
        <v>1979</v>
      </c>
      <c r="K37" s="24"/>
      <c r="L37" s="24"/>
      <c r="M37" s="25"/>
    </row>
    <row r="38" spans="1:13" x14ac:dyDescent="0.25">
      <c r="A38" s="2">
        <v>1980</v>
      </c>
      <c r="B38" s="2">
        <v>2.92</v>
      </c>
      <c r="C38" s="2"/>
      <c r="D38" s="2"/>
      <c r="E38" s="2"/>
      <c r="F38" s="2"/>
      <c r="G38" s="2"/>
      <c r="H38" s="2"/>
      <c r="J38" s="24">
        <f t="shared" si="0"/>
        <v>1980</v>
      </c>
      <c r="K38" s="24"/>
      <c r="L38" s="24"/>
      <c r="M38" s="25"/>
    </row>
    <row r="39" spans="1:13" x14ac:dyDescent="0.25">
      <c r="A39" s="2">
        <v>1981</v>
      </c>
      <c r="B39" s="2">
        <v>5.8</v>
      </c>
      <c r="C39" s="2"/>
      <c r="D39" s="2"/>
      <c r="E39" s="2"/>
      <c r="F39" s="2"/>
      <c r="G39" s="2"/>
      <c r="H39" s="2"/>
      <c r="J39" s="24">
        <f t="shared" si="0"/>
        <v>1981</v>
      </c>
      <c r="K39" s="24">
        <f t="shared" si="0"/>
        <v>5.8</v>
      </c>
      <c r="L39" s="24"/>
      <c r="M39" s="25"/>
    </row>
    <row r="40" spans="1:13" x14ac:dyDescent="0.25">
      <c r="A40" s="2">
        <v>1982</v>
      </c>
      <c r="B40" s="2">
        <v>3.94</v>
      </c>
      <c r="C40" s="2"/>
      <c r="D40" s="2"/>
      <c r="E40" s="2"/>
      <c r="F40" s="2"/>
      <c r="G40" s="2"/>
      <c r="H40" s="2"/>
      <c r="J40" s="24">
        <f t="shared" si="0"/>
        <v>1982</v>
      </c>
      <c r="K40" s="24"/>
      <c r="L40" s="24"/>
      <c r="M40" s="25"/>
    </row>
    <row r="41" spans="1:13" x14ac:dyDescent="0.25">
      <c r="A41" s="2">
        <v>1983</v>
      </c>
      <c r="B41" s="2">
        <v>4.55</v>
      </c>
      <c r="C41" s="2"/>
      <c r="D41" s="2"/>
      <c r="E41" s="2"/>
      <c r="F41" s="2"/>
      <c r="G41" s="2"/>
      <c r="H41" s="2"/>
      <c r="J41" s="24">
        <f t="shared" si="0"/>
        <v>1983</v>
      </c>
      <c r="K41" s="24"/>
      <c r="L41" s="24"/>
      <c r="M41" s="25"/>
    </row>
    <row r="42" spans="1:13" x14ac:dyDescent="0.25">
      <c r="A42" s="2">
        <v>1984</v>
      </c>
      <c r="B42" s="2">
        <v>5.17</v>
      </c>
      <c r="C42" s="2"/>
      <c r="D42" s="2"/>
      <c r="E42" s="2"/>
      <c r="F42" s="2"/>
      <c r="G42" s="2"/>
      <c r="H42" s="2"/>
      <c r="J42" s="24">
        <f t="shared" si="0"/>
        <v>1984</v>
      </c>
      <c r="K42" s="24"/>
      <c r="L42" s="24"/>
      <c r="M42" s="25"/>
    </row>
    <row r="43" spans="1:13" x14ac:dyDescent="0.25">
      <c r="A43" s="2">
        <v>1985</v>
      </c>
      <c r="B43" s="2">
        <v>5.86</v>
      </c>
      <c r="C43" s="2"/>
      <c r="D43" s="2">
        <v>1.6999999999999999E-3</v>
      </c>
      <c r="E43" s="2"/>
      <c r="F43" s="2"/>
      <c r="G43" s="2"/>
      <c r="H43" s="2"/>
      <c r="J43" s="24">
        <f t="shared" si="0"/>
        <v>1985</v>
      </c>
      <c r="K43" s="24">
        <f t="shared" si="0"/>
        <v>5.86</v>
      </c>
      <c r="L43" s="24"/>
      <c r="M43" s="25"/>
    </row>
    <row r="44" spans="1:13" x14ac:dyDescent="0.25">
      <c r="A44" s="2">
        <v>1986</v>
      </c>
      <c r="B44" s="2">
        <v>7.15</v>
      </c>
      <c r="C44" s="2"/>
      <c r="D44" s="2"/>
      <c r="E44" s="2"/>
      <c r="F44" s="2"/>
      <c r="G44" s="2"/>
      <c r="H44" s="2"/>
      <c r="J44" s="24">
        <f t="shared" si="0"/>
        <v>1986</v>
      </c>
      <c r="K44" s="24">
        <f t="shared" si="0"/>
        <v>7.15</v>
      </c>
      <c r="L44" s="24"/>
      <c r="M44" s="25"/>
    </row>
    <row r="45" spans="1:13" x14ac:dyDescent="0.25">
      <c r="A45" s="2">
        <v>1987</v>
      </c>
      <c r="B45" s="2">
        <v>6.98</v>
      </c>
      <c r="C45" s="2"/>
      <c r="D45" s="2"/>
      <c r="E45" s="2"/>
      <c r="F45" s="2"/>
      <c r="G45" s="2"/>
      <c r="H45" s="2"/>
      <c r="J45" s="24">
        <f t="shared" si="0"/>
        <v>1987</v>
      </c>
      <c r="K45" s="24"/>
      <c r="L45" s="24"/>
      <c r="M45" s="25"/>
    </row>
    <row r="46" spans="1:13" x14ac:dyDescent="0.25">
      <c r="A46" s="2">
        <v>1988</v>
      </c>
      <c r="B46" s="2"/>
      <c r="C46" s="2"/>
      <c r="D46" s="2"/>
      <c r="E46" s="2"/>
      <c r="F46" s="2"/>
      <c r="G46" s="2"/>
      <c r="H46" s="2"/>
      <c r="J46" s="24">
        <f t="shared" si="0"/>
        <v>1988</v>
      </c>
      <c r="K46" s="24"/>
      <c r="L46" s="24"/>
      <c r="M46" s="25"/>
    </row>
    <row r="47" spans="1:13" x14ac:dyDescent="0.25">
      <c r="A47" s="2">
        <v>1989</v>
      </c>
      <c r="B47" s="2">
        <v>6.11</v>
      </c>
      <c r="C47" s="2"/>
      <c r="D47" s="2"/>
      <c r="E47" s="2"/>
      <c r="F47" s="2"/>
      <c r="G47" s="2"/>
      <c r="H47" s="2"/>
      <c r="J47" s="24">
        <f t="shared" si="0"/>
        <v>1989</v>
      </c>
      <c r="K47" s="24"/>
      <c r="L47" s="24"/>
      <c r="M47" s="25"/>
    </row>
    <row r="48" spans="1:13" x14ac:dyDescent="0.25">
      <c r="A48" s="2">
        <v>1990</v>
      </c>
      <c r="B48" s="2"/>
      <c r="C48" s="6"/>
      <c r="D48" s="2">
        <v>4.4999999999999997E-3</v>
      </c>
      <c r="E48" s="2"/>
      <c r="F48" s="2"/>
      <c r="G48" s="2"/>
      <c r="H48" s="2"/>
      <c r="J48" s="24">
        <f t="shared" si="0"/>
        <v>1990</v>
      </c>
      <c r="K48" s="24"/>
      <c r="L48" s="24"/>
      <c r="M48" s="25"/>
    </row>
    <row r="49" spans="1:13" x14ac:dyDescent="0.25">
      <c r="A49" s="2">
        <v>1991</v>
      </c>
      <c r="B49" s="2"/>
      <c r="C49" s="2"/>
      <c r="D49" s="2"/>
      <c r="E49" s="2"/>
      <c r="F49" s="2"/>
      <c r="G49" s="2"/>
      <c r="H49" s="2"/>
      <c r="J49" s="24">
        <f t="shared" si="0"/>
        <v>1991</v>
      </c>
      <c r="K49" s="24"/>
      <c r="L49" s="24"/>
      <c r="M49" s="25"/>
    </row>
    <row r="50" spans="1:13" x14ac:dyDescent="0.25">
      <c r="A50" s="2">
        <v>1992</v>
      </c>
      <c r="B50" s="2"/>
      <c r="C50" s="2"/>
      <c r="D50" s="2">
        <v>1.06E-2</v>
      </c>
      <c r="E50" s="2"/>
      <c r="F50" s="2"/>
      <c r="G50" s="2"/>
      <c r="H50" s="2"/>
      <c r="J50" s="24">
        <f t="shared" si="0"/>
        <v>1992</v>
      </c>
      <c r="K50" s="24"/>
      <c r="L50" s="24"/>
      <c r="M50" s="25"/>
    </row>
    <row r="51" spans="1:13" x14ac:dyDescent="0.25">
      <c r="A51" s="2">
        <v>1993</v>
      </c>
      <c r="B51" s="2">
        <v>10.16</v>
      </c>
      <c r="C51" s="2"/>
      <c r="D51" s="2"/>
      <c r="E51" s="2"/>
      <c r="F51" s="2"/>
      <c r="G51" s="2"/>
      <c r="H51" s="2"/>
      <c r="J51" s="24">
        <f t="shared" si="0"/>
        <v>1993</v>
      </c>
      <c r="K51" s="24">
        <f t="shared" si="0"/>
        <v>10.16</v>
      </c>
      <c r="L51" s="24"/>
      <c r="M51" s="25"/>
    </row>
    <row r="52" spans="1:13" x14ac:dyDescent="0.25">
      <c r="A52" s="2">
        <v>1994</v>
      </c>
      <c r="B52" s="2">
        <v>10.220000000000001</v>
      </c>
      <c r="C52" s="6"/>
      <c r="D52" s="2"/>
      <c r="E52" s="2"/>
      <c r="F52" s="2"/>
      <c r="G52" s="2"/>
      <c r="H52" s="2"/>
      <c r="J52" s="24">
        <f t="shared" si="0"/>
        <v>1994</v>
      </c>
      <c r="K52" s="24">
        <f t="shared" si="0"/>
        <v>10.220000000000001</v>
      </c>
      <c r="L52" s="24"/>
      <c r="M52" s="25"/>
    </row>
    <row r="53" spans="1:13" x14ac:dyDescent="0.25">
      <c r="A53" s="2">
        <v>1995</v>
      </c>
      <c r="B53" s="2">
        <v>11.25</v>
      </c>
      <c r="C53" s="2"/>
      <c r="D53" s="2">
        <v>1.89E-2</v>
      </c>
      <c r="E53" s="8">
        <v>1.67</v>
      </c>
      <c r="F53" s="2"/>
      <c r="G53" s="2"/>
      <c r="H53" s="2"/>
      <c r="J53" s="24">
        <f t="shared" si="0"/>
        <v>1995</v>
      </c>
      <c r="K53" s="24">
        <f t="shared" si="0"/>
        <v>11.25</v>
      </c>
      <c r="L53" s="24"/>
      <c r="M53" s="25"/>
    </row>
    <row r="54" spans="1:13" x14ac:dyDescent="0.25">
      <c r="A54" s="2">
        <v>1996</v>
      </c>
      <c r="B54" s="2"/>
      <c r="C54" s="2"/>
      <c r="D54" s="2"/>
      <c r="E54" s="8"/>
      <c r="F54" s="2"/>
      <c r="G54" s="2"/>
      <c r="H54" s="2"/>
      <c r="J54" s="24">
        <f t="shared" si="0"/>
        <v>1996</v>
      </c>
      <c r="K54" s="24"/>
      <c r="L54" s="24"/>
      <c r="M54" s="25"/>
    </row>
    <row r="55" spans="1:13" x14ac:dyDescent="0.25">
      <c r="A55" s="2">
        <v>1997</v>
      </c>
      <c r="B55" s="2"/>
      <c r="C55" s="2"/>
      <c r="D55" s="2"/>
      <c r="E55" s="8"/>
      <c r="F55" s="2"/>
      <c r="G55" s="2"/>
      <c r="H55" s="2"/>
      <c r="J55" s="24">
        <f t="shared" si="0"/>
        <v>1997</v>
      </c>
      <c r="K55" s="24"/>
      <c r="L55" s="24"/>
      <c r="M55" s="25"/>
    </row>
    <row r="56" spans="1:13" x14ac:dyDescent="0.25">
      <c r="A56" s="2">
        <v>1998</v>
      </c>
      <c r="B56" s="2">
        <v>14.02</v>
      </c>
      <c r="C56" s="2"/>
      <c r="D56" s="2"/>
      <c r="E56" s="8"/>
      <c r="F56" s="2"/>
      <c r="G56" s="2"/>
      <c r="H56" s="2"/>
      <c r="J56" s="24">
        <f t="shared" si="0"/>
        <v>1998</v>
      </c>
      <c r="K56" s="24">
        <f t="shared" si="0"/>
        <v>14.02</v>
      </c>
      <c r="L56" s="24"/>
      <c r="M56" s="25"/>
    </row>
    <row r="57" spans="1:13" x14ac:dyDescent="0.25">
      <c r="A57" s="2">
        <v>1999</v>
      </c>
      <c r="B57" s="2">
        <v>9.92</v>
      </c>
      <c r="C57" s="2"/>
      <c r="D57" s="2"/>
      <c r="E57" s="8"/>
      <c r="F57" s="2"/>
      <c r="G57" s="2"/>
      <c r="H57" s="2"/>
      <c r="J57" s="24">
        <f t="shared" si="0"/>
        <v>1999</v>
      </c>
      <c r="K57" s="24"/>
      <c r="L57" s="24"/>
      <c r="M57" s="25"/>
    </row>
    <row r="58" spans="1:13" x14ac:dyDescent="0.25">
      <c r="A58" s="2">
        <v>1999</v>
      </c>
      <c r="B58" s="9"/>
      <c r="C58" s="2"/>
      <c r="D58" s="2"/>
      <c r="E58" s="8"/>
      <c r="F58" s="2"/>
      <c r="G58" s="2"/>
      <c r="H58" s="2"/>
      <c r="J58" s="24">
        <f t="shared" si="0"/>
        <v>1999</v>
      </c>
      <c r="K58" s="24"/>
      <c r="L58" s="24"/>
      <c r="M58" s="25"/>
    </row>
    <row r="59" spans="1:13" x14ac:dyDescent="0.25">
      <c r="A59" s="2">
        <v>2000</v>
      </c>
      <c r="B59" s="9"/>
      <c r="C59" s="2"/>
      <c r="D59" s="2"/>
      <c r="E59" s="8">
        <v>1.43</v>
      </c>
      <c r="F59" s="2"/>
      <c r="G59" s="2">
        <v>0.27</v>
      </c>
      <c r="H59" s="2">
        <v>0.63</v>
      </c>
      <c r="J59" s="24">
        <f t="shared" si="0"/>
        <v>2000</v>
      </c>
      <c r="K59" s="24"/>
      <c r="L59" s="24"/>
      <c r="M59" s="25"/>
    </row>
    <row r="60" spans="1:13" x14ac:dyDescent="0.25">
      <c r="A60" s="2">
        <v>2001</v>
      </c>
      <c r="B60" s="9"/>
      <c r="C60" s="2"/>
      <c r="D60" s="2"/>
      <c r="E60" s="8">
        <v>1.67</v>
      </c>
      <c r="F60" s="2"/>
      <c r="G60" s="2">
        <v>0.43</v>
      </c>
      <c r="H60" s="2">
        <v>0.93</v>
      </c>
      <c r="J60" s="24">
        <f t="shared" si="0"/>
        <v>2001</v>
      </c>
      <c r="K60" s="24"/>
      <c r="L60" s="24"/>
      <c r="M60" s="25"/>
    </row>
    <row r="61" spans="1:13" x14ac:dyDescent="0.25">
      <c r="A61" s="2">
        <v>2002</v>
      </c>
      <c r="B61" s="2">
        <v>23.86</v>
      </c>
      <c r="C61" s="9"/>
      <c r="D61" s="2">
        <v>1.2200000000000001E-2</v>
      </c>
      <c r="E61" s="8">
        <v>1.82</v>
      </c>
      <c r="F61" s="2"/>
      <c r="G61" s="2">
        <v>0.59</v>
      </c>
      <c r="H61" s="2">
        <v>1.05</v>
      </c>
      <c r="J61" s="24">
        <f t="shared" si="0"/>
        <v>2002</v>
      </c>
      <c r="K61" s="24">
        <f t="shared" si="0"/>
        <v>23.86</v>
      </c>
      <c r="L61" s="24"/>
      <c r="M61" s="25"/>
    </row>
    <row r="62" spans="1:13" x14ac:dyDescent="0.25">
      <c r="A62" s="2">
        <v>2003</v>
      </c>
      <c r="B62" s="9"/>
      <c r="C62" s="9"/>
      <c r="D62" s="9"/>
      <c r="E62" s="2"/>
      <c r="F62" s="2"/>
      <c r="G62" s="2"/>
      <c r="H62" s="2"/>
      <c r="J62" s="24">
        <f t="shared" si="0"/>
        <v>2003</v>
      </c>
      <c r="K62" s="24"/>
      <c r="L62" s="24"/>
      <c r="M62" s="25"/>
    </row>
    <row r="63" spans="1:13" x14ac:dyDescent="0.25">
      <c r="A63" s="2">
        <v>2004</v>
      </c>
      <c r="B63" s="9"/>
      <c r="C63" s="9"/>
      <c r="D63" s="2">
        <v>6.6732E-2</v>
      </c>
      <c r="E63" s="2"/>
      <c r="F63" s="2"/>
      <c r="G63" s="2"/>
      <c r="H63" s="2"/>
      <c r="J63" s="24">
        <f t="shared" si="0"/>
        <v>2004</v>
      </c>
      <c r="K63" s="24"/>
      <c r="L63" s="24"/>
      <c r="M63" s="25"/>
    </row>
    <row r="64" spans="1:13" x14ac:dyDescent="0.25">
      <c r="A64" s="2">
        <v>2005</v>
      </c>
      <c r="B64" s="9"/>
      <c r="C64" s="9"/>
      <c r="D64" s="2">
        <v>0.17094000000000001</v>
      </c>
      <c r="E64" s="2"/>
      <c r="F64" s="2"/>
      <c r="G64" s="2">
        <v>1</v>
      </c>
      <c r="H64" s="2">
        <v>0.83399999999999996</v>
      </c>
      <c r="J64" s="24">
        <f t="shared" si="0"/>
        <v>2005</v>
      </c>
      <c r="K64" s="24"/>
      <c r="L64" s="24"/>
      <c r="M64" s="25"/>
    </row>
  </sheetData>
  <mergeCells count="3">
    <mergeCell ref="J4:K4"/>
    <mergeCell ref="J6:K6"/>
    <mergeCell ref="L6:M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workbookViewId="0">
      <selection activeCell="A8" sqref="A8:B64"/>
    </sheetView>
  </sheetViews>
  <sheetFormatPr defaultColWidth="8.85546875" defaultRowHeight="15" x14ac:dyDescent="0.25"/>
  <sheetData>
    <row r="1" spans="1:22" ht="15.75" thickTop="1" x14ac:dyDescent="0.25">
      <c r="A1" s="43" t="s">
        <v>0</v>
      </c>
      <c r="B1" s="45" t="s">
        <v>1</v>
      </c>
      <c r="C1" s="45"/>
      <c r="D1" s="45"/>
      <c r="E1" s="45" t="s">
        <v>2</v>
      </c>
      <c r="F1" s="45"/>
      <c r="G1" s="45"/>
      <c r="H1" s="45" t="s">
        <v>3</v>
      </c>
      <c r="I1" s="45"/>
      <c r="J1" s="45"/>
      <c r="K1" s="45" t="s">
        <v>4</v>
      </c>
      <c r="L1" s="45"/>
      <c r="M1" s="45"/>
      <c r="N1" s="45" t="s">
        <v>5</v>
      </c>
      <c r="O1" s="45"/>
      <c r="P1" s="45"/>
      <c r="Q1" s="45" t="s">
        <v>6</v>
      </c>
      <c r="R1" s="45"/>
      <c r="S1" s="45"/>
      <c r="T1" s="45" t="s">
        <v>7</v>
      </c>
      <c r="U1" s="45"/>
      <c r="V1" s="45"/>
    </row>
    <row r="2" spans="1:22" x14ac:dyDescent="0.25">
      <c r="A2" s="44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11</v>
      </c>
      <c r="H2" s="1" t="s">
        <v>8</v>
      </c>
      <c r="I2" s="1" t="s">
        <v>9</v>
      </c>
      <c r="J2" s="1" t="s">
        <v>12</v>
      </c>
      <c r="K2" s="1" t="s">
        <v>8</v>
      </c>
      <c r="L2" s="1" t="s">
        <v>9</v>
      </c>
      <c r="M2" s="1" t="s">
        <v>11</v>
      </c>
      <c r="N2" s="1" t="s">
        <v>8</v>
      </c>
      <c r="O2" s="1" t="s">
        <v>9</v>
      </c>
      <c r="P2" s="1" t="s">
        <v>11</v>
      </c>
      <c r="Q2" s="1" t="s">
        <v>8</v>
      </c>
      <c r="R2" s="1" t="s">
        <v>9</v>
      </c>
      <c r="S2" s="1" t="s">
        <v>11</v>
      </c>
      <c r="T2" s="1" t="s">
        <v>8</v>
      </c>
      <c r="U2" s="1" t="s">
        <v>9</v>
      </c>
      <c r="V2" s="1" t="s">
        <v>11</v>
      </c>
    </row>
    <row r="3" spans="1:22" x14ac:dyDescent="0.25">
      <c r="A3" s="2">
        <v>1884</v>
      </c>
      <c r="B3" s="2">
        <v>4.46</v>
      </c>
      <c r="C3" s="2">
        <v>4.13</v>
      </c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2">
        <v>1890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2">
        <v>1901</v>
      </c>
      <c r="B5" s="2">
        <v>9.4</v>
      </c>
      <c r="C5" s="2">
        <v>8.6999999999999993</v>
      </c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2">
        <v>1911</v>
      </c>
      <c r="B6" s="2">
        <v>13.18</v>
      </c>
      <c r="C6" s="2">
        <v>12.2</v>
      </c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2">
        <v>1914</v>
      </c>
      <c r="B7" s="2">
        <v>19.440000000000001</v>
      </c>
      <c r="C7" s="2">
        <v>18</v>
      </c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2">
        <v>1920</v>
      </c>
      <c r="B8" s="2">
        <v>17.82</v>
      </c>
      <c r="C8" s="2">
        <v>16.5</v>
      </c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2">
        <v>1935</v>
      </c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2">
        <v>1937</v>
      </c>
      <c r="B10" s="2">
        <v>20.2</v>
      </c>
      <c r="C10" s="2">
        <v>18.7</v>
      </c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2">
        <v>1940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2">
        <v>1941</v>
      </c>
      <c r="B12" s="2"/>
      <c r="C12" s="2"/>
      <c r="D12" s="2"/>
      <c r="E12" s="2"/>
      <c r="F12" s="2"/>
      <c r="G12" s="2"/>
      <c r="H12" s="4">
        <v>7.06E-7</v>
      </c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2">
        <v>1942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2">
        <v>1943</v>
      </c>
      <c r="B14" s="2">
        <v>24.84</v>
      </c>
      <c r="C14" s="2">
        <v>23</v>
      </c>
      <c r="D14" s="2"/>
      <c r="E14" s="2"/>
      <c r="F14" s="2"/>
      <c r="G14" s="2"/>
      <c r="H14" s="4">
        <v>4.6799999999999999E-5</v>
      </c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2">
        <v>1945</v>
      </c>
      <c r="B15" s="2">
        <v>13.5</v>
      </c>
      <c r="C15" s="2">
        <v>12.5</v>
      </c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2">
        <v>1946</v>
      </c>
      <c r="B16" s="2"/>
      <c r="C16" s="2"/>
      <c r="D16" s="2"/>
      <c r="E16" s="2"/>
      <c r="F16" s="2"/>
      <c r="G16" s="2"/>
      <c r="H16" s="5">
        <v>1.9400000000000001E-2</v>
      </c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2">
        <v>1947</v>
      </c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2">
        <v>1950</v>
      </c>
      <c r="B18" s="2">
        <v>29.16</v>
      </c>
      <c r="C18" s="2">
        <v>27</v>
      </c>
      <c r="D18" s="2">
        <v>3.94</v>
      </c>
      <c r="E18" s="2"/>
      <c r="F18" s="2"/>
      <c r="G18" s="2"/>
      <c r="H18" s="4">
        <v>2.5900000000000001E-4</v>
      </c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2">
        <v>1952</v>
      </c>
      <c r="B19" s="2"/>
      <c r="C19" s="2"/>
      <c r="D19" s="2"/>
      <c r="E19" s="2">
        <v>32.130000000000003</v>
      </c>
      <c r="F19" s="2">
        <v>14.64</v>
      </c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2">
        <v>1955</v>
      </c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2">
        <v>1956</v>
      </c>
      <c r="B21" s="2"/>
      <c r="C21" s="2"/>
      <c r="D21" s="2"/>
      <c r="E21" s="2"/>
      <c r="F21" s="2"/>
      <c r="G21" s="2"/>
      <c r="H21" s="4">
        <v>2.14E-3</v>
      </c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2">
        <v>1960</v>
      </c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2">
        <v>1962</v>
      </c>
      <c r="B23" s="2"/>
      <c r="C23" s="2"/>
      <c r="D23" s="2"/>
      <c r="E23" s="2"/>
      <c r="F23" s="2"/>
      <c r="G23" s="2"/>
      <c r="H23" s="2"/>
      <c r="I23" s="4">
        <v>2.7799999999999999E-3</v>
      </c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2">
        <v>1965</v>
      </c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2">
        <v>1968</v>
      </c>
      <c r="B25" s="2"/>
      <c r="C25" s="2">
        <v>29.1</v>
      </c>
      <c r="D25" s="2">
        <v>4.76</v>
      </c>
      <c r="E25" s="2"/>
      <c r="F25" s="2"/>
      <c r="G25" s="2"/>
      <c r="H25" s="2"/>
      <c r="I25" s="4">
        <v>9.7199999999999995E-3</v>
      </c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2">
        <v>1970</v>
      </c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2">
        <v>1972</v>
      </c>
      <c r="B27" s="2"/>
      <c r="C27" s="2"/>
      <c r="D27" s="2"/>
      <c r="E27" s="2"/>
      <c r="F27" s="2"/>
      <c r="G27" s="2"/>
      <c r="H27" s="2"/>
      <c r="I27" s="2"/>
      <c r="J27" s="2"/>
      <c r="K27" s="45" t="s">
        <v>4</v>
      </c>
      <c r="L27" s="45"/>
      <c r="M27" s="45"/>
      <c r="N27" s="45" t="s">
        <v>5</v>
      </c>
      <c r="O27" s="45"/>
      <c r="P27" s="45"/>
      <c r="Q27" s="45" t="s">
        <v>6</v>
      </c>
      <c r="R27" s="45"/>
      <c r="S27" s="45"/>
      <c r="T27" s="45" t="s">
        <v>7</v>
      </c>
      <c r="U27" s="45"/>
      <c r="V27" s="45"/>
    </row>
    <row r="28" spans="1:22" x14ac:dyDescent="0.25">
      <c r="A28" s="2">
        <v>1973</v>
      </c>
      <c r="B28" s="2"/>
      <c r="C28" s="2"/>
      <c r="D28" s="2"/>
      <c r="E28" s="2"/>
      <c r="F28" s="2"/>
      <c r="G28" s="2"/>
      <c r="H28" s="2"/>
      <c r="I28" s="2">
        <v>2.1000000000000001E-2</v>
      </c>
      <c r="J28" s="2"/>
      <c r="K28" s="1" t="s">
        <v>8</v>
      </c>
      <c r="L28" s="1" t="s">
        <v>9</v>
      </c>
      <c r="M28" s="1" t="s">
        <v>11</v>
      </c>
      <c r="N28" s="1" t="s">
        <v>8</v>
      </c>
      <c r="O28" s="1" t="s">
        <v>9</v>
      </c>
      <c r="P28" s="1" t="s">
        <v>11</v>
      </c>
      <c r="Q28" s="1" t="s">
        <v>8</v>
      </c>
      <c r="R28" s="1" t="s">
        <v>9</v>
      </c>
      <c r="S28" s="1" t="s">
        <v>11</v>
      </c>
      <c r="T28" s="1" t="s">
        <v>8</v>
      </c>
      <c r="U28" s="1" t="s">
        <v>9</v>
      </c>
      <c r="V28" s="1" t="s">
        <v>11</v>
      </c>
    </row>
    <row r="29" spans="1:22" x14ac:dyDescent="0.25">
      <c r="A29" s="2">
        <v>1975</v>
      </c>
      <c r="B29" s="2"/>
      <c r="C29" s="2"/>
      <c r="D29" s="2"/>
      <c r="E29" s="2">
        <v>58.78</v>
      </c>
      <c r="F29" s="2">
        <v>24.86</v>
      </c>
      <c r="G29" s="2"/>
      <c r="H29" s="2"/>
      <c r="I29" s="2"/>
      <c r="J29" s="2"/>
      <c r="K29" s="2"/>
      <c r="L29" s="2"/>
      <c r="M29" s="2"/>
      <c r="N29" s="2"/>
      <c r="O29" s="2">
        <v>5.6</v>
      </c>
      <c r="P29" s="2"/>
      <c r="Q29" s="2"/>
      <c r="R29" s="2"/>
      <c r="S29" s="2"/>
      <c r="T29" s="2"/>
      <c r="U29" s="2"/>
      <c r="V29" s="2"/>
    </row>
    <row r="30" spans="1:22" x14ac:dyDescent="0.25">
      <c r="A30" s="2">
        <v>1977</v>
      </c>
      <c r="B30" s="2"/>
      <c r="C30" s="2"/>
      <c r="D30" s="2"/>
      <c r="E30" s="2"/>
      <c r="F30" s="2"/>
      <c r="G30" s="2"/>
      <c r="H30" s="2"/>
      <c r="I30" s="2">
        <v>4.2000000000000003E-2</v>
      </c>
      <c r="J30" s="2"/>
      <c r="K30" s="2"/>
      <c r="L30" s="2"/>
      <c r="M30" s="2"/>
      <c r="N30" s="2"/>
      <c r="O30" s="2">
        <v>18</v>
      </c>
      <c r="P30" s="2"/>
      <c r="Q30" s="2"/>
      <c r="R30" s="2"/>
      <c r="S30" s="2"/>
      <c r="T30" s="2"/>
      <c r="U30" s="2"/>
      <c r="V30" s="2"/>
    </row>
    <row r="31" spans="1:22" x14ac:dyDescent="0.25">
      <c r="A31" s="2">
        <v>1978</v>
      </c>
      <c r="B31" s="2">
        <v>46</v>
      </c>
      <c r="C31" s="2">
        <v>32.6</v>
      </c>
      <c r="D31" s="2">
        <v>5.65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>
        <v>1979</v>
      </c>
      <c r="B32" s="2">
        <v>46</v>
      </c>
      <c r="C32" s="2">
        <v>18</v>
      </c>
      <c r="D32" s="2">
        <v>2.77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>
        <v>1980</v>
      </c>
      <c r="B33" s="2">
        <v>48</v>
      </c>
      <c r="C33" s="2">
        <v>18</v>
      </c>
      <c r="D33" s="2">
        <v>2.92</v>
      </c>
      <c r="E33" s="2"/>
      <c r="F33" s="2"/>
      <c r="G33" s="2"/>
      <c r="H33" s="5">
        <v>2.5000000000000001E-3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>
        <v>1981</v>
      </c>
      <c r="B34" s="2">
        <v>52</v>
      </c>
      <c r="C34" s="2">
        <v>34</v>
      </c>
      <c r="D34" s="2">
        <v>5.8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>
        <v>1982</v>
      </c>
      <c r="B35" s="2">
        <v>52.8</v>
      </c>
      <c r="C35" s="2">
        <v>21</v>
      </c>
      <c r="D35" s="2">
        <v>3.94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>
        <v>1983</v>
      </c>
      <c r="B36" s="2">
        <v>57</v>
      </c>
      <c r="C36" s="2">
        <v>21.6</v>
      </c>
      <c r="D36" s="2">
        <v>4.55</v>
      </c>
      <c r="E36" s="2"/>
      <c r="F36" s="2"/>
      <c r="G36" s="2"/>
      <c r="H36" s="2"/>
      <c r="I36" s="2">
        <v>5.6000000000000001E-2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>
        <v>1984</v>
      </c>
      <c r="B37" s="2">
        <v>64</v>
      </c>
      <c r="C37" s="2">
        <v>23.2</v>
      </c>
      <c r="D37" s="2">
        <v>5.17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>
        <v>1985</v>
      </c>
      <c r="B38" s="2">
        <v>67</v>
      </c>
      <c r="C38" s="2">
        <v>25</v>
      </c>
      <c r="D38" s="2">
        <v>5.86</v>
      </c>
      <c r="E38" s="2"/>
      <c r="F38" s="2"/>
      <c r="G38" s="2"/>
      <c r="H38" s="2"/>
      <c r="I38" s="2">
        <v>9.7000000000000003E-2</v>
      </c>
      <c r="J38" s="2">
        <v>1.6999999999999999E-3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>
        <v>1986</v>
      </c>
      <c r="B39" s="2"/>
      <c r="C39" s="2">
        <v>30</v>
      </c>
      <c r="D39" s="2">
        <v>7.15</v>
      </c>
      <c r="E39" s="2"/>
      <c r="F39" s="2"/>
      <c r="G39" s="2"/>
      <c r="H39" s="5">
        <v>0.19400000000000001</v>
      </c>
      <c r="I39" s="2"/>
      <c r="J39" s="2"/>
      <c r="K39" s="2"/>
      <c r="L39" s="2"/>
      <c r="M39" s="2"/>
      <c r="N39" s="2"/>
      <c r="O39" s="2">
        <v>13.8</v>
      </c>
      <c r="P39" s="2"/>
      <c r="Q39" s="2"/>
      <c r="R39" s="2"/>
      <c r="S39" s="2"/>
      <c r="T39" s="2">
        <v>130</v>
      </c>
      <c r="U39" s="2">
        <v>73</v>
      </c>
      <c r="V39" s="2"/>
    </row>
    <row r="40" spans="1:22" x14ac:dyDescent="0.25">
      <c r="A40" s="2">
        <v>1987</v>
      </c>
      <c r="B40" s="2"/>
      <c r="C40" s="2">
        <v>30.8</v>
      </c>
      <c r="D40" s="2">
        <v>6.98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>
        <v>175</v>
      </c>
      <c r="U40" s="2">
        <v>63</v>
      </c>
      <c r="V40" s="2"/>
    </row>
    <row r="41" spans="1:22" x14ac:dyDescent="0.25">
      <c r="A41" s="2">
        <v>1988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>
        <v>190</v>
      </c>
      <c r="U41" s="2">
        <v>85</v>
      </c>
      <c r="V41" s="2"/>
    </row>
    <row r="42" spans="1:22" x14ac:dyDescent="0.25">
      <c r="A42" s="2">
        <v>1989</v>
      </c>
      <c r="B42" s="2">
        <v>69.59</v>
      </c>
      <c r="C42" s="2">
        <v>25.64</v>
      </c>
      <c r="D42" s="2">
        <v>6.11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>
        <v>225</v>
      </c>
      <c r="U42" s="2">
        <v>100</v>
      </c>
      <c r="V42" s="2"/>
    </row>
    <row r="43" spans="1:22" x14ac:dyDescent="0.25">
      <c r="A43" s="2">
        <v>1990</v>
      </c>
      <c r="B43" s="2"/>
      <c r="C43" s="2"/>
      <c r="D43" s="2"/>
      <c r="E43" s="2"/>
      <c r="F43" s="2">
        <v>55</v>
      </c>
      <c r="G43" s="6"/>
      <c r="H43" s="5">
        <v>2.7799999999999998E-2</v>
      </c>
      <c r="I43" s="2">
        <v>0.19400000000000001</v>
      </c>
      <c r="J43" s="2">
        <v>4.4999999999999997E-3</v>
      </c>
      <c r="K43" s="2"/>
      <c r="L43" s="2"/>
      <c r="M43" s="2"/>
      <c r="N43" s="2"/>
      <c r="O43" s="2"/>
      <c r="P43" s="2"/>
      <c r="Q43" s="2"/>
      <c r="R43" s="2">
        <v>65</v>
      </c>
      <c r="S43" s="2"/>
      <c r="T43" s="2">
        <v>236</v>
      </c>
      <c r="U43" s="2">
        <v>99</v>
      </c>
      <c r="V43" s="2"/>
    </row>
    <row r="44" spans="1:22" x14ac:dyDescent="0.25">
      <c r="A44" s="2">
        <v>1991</v>
      </c>
      <c r="B44" s="2"/>
      <c r="C44" s="2"/>
      <c r="D44" s="2"/>
      <c r="E44" s="2"/>
      <c r="F44" s="2"/>
      <c r="G44" s="2"/>
      <c r="H44" s="5">
        <v>0.25</v>
      </c>
      <c r="I44" s="2"/>
      <c r="J44" s="2"/>
      <c r="K44" s="2"/>
      <c r="L44" s="2"/>
      <c r="M44" s="2"/>
      <c r="N44" s="2"/>
      <c r="O44" s="2">
        <v>35</v>
      </c>
      <c r="P44" s="2"/>
      <c r="Q44" s="2"/>
      <c r="R44" s="2"/>
      <c r="S44" s="2"/>
      <c r="T44" s="2"/>
      <c r="U44" s="2"/>
      <c r="V44" s="2"/>
    </row>
    <row r="45" spans="1:22" x14ac:dyDescent="0.25">
      <c r="A45" s="2">
        <v>1992</v>
      </c>
      <c r="B45" s="2"/>
      <c r="C45" s="2"/>
      <c r="D45" s="2"/>
      <c r="E45" s="2"/>
      <c r="F45" s="2"/>
      <c r="G45" s="2"/>
      <c r="H45" s="7"/>
      <c r="I45" s="2">
        <v>0.41699999999999998</v>
      </c>
      <c r="J45" s="2">
        <v>1.06E-2</v>
      </c>
      <c r="K45" s="2"/>
      <c r="L45" s="2"/>
      <c r="M45" s="2"/>
      <c r="N45" s="2"/>
      <c r="O45" s="2"/>
      <c r="P45" s="2"/>
      <c r="Q45" s="2">
        <v>200</v>
      </c>
      <c r="R45" s="2"/>
      <c r="S45" s="2"/>
      <c r="T45" s="2">
        <v>214</v>
      </c>
      <c r="U45" s="2">
        <v>88</v>
      </c>
      <c r="V45" s="2"/>
    </row>
    <row r="46" spans="1:22" x14ac:dyDescent="0.25">
      <c r="A46" s="2">
        <v>1993</v>
      </c>
      <c r="B46" s="2">
        <v>80</v>
      </c>
      <c r="C46" s="2">
        <v>35</v>
      </c>
      <c r="D46" s="2">
        <v>10.16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240</v>
      </c>
      <c r="U46" s="2">
        <v>100</v>
      </c>
      <c r="V46" s="2"/>
    </row>
    <row r="47" spans="1:22" x14ac:dyDescent="0.25">
      <c r="A47" s="2">
        <v>1994</v>
      </c>
      <c r="B47" s="2">
        <v>70</v>
      </c>
      <c r="C47" s="2">
        <v>35</v>
      </c>
      <c r="D47" s="2">
        <v>10.220000000000001</v>
      </c>
      <c r="E47" s="2"/>
      <c r="F47" s="2">
        <v>58</v>
      </c>
      <c r="G47" s="6"/>
      <c r="H47" s="2"/>
      <c r="I47" s="2"/>
      <c r="J47" s="2"/>
      <c r="K47" s="2"/>
      <c r="L47" s="2"/>
      <c r="M47" s="2"/>
      <c r="N47" s="2"/>
      <c r="O47" s="2"/>
      <c r="P47" s="2"/>
      <c r="Q47" s="2">
        <v>210</v>
      </c>
      <c r="R47" s="2">
        <v>80</v>
      </c>
      <c r="S47" s="2"/>
      <c r="T47" s="2">
        <v>280</v>
      </c>
      <c r="U47" s="2">
        <v>110</v>
      </c>
      <c r="V47" s="2"/>
    </row>
    <row r="48" spans="1:22" x14ac:dyDescent="0.25">
      <c r="A48" s="2">
        <v>1995</v>
      </c>
      <c r="B48" s="2">
        <v>80</v>
      </c>
      <c r="C48" s="2">
        <v>40</v>
      </c>
      <c r="D48" s="2">
        <v>11.25</v>
      </c>
      <c r="E48" s="8">
        <v>94</v>
      </c>
      <c r="F48" s="2">
        <v>30</v>
      </c>
      <c r="G48" s="2"/>
      <c r="H48" s="5">
        <v>0.27800000000000002</v>
      </c>
      <c r="I48" s="2">
        <v>0.69399999999999995</v>
      </c>
      <c r="J48" s="2">
        <v>1.89E-2</v>
      </c>
      <c r="K48" s="2"/>
      <c r="L48" s="2"/>
      <c r="M48" s="8">
        <v>1.67</v>
      </c>
      <c r="N48" s="2"/>
      <c r="O48" s="2"/>
      <c r="P48" s="2"/>
      <c r="Q48" s="2">
        <v>200</v>
      </c>
      <c r="R48" s="2">
        <v>80</v>
      </c>
      <c r="S48" s="2"/>
      <c r="T48" s="2">
        <v>310</v>
      </c>
      <c r="U48" s="2"/>
      <c r="V48" s="2"/>
    </row>
    <row r="49" spans="1:22" x14ac:dyDescent="0.25">
      <c r="A49" s="2">
        <v>1996</v>
      </c>
      <c r="B49" s="2"/>
      <c r="C49" s="2"/>
      <c r="D49" s="2"/>
      <c r="E49" s="8"/>
      <c r="F49" s="2">
        <v>60</v>
      </c>
      <c r="G49" s="2"/>
      <c r="H49" s="2"/>
      <c r="I49" s="2"/>
      <c r="J49" s="2"/>
      <c r="K49" s="2"/>
      <c r="L49" s="2">
        <v>125</v>
      </c>
      <c r="M49" s="8"/>
      <c r="N49" s="2"/>
      <c r="O49" s="2">
        <v>50</v>
      </c>
      <c r="P49" s="2"/>
      <c r="Q49" s="2">
        <v>250</v>
      </c>
      <c r="R49" s="2">
        <v>85</v>
      </c>
      <c r="S49" s="2"/>
      <c r="T49" s="2"/>
      <c r="U49" s="2">
        <v>125</v>
      </c>
      <c r="V49" s="2"/>
    </row>
    <row r="50" spans="1:22" x14ac:dyDescent="0.25">
      <c r="A50" s="2">
        <v>1997</v>
      </c>
      <c r="B50" s="2"/>
      <c r="C50" s="2"/>
      <c r="D50" s="2"/>
      <c r="E50" s="8"/>
      <c r="F50" s="2"/>
      <c r="G50" s="2"/>
      <c r="H50" s="2"/>
      <c r="I50" s="2"/>
      <c r="J50" s="2"/>
      <c r="K50" s="2"/>
      <c r="L50" s="2"/>
      <c r="M50" s="8"/>
      <c r="N50" s="2"/>
      <c r="O50" s="2">
        <v>67</v>
      </c>
      <c r="P50" s="2"/>
      <c r="Q50" s="2"/>
      <c r="R50" s="2"/>
      <c r="S50" s="2"/>
      <c r="T50" s="2"/>
      <c r="U50" s="2"/>
      <c r="V50" s="2"/>
    </row>
    <row r="51" spans="1:22" x14ac:dyDescent="0.25">
      <c r="A51" s="2">
        <v>1998</v>
      </c>
      <c r="B51" s="2"/>
      <c r="C51" s="2">
        <v>50</v>
      </c>
      <c r="D51" s="2">
        <v>14.02</v>
      </c>
      <c r="E51" s="8"/>
      <c r="F51" s="2">
        <v>62</v>
      </c>
      <c r="G51" s="2"/>
      <c r="H51" s="5">
        <v>0.111</v>
      </c>
      <c r="I51" s="2"/>
      <c r="J51" s="2"/>
      <c r="K51" s="2">
        <v>265</v>
      </c>
      <c r="L51" s="2">
        <v>140</v>
      </c>
      <c r="M51" s="8"/>
      <c r="N51" s="2"/>
      <c r="O51" s="2"/>
      <c r="P51" s="2"/>
      <c r="Q51" s="2">
        <v>300</v>
      </c>
      <c r="R51" s="2">
        <v>88</v>
      </c>
      <c r="S51" s="2"/>
      <c r="T51" s="2">
        <v>390</v>
      </c>
      <c r="U51" s="2">
        <v>130</v>
      </c>
      <c r="V51" s="2"/>
    </row>
    <row r="52" spans="1:22" x14ac:dyDescent="0.25">
      <c r="A52" s="2">
        <v>1999</v>
      </c>
      <c r="B52" s="2">
        <v>70</v>
      </c>
      <c r="C52" s="2">
        <v>35</v>
      </c>
      <c r="D52" s="2">
        <v>9.92</v>
      </c>
      <c r="E52" s="8"/>
      <c r="F52" s="2"/>
      <c r="G52" s="2"/>
      <c r="H52" s="5">
        <v>0.222</v>
      </c>
      <c r="I52" s="2"/>
      <c r="J52" s="2"/>
      <c r="K52" s="2"/>
      <c r="L52" s="2"/>
      <c r="M52" s="8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2">
        <v>1999</v>
      </c>
      <c r="B53" s="2"/>
      <c r="C53" s="2"/>
      <c r="D53" s="9"/>
      <c r="E53" s="8"/>
      <c r="F53" s="2"/>
      <c r="G53" s="2"/>
      <c r="H53" s="5">
        <v>0.36099999999999999</v>
      </c>
      <c r="I53" s="2"/>
      <c r="J53" s="2"/>
      <c r="K53" s="2"/>
      <c r="L53" s="2"/>
      <c r="M53" s="8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2">
        <v>2000</v>
      </c>
      <c r="B54" s="2"/>
      <c r="C54" s="2"/>
      <c r="D54" s="9"/>
      <c r="E54" s="8"/>
      <c r="F54" s="2">
        <v>65</v>
      </c>
      <c r="G54" s="2"/>
      <c r="H54" s="5">
        <v>0.30599999999999999</v>
      </c>
      <c r="I54" s="2"/>
      <c r="J54" s="2"/>
      <c r="K54" s="2">
        <v>330</v>
      </c>
      <c r="L54" s="2">
        <v>150</v>
      </c>
      <c r="M54" s="8">
        <v>1.43</v>
      </c>
      <c r="N54" s="2"/>
      <c r="O54" s="2">
        <v>82</v>
      </c>
      <c r="P54" s="2"/>
      <c r="Q54" s="2">
        <v>340</v>
      </c>
      <c r="R54" s="2">
        <v>95</v>
      </c>
      <c r="S54" s="2">
        <v>0.27</v>
      </c>
      <c r="T54" s="2">
        <v>420</v>
      </c>
      <c r="U54" s="2">
        <v>140</v>
      </c>
      <c r="V54" s="2">
        <v>0.63</v>
      </c>
    </row>
    <row r="55" spans="1:22" x14ac:dyDescent="0.25">
      <c r="A55" s="2">
        <v>2001</v>
      </c>
      <c r="B55" s="2"/>
      <c r="C55" s="2"/>
      <c r="D55" s="9"/>
      <c r="E55" s="8"/>
      <c r="F55" s="2"/>
      <c r="G55" s="2"/>
      <c r="H55" s="9"/>
      <c r="I55" s="2"/>
      <c r="J55" s="2"/>
      <c r="K55" s="2"/>
      <c r="L55" s="2"/>
      <c r="M55" s="8">
        <v>1.67</v>
      </c>
      <c r="N55" s="2"/>
      <c r="O55" s="2"/>
      <c r="P55" s="2"/>
      <c r="Q55" s="2"/>
      <c r="R55" s="2"/>
      <c r="S55" s="2">
        <v>0.43</v>
      </c>
      <c r="T55" s="2"/>
      <c r="U55" s="2"/>
      <c r="V55" s="2">
        <v>0.93</v>
      </c>
    </row>
    <row r="56" spans="1:22" x14ac:dyDescent="0.25">
      <c r="A56" s="2">
        <v>2002</v>
      </c>
      <c r="B56" s="2">
        <v>164</v>
      </c>
      <c r="C56" s="2">
        <v>80</v>
      </c>
      <c r="D56" s="2">
        <v>23.86</v>
      </c>
      <c r="E56" s="8"/>
      <c r="F56" s="2">
        <v>65</v>
      </c>
      <c r="G56" s="9"/>
      <c r="H56" s="9"/>
      <c r="I56" s="2">
        <v>0.41699999999999998</v>
      </c>
      <c r="J56" s="2">
        <v>1.2200000000000001E-2</v>
      </c>
      <c r="K56" s="2"/>
      <c r="L56" s="2">
        <v>170</v>
      </c>
      <c r="M56" s="8">
        <v>1.82</v>
      </c>
      <c r="N56" s="2"/>
      <c r="O56" s="2"/>
      <c r="P56" s="2"/>
      <c r="Q56" s="2"/>
      <c r="R56" s="2">
        <v>98</v>
      </c>
      <c r="S56" s="2">
        <v>0.59</v>
      </c>
      <c r="T56" s="2"/>
      <c r="U56" s="2">
        <v>145</v>
      </c>
      <c r="V56" s="2">
        <v>1.05</v>
      </c>
    </row>
    <row r="57" spans="1:22" x14ac:dyDescent="0.25">
      <c r="A57" s="2">
        <v>2003</v>
      </c>
      <c r="B57" s="9"/>
      <c r="C57" s="9"/>
      <c r="D57" s="9"/>
      <c r="E57" s="8">
        <v>150</v>
      </c>
      <c r="F57" s="2">
        <v>45</v>
      </c>
      <c r="G57" s="9"/>
      <c r="H57" s="9"/>
      <c r="I57" s="9"/>
      <c r="J57" s="9"/>
      <c r="K57" s="2">
        <v>400</v>
      </c>
      <c r="L57" s="2"/>
      <c r="M57" s="2"/>
      <c r="N57" s="2"/>
      <c r="O57" s="2">
        <v>116</v>
      </c>
      <c r="P57" s="2"/>
      <c r="Q57" s="2"/>
      <c r="R57" s="2"/>
      <c r="S57" s="2"/>
      <c r="T57" s="2"/>
      <c r="U57" s="2"/>
      <c r="V57" s="2"/>
    </row>
    <row r="58" spans="1:22" x14ac:dyDescent="0.25">
      <c r="A58" s="2">
        <v>2004</v>
      </c>
      <c r="B58" s="9"/>
      <c r="C58" s="9"/>
      <c r="D58" s="9"/>
      <c r="E58" s="8"/>
      <c r="F58" s="2">
        <v>68</v>
      </c>
      <c r="G58" s="9"/>
      <c r="H58" s="9"/>
      <c r="I58" s="2">
        <v>1.208</v>
      </c>
      <c r="J58" s="2">
        <v>6.6732E-2</v>
      </c>
      <c r="K58" s="2"/>
      <c r="L58" s="2">
        <v>190</v>
      </c>
      <c r="M58" s="2"/>
      <c r="N58" s="6"/>
      <c r="O58" s="2"/>
      <c r="P58" s="2"/>
      <c r="Q58" s="2"/>
      <c r="R58" s="2">
        <v>101</v>
      </c>
      <c r="S58" s="2"/>
      <c r="T58" s="2"/>
      <c r="U58" s="2">
        <v>150</v>
      </c>
      <c r="V58" s="2"/>
    </row>
    <row r="59" spans="1:22" x14ac:dyDescent="0.25">
      <c r="A59" s="2">
        <v>2005</v>
      </c>
      <c r="B59" s="9"/>
      <c r="C59" s="9"/>
      <c r="D59" s="9"/>
      <c r="E59" s="9"/>
      <c r="F59" s="9"/>
      <c r="G59" s="9"/>
      <c r="H59" s="9"/>
      <c r="I59" s="2">
        <v>2.66</v>
      </c>
      <c r="J59" s="2">
        <v>0.17094000000000001</v>
      </c>
      <c r="K59" s="2"/>
      <c r="L59" s="2"/>
      <c r="M59" s="2"/>
      <c r="N59" s="2"/>
      <c r="O59" s="2"/>
      <c r="P59" s="2"/>
      <c r="Q59" s="2"/>
      <c r="R59" s="2"/>
      <c r="S59" s="2">
        <v>1</v>
      </c>
      <c r="T59" s="2"/>
      <c r="U59" s="2"/>
      <c r="V59" s="2">
        <v>0.83399999999999996</v>
      </c>
    </row>
  </sheetData>
  <mergeCells count="12">
    <mergeCell ref="Q1:S1"/>
    <mergeCell ref="T1:V1"/>
    <mergeCell ref="K27:M27"/>
    <mergeCell ref="N27:P27"/>
    <mergeCell ref="Q27:S27"/>
    <mergeCell ref="T27:V27"/>
    <mergeCell ref="N1:P1"/>
    <mergeCell ref="A1:A2"/>
    <mergeCell ref="B1:D1"/>
    <mergeCell ref="E1:G1"/>
    <mergeCell ref="H1:J1"/>
    <mergeCell ref="K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sourcedata_orig</vt:lpstr>
      <vt:lpstr>energy_raw_store_data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2013-11-05T01:38:48Z</dcterms:created>
  <dcterms:modified xsi:type="dcterms:W3CDTF">2014-01-05T23:30:59Z</dcterms:modified>
</cp:coreProperties>
</file>