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40" yWindow="165" windowWidth="19455" windowHeight="11760"/>
  </bookViews>
  <sheets>
    <sheet name="PRM_Summary" sheetId="10" r:id="rId1"/>
    <sheet name="PRM70ND" sheetId="6" r:id="rId2"/>
    <sheet name="PRMallND" sheetId="7" r:id="rId3"/>
    <sheet name="PRM70all" sheetId="8" r:id="rId4"/>
    <sheet name="PRMallall" sheetId="9" r:id="rId5"/>
    <sheet name="rawdata" sheetId="5" r:id="rId6"/>
    <sheet name="sourcedata" sheetId="1" r:id="rId7"/>
    <sheet name="sheet1_orig" sheetId="4" r:id="rId8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0" i="9" l="1"/>
  <c r="B3" i="10" s="1"/>
  <c r="F28" i="9"/>
  <c r="F29" i="9" s="1"/>
  <c r="F27" i="9"/>
  <c r="F26" i="9"/>
  <c r="F25" i="9"/>
  <c r="E28" i="9"/>
  <c r="E27" i="9"/>
  <c r="E29" i="9"/>
  <c r="B13" i="10" s="1"/>
  <c r="E26" i="9"/>
  <c r="E25" i="9"/>
  <c r="D28" i="9"/>
  <c r="D27" i="9"/>
  <c r="D29" i="9" s="1"/>
  <c r="D26" i="9"/>
  <c r="D25" i="9"/>
  <c r="C28" i="9"/>
  <c r="C29" i="9" s="1"/>
  <c r="C27" i="9"/>
  <c r="C26" i="9"/>
  <c r="C25" i="9"/>
  <c r="B28" i="9"/>
  <c r="B29" i="9" s="1"/>
  <c r="B27" i="9"/>
  <c r="B12" i="10" s="1"/>
  <c r="B26" i="9"/>
  <c r="B10" i="10" s="1"/>
  <c r="B25" i="9"/>
  <c r="B9" i="10" s="1"/>
  <c r="CU2" i="9" a="1"/>
  <c r="CU2" i="9" s="1"/>
  <c r="CU1" i="9" s="1"/>
  <c r="CV3" i="9"/>
  <c r="CV5" i="9"/>
  <c r="CM2" i="9" a="1"/>
  <c r="CN5" i="9" s="1"/>
  <c r="CM2" i="9"/>
  <c r="CM3" i="9"/>
  <c r="CQ2" i="9" a="1"/>
  <c r="CQ3" i="9" s="1"/>
  <c r="CQ4" i="9"/>
  <c r="CR1" i="9" s="1"/>
  <c r="CR2" i="9"/>
  <c r="CR4" i="9"/>
  <c r="CQ5" i="9"/>
  <c r="CR6" i="9"/>
  <c r="CI2" i="9" a="1"/>
  <c r="CJ6" i="9" s="1"/>
  <c r="CM4" i="9"/>
  <c r="CN1" i="9" s="1"/>
  <c r="CN2" i="9"/>
  <c r="CN3" i="9"/>
  <c r="CM6" i="9"/>
  <c r="CN6" i="9"/>
  <c r="CE2" i="9" a="1"/>
  <c r="CE2" i="9" s="1"/>
  <c r="CE3" i="9"/>
  <c r="CF21" i="9"/>
  <c r="CI4" i="9"/>
  <c r="CJ1" i="9" s="1"/>
  <c r="CJ2" i="9"/>
  <c r="CA2" i="9" a="1"/>
  <c r="CA2" i="9" s="1"/>
  <c r="CB5" i="9"/>
  <c r="CB17" i="9"/>
  <c r="CB18" i="9" s="1"/>
  <c r="CA3" i="9"/>
  <c r="CB19" i="9"/>
  <c r="CB22" i="9" s="1"/>
  <c r="CB7" i="9"/>
  <c r="CB8" i="9" s="1"/>
  <c r="CE4" i="9"/>
  <c r="CF1" i="9" s="1"/>
  <c r="CF2" i="9"/>
  <c r="CF3" i="9"/>
  <c r="CE5" i="9"/>
  <c r="CE6" i="9"/>
  <c r="CF6" i="9"/>
  <c r="BW2" i="9" a="1"/>
  <c r="BW2" i="9"/>
  <c r="BX5" i="9"/>
  <c r="BX7" i="9" s="1"/>
  <c r="BX17" i="9"/>
  <c r="BX18" i="9" s="1"/>
  <c r="BX19" i="9" s="1"/>
  <c r="BX22" i="9" s="1"/>
  <c r="BW3" i="9"/>
  <c r="BX20" i="9"/>
  <c r="BX23" i="9" s="1"/>
  <c r="BX8" i="9"/>
  <c r="BX11" i="9"/>
  <c r="CB2" i="9"/>
  <c r="CB4" i="9"/>
  <c r="CA5" i="9"/>
  <c r="CA6" i="9"/>
  <c r="BS2" i="9" a="1"/>
  <c r="BS2" i="9"/>
  <c r="BS3" i="9"/>
  <c r="BW4" i="9"/>
  <c r="BX1" i="9"/>
  <c r="BW1" i="9"/>
  <c r="BX2" i="9"/>
  <c r="BX3" i="9"/>
  <c r="BX4" i="9"/>
  <c r="BW5" i="9"/>
  <c r="BW6" i="9"/>
  <c r="BX6" i="9"/>
  <c r="BO2" i="9" a="1"/>
  <c r="BO2" i="9"/>
  <c r="BP21" i="9"/>
  <c r="BS4" i="9"/>
  <c r="BT1" i="9" s="1"/>
  <c r="BT2" i="9"/>
  <c r="BT4" i="9"/>
  <c r="BT6" i="9"/>
  <c r="BK2" i="9" a="1"/>
  <c r="BO1" i="9"/>
  <c r="BP2" i="9"/>
  <c r="BP3" i="9"/>
  <c r="BO6" i="9"/>
  <c r="BP6" i="9"/>
  <c r="BG2" i="9" a="1"/>
  <c r="BG2" i="9"/>
  <c r="BH5" i="9"/>
  <c r="BH17" i="9"/>
  <c r="BH18" i="9" s="1"/>
  <c r="BH20" i="9" s="1"/>
  <c r="BG3" i="9"/>
  <c r="BH19" i="9"/>
  <c r="BH22" i="9" s="1"/>
  <c r="BH23" i="9"/>
  <c r="BH7" i="9"/>
  <c r="BH8" i="9" s="1"/>
  <c r="BH11" i="9"/>
  <c r="BC2" i="9" a="1"/>
  <c r="BC2" i="9"/>
  <c r="BG4" i="9"/>
  <c r="BH1" i="9"/>
  <c r="BG1" i="9"/>
  <c r="BH2" i="9"/>
  <c r="BH3" i="9"/>
  <c r="BH4" i="9"/>
  <c r="BG5" i="9"/>
  <c r="BG6" i="9"/>
  <c r="BH6" i="9"/>
  <c r="AY2" i="9" a="1"/>
  <c r="AY5" i="9" s="1"/>
  <c r="AY2" i="9"/>
  <c r="AZ5" i="9"/>
  <c r="AY3" i="9"/>
  <c r="AZ21" i="9"/>
  <c r="AZ11" i="9"/>
  <c r="BD3" i="9"/>
  <c r="BD4" i="9"/>
  <c r="AU2" i="9" a="1"/>
  <c r="AV6" i="9" s="1"/>
  <c r="AY4" i="9"/>
  <c r="AZ1" i="9" s="1"/>
  <c r="AZ2" i="9"/>
  <c r="AZ3" i="9"/>
  <c r="AZ4" i="9"/>
  <c r="AY6" i="9"/>
  <c r="AZ6" i="9"/>
  <c r="AQ2" i="9" a="1"/>
  <c r="AV2" i="9"/>
  <c r="AM2" i="9" a="1"/>
  <c r="AM2" i="9"/>
  <c r="AN5" i="9"/>
  <c r="AN7" i="9" s="1"/>
  <c r="AN8" i="9" s="1"/>
  <c r="AN17" i="9"/>
  <c r="AN18" i="9" s="1"/>
  <c r="AN20" i="9" s="1"/>
  <c r="AN23" i="9" s="1"/>
  <c r="AM3" i="9"/>
  <c r="AN19" i="9"/>
  <c r="AN22" i="9" s="1"/>
  <c r="AN11" i="9"/>
  <c r="AI2" i="9" a="1"/>
  <c r="AM4" i="9"/>
  <c r="AN1" i="9" s="1"/>
  <c r="AM1" i="9"/>
  <c r="AN2" i="9"/>
  <c r="AN3" i="9"/>
  <c r="AN4" i="9"/>
  <c r="AM5" i="9"/>
  <c r="AM6" i="9"/>
  <c r="AN6" i="9"/>
  <c r="AE2" i="9" a="1"/>
  <c r="AF5" i="9" s="1"/>
  <c r="AF7" i="9" s="1"/>
  <c r="AE2" i="9"/>
  <c r="AF17" i="9"/>
  <c r="AF21" i="9"/>
  <c r="AJ3" i="9"/>
  <c r="AJ6" i="9"/>
  <c r="AA2" i="9" a="1"/>
  <c r="AA2" i="9"/>
  <c r="AB21" i="9" s="1"/>
  <c r="AB5" i="9"/>
  <c r="AB17" i="9"/>
  <c r="AB18" i="9" s="1"/>
  <c r="AA3" i="9"/>
  <c r="AB7" i="9"/>
  <c r="AB8" i="9" s="1"/>
  <c r="AB11" i="9"/>
  <c r="AE4" i="9"/>
  <c r="AF1" i="9"/>
  <c r="AE1" i="9"/>
  <c r="AF2" i="9"/>
  <c r="AF3" i="9"/>
  <c r="AF4" i="9"/>
  <c r="AE5" i="9"/>
  <c r="AE6" i="9"/>
  <c r="AF6" i="9"/>
  <c r="W2" i="9" a="1"/>
  <c r="W5" i="9" s="1"/>
  <c r="W2" i="9"/>
  <c r="X5" i="9"/>
  <c r="X17" i="9" s="1"/>
  <c r="X18" i="9" s="1"/>
  <c r="W3" i="9"/>
  <c r="X20" i="9"/>
  <c r="X23" i="9" s="1"/>
  <c r="X7" i="9"/>
  <c r="X8" i="9" s="1"/>
  <c r="AA4" i="9"/>
  <c r="AB1" i="9"/>
  <c r="AA1" i="9"/>
  <c r="AB2" i="9"/>
  <c r="AB3" i="9"/>
  <c r="AB4" i="9"/>
  <c r="AA5" i="9"/>
  <c r="AA6" i="9"/>
  <c r="AB6" i="9"/>
  <c r="S2" i="9" a="1"/>
  <c r="S3" i="9" s="1"/>
  <c r="W4" i="9"/>
  <c r="X1" i="9" s="1"/>
  <c r="X2" i="9"/>
  <c r="X3" i="9"/>
  <c r="X4" i="9"/>
  <c r="W6" i="9"/>
  <c r="X6" i="9"/>
  <c r="O2" i="9" a="1"/>
  <c r="T2" i="9"/>
  <c r="S6" i="9"/>
  <c r="K2" i="9" a="1"/>
  <c r="K2" i="9"/>
  <c r="L5" i="9"/>
  <c r="K3" i="9"/>
  <c r="L11" i="9"/>
  <c r="P2" i="9"/>
  <c r="P4" i="9"/>
  <c r="O5" i="9"/>
  <c r="G2" i="9" a="1"/>
  <c r="H5" i="9"/>
  <c r="K4" i="9"/>
  <c r="L1" i="9" s="1"/>
  <c r="K1" i="9"/>
  <c r="L2" i="9"/>
  <c r="L3" i="9"/>
  <c r="L4" i="9"/>
  <c r="K5" i="9"/>
  <c r="K6" i="9"/>
  <c r="L6" i="9"/>
  <c r="H3" i="9"/>
  <c r="G6" i="9"/>
  <c r="B28" i="8"/>
  <c r="D3" i="10" s="1"/>
  <c r="F26" i="8"/>
  <c r="F25" i="8"/>
  <c r="F27" i="8" s="1"/>
  <c r="F24" i="8"/>
  <c r="F23" i="8"/>
  <c r="E26" i="8"/>
  <c r="E27" i="8" s="1"/>
  <c r="D13" i="10" s="1"/>
  <c r="E25" i="8"/>
  <c r="E24" i="8"/>
  <c r="E23" i="8"/>
  <c r="D26" i="8"/>
  <c r="D25" i="8"/>
  <c r="D24" i="8"/>
  <c r="D23" i="8"/>
  <c r="C26" i="8"/>
  <c r="C27" i="8" s="1"/>
  <c r="C25" i="8"/>
  <c r="C24" i="8"/>
  <c r="C23" i="8"/>
  <c r="B26" i="8"/>
  <c r="B25" i="8"/>
  <c r="D12" i="10" s="1"/>
  <c r="B24" i="8"/>
  <c r="D10" i="10" s="1"/>
  <c r="B23" i="8"/>
  <c r="D9" i="10" s="1"/>
  <c r="CM2" i="8" a="1"/>
  <c r="CN2" i="8"/>
  <c r="CM3" i="8"/>
  <c r="CN3" i="8"/>
  <c r="CN4" i="8"/>
  <c r="CM5" i="8"/>
  <c r="CN5" i="8"/>
  <c r="CN6" i="8"/>
  <c r="CE2" i="8" a="1"/>
  <c r="CE2" i="8"/>
  <c r="CE3" i="8"/>
  <c r="CI2" i="8" a="1"/>
  <c r="CI4" i="8"/>
  <c r="CJ1" i="8" s="1"/>
  <c r="CJ2" i="8"/>
  <c r="CJ3" i="8"/>
  <c r="CI5" i="8"/>
  <c r="CI6" i="8"/>
  <c r="CJ6" i="8"/>
  <c r="CA2" i="8" a="1"/>
  <c r="CA2" i="8" s="1"/>
  <c r="CB5" i="8"/>
  <c r="CB17" i="8" s="1"/>
  <c r="CB18" i="8" s="1"/>
  <c r="CA3" i="8"/>
  <c r="CB21" i="8"/>
  <c r="CB11" i="8"/>
  <c r="CE4" i="8"/>
  <c r="CF1" i="8" s="1"/>
  <c r="CE1" i="8"/>
  <c r="CF2" i="8"/>
  <c r="CF3" i="8"/>
  <c r="CE5" i="8"/>
  <c r="CE6" i="8"/>
  <c r="CF6" i="8"/>
  <c r="BW2" i="8" a="1"/>
  <c r="BW2" i="8"/>
  <c r="BW1" i="8" s="1"/>
  <c r="BX5" i="8"/>
  <c r="BX17" i="8" s="1"/>
  <c r="BW3" i="8"/>
  <c r="BX18" i="8"/>
  <c r="BX21" i="8"/>
  <c r="BX7" i="8"/>
  <c r="BX8" i="8" s="1"/>
  <c r="BX11" i="8"/>
  <c r="CA4" i="8"/>
  <c r="CB1" i="8"/>
  <c r="CA1" i="8"/>
  <c r="CB2" i="8"/>
  <c r="CB3" i="8"/>
  <c r="CB4" i="8"/>
  <c r="CA5" i="8"/>
  <c r="CA6" i="8"/>
  <c r="CB6" i="8"/>
  <c r="BS2" i="8" a="1"/>
  <c r="BS2" i="8"/>
  <c r="BS1" i="8" s="1"/>
  <c r="BW4" i="8"/>
  <c r="BX1" i="8"/>
  <c r="BX2" i="8"/>
  <c r="BX3" i="8"/>
  <c r="BX4" i="8"/>
  <c r="BW5" i="8"/>
  <c r="BW6" i="8"/>
  <c r="BX6" i="8"/>
  <c r="BO2" i="8" a="1"/>
  <c r="BP5" i="8" s="1"/>
  <c r="BO3" i="8"/>
  <c r="BS5" i="8"/>
  <c r="BS6" i="8"/>
  <c r="BK2" i="8" a="1"/>
  <c r="BK2" i="8"/>
  <c r="BL5" i="8"/>
  <c r="BK3" i="8"/>
  <c r="BP2" i="8"/>
  <c r="BP4" i="8"/>
  <c r="BO6" i="8"/>
  <c r="BG2" i="8" a="1"/>
  <c r="BG3" i="8"/>
  <c r="BK4" i="8"/>
  <c r="BL1" i="8"/>
  <c r="BK1" i="8"/>
  <c r="BL2" i="8"/>
  <c r="BL3" i="8"/>
  <c r="BL4" i="8"/>
  <c r="BK5" i="8"/>
  <c r="BK6" i="8"/>
  <c r="BL6" i="8"/>
  <c r="BC2" i="8" a="1"/>
  <c r="BD2" i="8" s="1"/>
  <c r="BC2" i="8"/>
  <c r="BH2" i="8"/>
  <c r="BH3" i="8"/>
  <c r="BH6" i="8"/>
  <c r="AY2" i="8" a="1"/>
  <c r="BD6" i="8"/>
  <c r="AU2" i="8" a="1"/>
  <c r="AU2" i="8"/>
  <c r="AV5" i="8"/>
  <c r="AV7" i="8" s="1"/>
  <c r="AV8" i="8" s="1"/>
  <c r="AV17" i="8"/>
  <c r="AV18" i="8" s="1"/>
  <c r="AU3" i="8"/>
  <c r="AV11" i="8"/>
  <c r="AQ2" i="8" a="1"/>
  <c r="AU4" i="8"/>
  <c r="AV1" i="8" s="1"/>
  <c r="AU1" i="8"/>
  <c r="AV2" i="8"/>
  <c r="AV3" i="8"/>
  <c r="AV4" i="8"/>
  <c r="AU5" i="8"/>
  <c r="AU6" i="8"/>
  <c r="AV6" i="8"/>
  <c r="AM2" i="8" a="1"/>
  <c r="AM2" i="8"/>
  <c r="AM3" i="8"/>
  <c r="AN21" i="8"/>
  <c r="AI2" i="8" a="1"/>
  <c r="AM4" i="8"/>
  <c r="AN1" i="8" s="1"/>
  <c r="AN2" i="8"/>
  <c r="AN3" i="8"/>
  <c r="AM5" i="8"/>
  <c r="AM6" i="8"/>
  <c r="AN6" i="8"/>
  <c r="AE2" i="8" a="1"/>
  <c r="AE2" i="8"/>
  <c r="AF5" i="8"/>
  <c r="AF17" i="8"/>
  <c r="AF18" i="8" s="1"/>
  <c r="AF20" i="8" s="1"/>
  <c r="AF23" i="8" s="1"/>
  <c r="AE3" i="8"/>
  <c r="AF7" i="8"/>
  <c r="AF8" i="8" s="1"/>
  <c r="AF11" i="8"/>
  <c r="AA2" i="8" a="1"/>
  <c r="AA5" i="8" s="1"/>
  <c r="AA2" i="8"/>
  <c r="AB5" i="8"/>
  <c r="AA3" i="8"/>
  <c r="AB11" i="8"/>
  <c r="AE4" i="8"/>
  <c r="AF1" i="8" s="1"/>
  <c r="AF2" i="8"/>
  <c r="AF3" i="8"/>
  <c r="AF4" i="8"/>
  <c r="AE5" i="8"/>
  <c r="AE6" i="8"/>
  <c r="AF6" i="8"/>
  <c r="W2" i="8" a="1"/>
  <c r="X5" i="8" s="1"/>
  <c r="X7" i="8" s="1"/>
  <c r="X17" i="8"/>
  <c r="W3" i="8"/>
  <c r="X8" i="8" s="1"/>
  <c r="X18" i="8"/>
  <c r="AA4" i="8"/>
  <c r="AB1" i="8"/>
  <c r="AB2" i="8"/>
  <c r="AB3" i="8"/>
  <c r="AB4" i="8"/>
  <c r="AA6" i="8"/>
  <c r="AB6" i="8"/>
  <c r="S2" i="8" a="1"/>
  <c r="S2" i="8" s="1"/>
  <c r="T5" i="8"/>
  <c r="T17" i="8"/>
  <c r="S3" i="8"/>
  <c r="T21" i="8"/>
  <c r="T7" i="8"/>
  <c r="T8" i="8"/>
  <c r="T9" i="8" s="1"/>
  <c r="T12" i="8" s="1"/>
  <c r="T14" i="8" s="1"/>
  <c r="T11" i="8"/>
  <c r="W4" i="8"/>
  <c r="X1" i="8" s="1"/>
  <c r="X2" i="8"/>
  <c r="X3" i="8"/>
  <c r="W5" i="8"/>
  <c r="W6" i="8"/>
  <c r="X6" i="8"/>
  <c r="O2" i="8" a="1"/>
  <c r="O2" i="8"/>
  <c r="P5" i="8"/>
  <c r="O3" i="8"/>
  <c r="S4" i="8"/>
  <c r="T1" i="8"/>
  <c r="S1" i="8"/>
  <c r="T2" i="8"/>
  <c r="T3" i="8"/>
  <c r="T4" i="8"/>
  <c r="S5" i="8"/>
  <c r="S6" i="8"/>
  <c r="T6" i="8"/>
  <c r="K2" i="8" a="1"/>
  <c r="K5" i="8" s="1"/>
  <c r="K2" i="8"/>
  <c r="O4" i="8"/>
  <c r="P1" i="8"/>
  <c r="O1" i="8"/>
  <c r="P2" i="8"/>
  <c r="P3" i="8"/>
  <c r="P4" i="8"/>
  <c r="O5" i="8"/>
  <c r="O6" i="8"/>
  <c r="P6" i="8"/>
  <c r="G2" i="8" a="1"/>
  <c r="H3" i="8" s="1"/>
  <c r="G2" i="8"/>
  <c r="H21" i="8"/>
  <c r="K4" i="8"/>
  <c r="L1" i="8" s="1"/>
  <c r="L4" i="8"/>
  <c r="G4" i="8"/>
  <c r="H1" i="8" s="1"/>
  <c r="D4" i="10" s="1"/>
  <c r="G1" i="8"/>
  <c r="D2" i="10" s="1"/>
  <c r="G5" i="8"/>
  <c r="G6" i="8"/>
  <c r="B16" i="7"/>
  <c r="C3" i="10" s="1"/>
  <c r="F14" i="7"/>
  <c r="F13" i="7"/>
  <c r="F12" i="7"/>
  <c r="F11" i="7"/>
  <c r="E14" i="7"/>
  <c r="E15" i="7" s="1"/>
  <c r="C13" i="10" s="1"/>
  <c r="E13" i="7"/>
  <c r="E12" i="7"/>
  <c r="E11" i="7"/>
  <c r="D14" i="7"/>
  <c r="D15" i="7" s="1"/>
  <c r="D13" i="7"/>
  <c r="D12" i="7"/>
  <c r="D11" i="7"/>
  <c r="C14" i="7"/>
  <c r="C13" i="7"/>
  <c r="C15" i="7"/>
  <c r="C12" i="7"/>
  <c r="C11" i="7"/>
  <c r="B14" i="7"/>
  <c r="C11" i="10" s="1"/>
  <c r="B13" i="7"/>
  <c r="C12" i="10" s="1"/>
  <c r="B12" i="7"/>
  <c r="C10" i="10" s="1"/>
  <c r="B11" i="7"/>
  <c r="C9" i="10" s="1"/>
  <c r="AR1" i="7"/>
  <c r="AQ1" i="7"/>
  <c r="AQ2" i="7" a="1"/>
  <c r="AQ2" i="7"/>
  <c r="AR2" i="7"/>
  <c r="AQ3" i="7"/>
  <c r="AR3" i="7"/>
  <c r="AQ4" i="7"/>
  <c r="AR4" i="7"/>
  <c r="AQ5" i="7"/>
  <c r="AR5" i="7"/>
  <c r="AQ6" i="7"/>
  <c r="AR6" i="7"/>
  <c r="AI2" i="7" a="1"/>
  <c r="AI3" i="7" s="1"/>
  <c r="AJ5" i="7"/>
  <c r="AM2" i="7" a="1"/>
  <c r="AM2" i="7"/>
  <c r="AM1" i="7"/>
  <c r="AM3" i="7"/>
  <c r="AN3" i="7"/>
  <c r="AN4" i="7"/>
  <c r="AN5" i="7"/>
  <c r="AM6" i="7"/>
  <c r="AN6" i="7"/>
  <c r="AE2" i="7" a="1"/>
  <c r="AE2" i="7"/>
  <c r="AF5" i="7"/>
  <c r="AF17" i="7"/>
  <c r="AE3" i="7"/>
  <c r="AF18" i="7"/>
  <c r="AF20" i="7"/>
  <c r="AF23" i="7" s="1"/>
  <c r="AF7" i="7"/>
  <c r="AF8" i="7"/>
  <c r="AI5" i="7"/>
  <c r="AI6" i="7"/>
  <c r="AA2" i="7" a="1"/>
  <c r="AA5" i="7" s="1"/>
  <c r="AA2" i="7"/>
  <c r="AA1" i="7" s="1"/>
  <c r="AB5" i="7"/>
  <c r="AB17" i="7" s="1"/>
  <c r="AA3" i="7"/>
  <c r="AB21" i="7"/>
  <c r="AB7" i="7"/>
  <c r="AB11" i="7"/>
  <c r="AE4" i="7"/>
  <c r="AF1" i="7"/>
  <c r="AF2" i="7"/>
  <c r="AF3" i="7"/>
  <c r="AF4" i="7"/>
  <c r="AE5" i="7"/>
  <c r="AE6" i="7"/>
  <c r="AF6" i="7"/>
  <c r="W2" i="7" a="1"/>
  <c r="AA4" i="7"/>
  <c r="AB1" i="7"/>
  <c r="AB2" i="7"/>
  <c r="AB3" i="7"/>
  <c r="AB4" i="7"/>
  <c r="AA6" i="7"/>
  <c r="AB6" i="7"/>
  <c r="S2" i="7" a="1"/>
  <c r="S2" i="7" s="1"/>
  <c r="T5" i="7"/>
  <c r="T17" i="7"/>
  <c r="S3" i="7"/>
  <c r="T21" i="7"/>
  <c r="T7" i="7"/>
  <c r="T8" i="7"/>
  <c r="T9" i="7" s="1"/>
  <c r="T12" i="7" s="1"/>
  <c r="T14" i="7" s="1"/>
  <c r="T11" i="7"/>
  <c r="T10" i="7"/>
  <c r="T13" i="7" s="1"/>
  <c r="O2" i="7" a="1"/>
  <c r="O5" i="7" s="1"/>
  <c r="O2" i="7"/>
  <c r="O1" i="7" s="1"/>
  <c r="P5" i="7"/>
  <c r="P17" i="7" s="1"/>
  <c r="P18" i="7" s="1"/>
  <c r="P20" i="7" s="1"/>
  <c r="P23" i="7" s="1"/>
  <c r="O3" i="7"/>
  <c r="P7" i="7"/>
  <c r="P8" i="7" s="1"/>
  <c r="P11" i="7"/>
  <c r="S4" i="7"/>
  <c r="T1" i="7"/>
  <c r="S1" i="7"/>
  <c r="T2" i="7"/>
  <c r="T3" i="7"/>
  <c r="T4" i="7"/>
  <c r="S5" i="7"/>
  <c r="S6" i="7"/>
  <c r="T6" i="7"/>
  <c r="K2" i="7" a="1"/>
  <c r="L5" i="7" s="1"/>
  <c r="K2" i="7"/>
  <c r="K3" i="7"/>
  <c r="O4" i="7"/>
  <c r="P1" i="7"/>
  <c r="P2" i="7"/>
  <c r="P3" i="7"/>
  <c r="P4" i="7"/>
  <c r="O6" i="7"/>
  <c r="P6" i="7"/>
  <c r="G2" i="7" a="1"/>
  <c r="H2" i="7" s="1"/>
  <c r="G3" i="7"/>
  <c r="K4" i="7"/>
  <c r="L1" i="7" s="1"/>
  <c r="L2" i="7"/>
  <c r="L3" i="7"/>
  <c r="K6" i="7"/>
  <c r="L6" i="7"/>
  <c r="B15" i="6"/>
  <c r="E3" i="10" s="1"/>
  <c r="F13" i="6"/>
  <c r="F12" i="6"/>
  <c r="F11" i="6"/>
  <c r="F10" i="6"/>
  <c r="E13" i="6"/>
  <c r="E14" i="6" s="1"/>
  <c r="E13" i="10" s="1"/>
  <c r="E12" i="6"/>
  <c r="E11" i="6"/>
  <c r="E10" i="6"/>
  <c r="D13" i="6"/>
  <c r="D12" i="6"/>
  <c r="D14" i="6"/>
  <c r="D11" i="6"/>
  <c r="D10" i="6"/>
  <c r="C13" i="6"/>
  <c r="C12" i="6"/>
  <c r="C14" i="6"/>
  <c r="C11" i="6"/>
  <c r="C10" i="6"/>
  <c r="B13" i="6"/>
  <c r="B12" i="6"/>
  <c r="E12" i="10" s="1"/>
  <c r="B11" i="6"/>
  <c r="E10" i="10" s="1"/>
  <c r="B10" i="6"/>
  <c r="E9" i="10" s="1"/>
  <c r="AN1" i="6"/>
  <c r="AM2" i="6" a="1"/>
  <c r="AM3" i="6" s="1"/>
  <c r="AM2" i="6"/>
  <c r="AM1" i="6" s="1"/>
  <c r="AN2" i="6"/>
  <c r="AM4" i="6"/>
  <c r="AN4" i="6"/>
  <c r="AM6" i="6"/>
  <c r="AN6" i="6"/>
  <c r="AE2" i="6" a="1"/>
  <c r="AE2" i="6"/>
  <c r="AF21" i="6" s="1"/>
  <c r="AF5" i="6"/>
  <c r="AF17" i="6"/>
  <c r="AF18" i="6" s="1"/>
  <c r="AE3" i="6"/>
  <c r="AF7" i="6"/>
  <c r="AF8" i="6"/>
  <c r="AF11" i="6"/>
  <c r="AI2" i="6" a="1"/>
  <c r="AI4" i="6"/>
  <c r="AJ1" i="6"/>
  <c r="AI2" i="6"/>
  <c r="AJ2" i="6"/>
  <c r="AI3" i="6"/>
  <c r="AJ3" i="6"/>
  <c r="AJ4" i="6"/>
  <c r="AI5" i="6"/>
  <c r="AJ5" i="6"/>
  <c r="AJ17" i="6" s="1"/>
  <c r="AJ18" i="6" s="1"/>
  <c r="AI6" i="6"/>
  <c r="AJ6" i="6"/>
  <c r="AA2" i="6" a="1"/>
  <c r="AA5" i="6" s="1"/>
  <c r="AA2" i="6"/>
  <c r="AA1" i="6" s="1"/>
  <c r="AB5" i="6"/>
  <c r="AB17" i="6" s="1"/>
  <c r="AB11" i="6"/>
  <c r="AE4" i="6"/>
  <c r="AF1" i="6"/>
  <c r="AE1" i="6"/>
  <c r="AF2" i="6"/>
  <c r="AF3" i="6"/>
  <c r="AF4" i="6"/>
  <c r="AE5" i="6"/>
  <c r="AE6" i="6"/>
  <c r="AF6" i="6"/>
  <c r="W2" i="6" a="1"/>
  <c r="X5" i="6" s="1"/>
  <c r="W2" i="6"/>
  <c r="W3" i="6"/>
  <c r="AA4" i="6"/>
  <c r="AB1" i="6"/>
  <c r="AB2" i="6"/>
  <c r="AB3" i="6"/>
  <c r="AB4" i="6"/>
  <c r="AA6" i="6"/>
  <c r="AB6" i="6"/>
  <c r="S2" i="6" a="1"/>
  <c r="S6" i="6" s="1"/>
  <c r="W4" i="6"/>
  <c r="X1" i="6" s="1"/>
  <c r="X2" i="6"/>
  <c r="X3" i="6"/>
  <c r="W6" i="6"/>
  <c r="X6" i="6"/>
  <c r="O2" i="6" a="1"/>
  <c r="O2" i="6"/>
  <c r="P21" i="6" s="1"/>
  <c r="P5" i="6"/>
  <c r="P17" i="6"/>
  <c r="P18" i="6" s="1"/>
  <c r="O3" i="6"/>
  <c r="P7" i="6"/>
  <c r="P8" i="6"/>
  <c r="P11" i="6"/>
  <c r="K2" i="6" a="1"/>
  <c r="K5" i="6" s="1"/>
  <c r="K2" i="6"/>
  <c r="K1" i="6" s="1"/>
  <c r="L5" i="6"/>
  <c r="L17" i="6" s="1"/>
  <c r="L11" i="6"/>
  <c r="O4" i="6"/>
  <c r="P1" i="6"/>
  <c r="O1" i="6"/>
  <c r="P2" i="6"/>
  <c r="P3" i="6"/>
  <c r="P4" i="6"/>
  <c r="O5" i="6"/>
  <c r="O6" i="6"/>
  <c r="P6" i="6"/>
  <c r="G2" i="6" a="1"/>
  <c r="H5" i="6" s="1"/>
  <c r="G2" i="6"/>
  <c r="G3" i="6"/>
  <c r="K4" i="6"/>
  <c r="L1" i="6"/>
  <c r="L3" i="6"/>
  <c r="L4" i="6"/>
  <c r="L6" i="6"/>
  <c r="G4" i="6"/>
  <c r="H1" i="6" s="1"/>
  <c r="E4" i="10" s="1"/>
  <c r="H2" i="6"/>
  <c r="H3" i="6"/>
  <c r="G6" i="6"/>
  <c r="H6" i="6"/>
  <c r="C40" i="4"/>
  <c r="C39" i="4"/>
  <c r="C38" i="4"/>
  <c r="C37" i="4"/>
  <c r="C36" i="4"/>
  <c r="C35" i="4"/>
  <c r="C34" i="4"/>
  <c r="C33" i="4"/>
  <c r="C32" i="4"/>
  <c r="C31" i="4"/>
  <c r="D30" i="4"/>
  <c r="C30" i="4"/>
  <c r="D29" i="4"/>
  <c r="C29" i="4"/>
  <c r="D28" i="4"/>
  <c r="C28" i="4"/>
  <c r="C27" i="4"/>
  <c r="C26" i="4"/>
  <c r="C25" i="4"/>
  <c r="C24" i="4"/>
  <c r="D23" i="4"/>
  <c r="C23" i="4"/>
  <c r="C22" i="4"/>
  <c r="C21" i="4"/>
  <c r="C20" i="4"/>
  <c r="D19" i="4"/>
  <c r="C19" i="4"/>
  <c r="C18" i="4"/>
  <c r="C17" i="4"/>
  <c r="D16" i="4"/>
  <c r="C16" i="4"/>
  <c r="C15" i="4"/>
  <c r="D14" i="4"/>
  <c r="C14" i="4"/>
  <c r="D13" i="4"/>
  <c r="C13" i="4"/>
  <c r="H19" i="6" l="1"/>
  <c r="H22" i="6" s="1"/>
  <c r="H24" i="6" s="1"/>
  <c r="H11" i="6"/>
  <c r="G1" i="6"/>
  <c r="E2" i="10" s="1"/>
  <c r="H21" i="6"/>
  <c r="AF19" i="6"/>
  <c r="AF22" i="6" s="1"/>
  <c r="AF24" i="6" s="1"/>
  <c r="AF20" i="6"/>
  <c r="AF23" i="6" s="1"/>
  <c r="AF25" i="6" s="1"/>
  <c r="E11" i="10"/>
  <c r="B14" i="6"/>
  <c r="G6" i="7"/>
  <c r="AV20" i="8"/>
  <c r="AV23" i="8" s="1"/>
  <c r="AV19" i="8"/>
  <c r="AV22" i="8" s="1"/>
  <c r="BX19" i="8"/>
  <c r="BX22" i="8" s="1"/>
  <c r="BX24" i="8" s="1"/>
  <c r="BX20" i="8"/>
  <c r="BX23" i="8" s="1"/>
  <c r="H7" i="6"/>
  <c r="H8" i="6" s="1"/>
  <c r="H10" i="6" s="1"/>
  <c r="H13" i="6" s="1"/>
  <c r="H17" i="6"/>
  <c r="H18" i="6" s="1"/>
  <c r="H20" i="6" s="1"/>
  <c r="H23" i="6" s="1"/>
  <c r="L7" i="6"/>
  <c r="P19" i="7"/>
  <c r="P22" i="7" s="1"/>
  <c r="P24" i="7" s="1"/>
  <c r="P26" i="7" s="1"/>
  <c r="T15" i="7"/>
  <c r="AI2" i="8"/>
  <c r="AI4" i="8"/>
  <c r="AJ1" i="8" s="1"/>
  <c r="AJ3" i="8"/>
  <c r="AJ6" i="8"/>
  <c r="AI6" i="8"/>
  <c r="AI3" i="8"/>
  <c r="AJ2" i="8"/>
  <c r="AJ5" i="8"/>
  <c r="AJ4" i="8"/>
  <c r="AI5" i="8"/>
  <c r="BD11" i="8"/>
  <c r="BD21" i="8"/>
  <c r="BC1" i="8"/>
  <c r="CB19" i="8"/>
  <c r="CB22" i="8" s="1"/>
  <c r="CB24" i="8" s="1"/>
  <c r="CB26" i="8" s="1"/>
  <c r="CB20" i="8"/>
  <c r="CB23" i="8" s="1"/>
  <c r="AB19" i="9"/>
  <c r="AB22" i="9" s="1"/>
  <c r="AB24" i="9" s="1"/>
  <c r="AB20" i="9"/>
  <c r="AB23" i="9" s="1"/>
  <c r="S2" i="6"/>
  <c r="S4" i="6"/>
  <c r="T1" i="6" s="1"/>
  <c r="T3" i="6"/>
  <c r="T6" i="6"/>
  <c r="T5" i="6"/>
  <c r="T4" i="6"/>
  <c r="S5" i="6"/>
  <c r="L7" i="7"/>
  <c r="L8" i="7" s="1"/>
  <c r="L17" i="7"/>
  <c r="L18" i="7" s="1"/>
  <c r="L20" i="7" s="1"/>
  <c r="L23" i="7" s="1"/>
  <c r="K1" i="8"/>
  <c r="L21" i="8"/>
  <c r="L11" i="8"/>
  <c r="P17" i="8"/>
  <c r="P18" i="8" s="1"/>
  <c r="P7" i="8"/>
  <c r="P8" i="8" s="1"/>
  <c r="AA1" i="8"/>
  <c r="AB20" i="8"/>
  <c r="AB23" i="8" s="1"/>
  <c r="AB19" i="8"/>
  <c r="AB22" i="8" s="1"/>
  <c r="AQ5" i="8"/>
  <c r="AR5" i="8"/>
  <c r="AQ6" i="8"/>
  <c r="AQ3" i="8"/>
  <c r="AR2" i="8"/>
  <c r="AR6" i="8"/>
  <c r="AQ2" i="8"/>
  <c r="AQ4" i="8"/>
  <c r="AR1" i="8" s="1"/>
  <c r="AR4" i="8"/>
  <c r="AR3" i="8"/>
  <c r="AY2" i="8"/>
  <c r="AY4" i="8"/>
  <c r="AZ1" i="8" s="1"/>
  <c r="AZ3" i="8"/>
  <c r="AZ6" i="8"/>
  <c r="AZ5" i="8"/>
  <c r="AY5" i="8"/>
  <c r="AY6" i="8"/>
  <c r="AY3" i="8"/>
  <c r="AZ4" i="8"/>
  <c r="AZ2" i="8"/>
  <c r="T2" i="6"/>
  <c r="AJ21" i="6"/>
  <c r="AI1" i="6"/>
  <c r="AJ20" i="6"/>
  <c r="AJ23" i="6" s="1"/>
  <c r="AJ19" i="6"/>
  <c r="AJ22" i="6" s="1"/>
  <c r="AJ24" i="6" s="1"/>
  <c r="AJ11" i="6"/>
  <c r="G2" i="7"/>
  <c r="G4" i="7"/>
  <c r="H1" i="7" s="1"/>
  <c r="C4" i="10" s="1"/>
  <c r="H3" i="7"/>
  <c r="H6" i="7"/>
  <c r="H5" i="7"/>
  <c r="H4" i="7"/>
  <c r="G5" i="7"/>
  <c r="AB8" i="7"/>
  <c r="AB10" i="7" s="1"/>
  <c r="AB13" i="7" s="1"/>
  <c r="AB15" i="7" s="1"/>
  <c r="AB18" i="7"/>
  <c r="AB19" i="7" s="1"/>
  <c r="AB22" i="7" s="1"/>
  <c r="AB24" i="7" s="1"/>
  <c r="F15" i="7"/>
  <c r="AB21" i="8"/>
  <c r="AB25" i="8" s="1"/>
  <c r="P19" i="6"/>
  <c r="P22" i="6" s="1"/>
  <c r="P24" i="6" s="1"/>
  <c r="P20" i="6"/>
  <c r="P23" i="6" s="1"/>
  <c r="P25" i="6" s="1"/>
  <c r="X11" i="6"/>
  <c r="W1" i="6"/>
  <c r="X21" i="6"/>
  <c r="X9" i="6"/>
  <c r="X12" i="6" s="1"/>
  <c r="X14" i="6" s="1"/>
  <c r="X5" i="7"/>
  <c r="X4" i="7"/>
  <c r="W2" i="7"/>
  <c r="X2" i="7"/>
  <c r="X6" i="7"/>
  <c r="X3" i="7"/>
  <c r="W3" i="7"/>
  <c r="W4" i="7"/>
  <c r="X1" i="7" s="1"/>
  <c r="W5" i="7"/>
  <c r="AJ17" i="7"/>
  <c r="AJ18" i="7" s="1"/>
  <c r="AJ7" i="7"/>
  <c r="AJ8" i="7" s="1"/>
  <c r="T10" i="8"/>
  <c r="T13" i="8" s="1"/>
  <c r="S3" i="6"/>
  <c r="X7" i="6"/>
  <c r="X8" i="6" s="1"/>
  <c r="X10" i="6" s="1"/>
  <c r="X13" i="6" s="1"/>
  <c r="X17" i="6"/>
  <c r="X18" i="6" s="1"/>
  <c r="X20" i="6" s="1"/>
  <c r="X23" i="6" s="1"/>
  <c r="AB7" i="6"/>
  <c r="F14" i="6"/>
  <c r="L19" i="7"/>
  <c r="L22" i="7" s="1"/>
  <c r="L11" i="7"/>
  <c r="K1" i="7"/>
  <c r="L21" i="7"/>
  <c r="L9" i="7"/>
  <c r="L12" i="7" s="1"/>
  <c r="L10" i="7"/>
  <c r="L13" i="7" s="1"/>
  <c r="W6" i="7"/>
  <c r="T16" i="7"/>
  <c r="AF21" i="7"/>
  <c r="AF25" i="7" s="1"/>
  <c r="AF9" i="7"/>
  <c r="AF12" i="7" s="1"/>
  <c r="AF10" i="7"/>
  <c r="AF13" i="7" s="1"/>
  <c r="AF19" i="7"/>
  <c r="AF22" i="7" s="1"/>
  <c r="AE1" i="7"/>
  <c r="AF11" i="7"/>
  <c r="AN7" i="7"/>
  <c r="AN8" i="7" s="1"/>
  <c r="AN9" i="7" s="1"/>
  <c r="AN12" i="7" s="1"/>
  <c r="AN14" i="7" s="1"/>
  <c r="AN17" i="7"/>
  <c r="AN18" i="7" s="1"/>
  <c r="AN19" i="7" s="1"/>
  <c r="AN22" i="7" s="1"/>
  <c r="T15" i="8"/>
  <c r="T16" i="8" s="1"/>
  <c r="BP17" i="8"/>
  <c r="BP18" i="8" s="1"/>
  <c r="BP7" i="8"/>
  <c r="BP8" i="8" s="1"/>
  <c r="BX9" i="8"/>
  <c r="BX12" i="8" s="1"/>
  <c r="BX14" i="8" s="1"/>
  <c r="BX16" i="8" s="1"/>
  <c r="BX10" i="8"/>
  <c r="BX13" i="8" s="1"/>
  <c r="CB7" i="8"/>
  <c r="CB8" i="8" s="1"/>
  <c r="T18" i="7"/>
  <c r="AN20" i="7"/>
  <c r="AN23" i="7" s="1"/>
  <c r="P21" i="8"/>
  <c r="P9" i="8"/>
  <c r="P12" i="8" s="1"/>
  <c r="P10" i="8"/>
  <c r="P13" i="8" s="1"/>
  <c r="T18" i="8"/>
  <c r="BC6" i="8"/>
  <c r="AN5" i="6"/>
  <c r="AN3" i="6"/>
  <c r="K5" i="7"/>
  <c r="AN11" i="7"/>
  <c r="B15" i="7"/>
  <c r="L6" i="8"/>
  <c r="L2" i="8"/>
  <c r="BL21" i="8"/>
  <c r="BL11" i="8"/>
  <c r="BT5" i="8"/>
  <c r="BT4" i="8"/>
  <c r="BT2" i="8"/>
  <c r="BT6" i="8"/>
  <c r="BS3" i="8"/>
  <c r="BT3" i="8"/>
  <c r="BX15" i="8"/>
  <c r="W1" i="9"/>
  <c r="X21" i="9"/>
  <c r="X25" i="9" s="1"/>
  <c r="X9" i="9"/>
  <c r="X12" i="9" s="1"/>
  <c r="X10" i="9"/>
  <c r="X13" i="9" s="1"/>
  <c r="X11" i="9"/>
  <c r="X15" i="9" s="1"/>
  <c r="AQ2" i="9"/>
  <c r="AQ4" i="9"/>
  <c r="AR1" i="9" s="1"/>
  <c r="AR3" i="9"/>
  <c r="AR6" i="9"/>
  <c r="AR5" i="9"/>
  <c r="AQ5" i="9"/>
  <c r="AQ6" i="9"/>
  <c r="AQ3" i="9"/>
  <c r="AR4" i="9"/>
  <c r="AR2" i="9"/>
  <c r="BX24" i="9"/>
  <c r="BX26" i="9" s="1"/>
  <c r="AJ7" i="6"/>
  <c r="AJ8" i="6" s="1"/>
  <c r="AJ10" i="6" s="1"/>
  <c r="AJ13" i="6" s="1"/>
  <c r="AI2" i="7"/>
  <c r="AI4" i="7"/>
  <c r="AJ1" i="7" s="1"/>
  <c r="AJ3" i="7"/>
  <c r="AJ6" i="7"/>
  <c r="AN21" i="7"/>
  <c r="L3" i="8"/>
  <c r="H11" i="8"/>
  <c r="AN11" i="8"/>
  <c r="AM1" i="8"/>
  <c r="BD5" i="8"/>
  <c r="BD4" i="8"/>
  <c r="BD3" i="8"/>
  <c r="BC3" i="8"/>
  <c r="BC4" i="8"/>
  <c r="BD1" i="8" s="1"/>
  <c r="BC5" i="8"/>
  <c r="BL17" i="8"/>
  <c r="BL18" i="8" s="1"/>
  <c r="BL7" i="8"/>
  <c r="BL8" i="8" s="1"/>
  <c r="BL9" i="8" s="1"/>
  <c r="BL12" i="8" s="1"/>
  <c r="BL14" i="8" s="1"/>
  <c r="BT11" i="8"/>
  <c r="BT21" i="8"/>
  <c r="CB25" i="8"/>
  <c r="L17" i="9"/>
  <c r="L18" i="9" s="1"/>
  <c r="L7" i="9"/>
  <c r="L8" i="9" s="1"/>
  <c r="L10" i="9" s="1"/>
  <c r="L13" i="9" s="1"/>
  <c r="L15" i="9" s="1"/>
  <c r="AN24" i="9"/>
  <c r="AN26" i="9" s="1"/>
  <c r="BD21" i="9"/>
  <c r="BC1" i="9"/>
  <c r="BD11" i="9"/>
  <c r="CB24" i="9"/>
  <c r="CB11" i="9"/>
  <c r="CB20" i="9"/>
  <c r="CB23" i="9" s="1"/>
  <c r="CB9" i="9"/>
  <c r="CB12" i="9" s="1"/>
  <c r="CA1" i="9"/>
  <c r="CB21" i="9"/>
  <c r="CB10" i="9"/>
  <c r="CB13" i="9" s="1"/>
  <c r="G5" i="6"/>
  <c r="K6" i="6"/>
  <c r="L2" i="6"/>
  <c r="L21" i="6"/>
  <c r="K3" i="6"/>
  <c r="L18" i="6" s="1"/>
  <c r="W5" i="6"/>
  <c r="AB21" i="6"/>
  <c r="AA3" i="6"/>
  <c r="AB18" i="6" s="1"/>
  <c r="P10" i="7"/>
  <c r="P13" i="7" s="1"/>
  <c r="P15" i="7" s="1"/>
  <c r="P9" i="7"/>
  <c r="P12" i="7" s="1"/>
  <c r="P14" i="7" s="1"/>
  <c r="P16" i="7" s="1"/>
  <c r="P21" i="7"/>
  <c r="P25" i="7" s="1"/>
  <c r="AJ4" i="7"/>
  <c r="H5" i="8"/>
  <c r="H4" i="8"/>
  <c r="K3" i="8"/>
  <c r="H4" i="6"/>
  <c r="P10" i="6"/>
  <c r="P13" i="6" s="1"/>
  <c r="P15" i="6" s="1"/>
  <c r="P9" i="6"/>
  <c r="P12" i="6" s="1"/>
  <c r="P14" i="6" s="1"/>
  <c r="P16" i="6" s="1"/>
  <c r="X4" i="6"/>
  <c r="AF10" i="6"/>
  <c r="AF13" i="6" s="1"/>
  <c r="AF15" i="6" s="1"/>
  <c r="AF9" i="6"/>
  <c r="AF12" i="6" s="1"/>
  <c r="AF14" i="6" s="1"/>
  <c r="AM5" i="6"/>
  <c r="L4" i="7"/>
  <c r="AB9" i="7"/>
  <c r="AB12" i="7" s="1"/>
  <c r="AB14" i="7" s="1"/>
  <c r="AB20" i="7"/>
  <c r="AB23" i="7" s="1"/>
  <c r="AB25" i="7" s="1"/>
  <c r="AJ2" i="7"/>
  <c r="AM4" i="7"/>
  <c r="AN1" i="7" s="1"/>
  <c r="AN2" i="7"/>
  <c r="AM5" i="7"/>
  <c r="H6" i="8"/>
  <c r="H2" i="8"/>
  <c r="K6" i="8"/>
  <c r="G3" i="8"/>
  <c r="L5" i="8"/>
  <c r="P11" i="8"/>
  <c r="P15" i="8" s="1"/>
  <c r="AB17" i="8"/>
  <c r="AB18" i="8" s="1"/>
  <c r="AB7" i="8"/>
  <c r="AB8" i="8" s="1"/>
  <c r="AB10" i="8" s="1"/>
  <c r="AB13" i="8" s="1"/>
  <c r="AB15" i="8" s="1"/>
  <c r="AF19" i="8"/>
  <c r="AF22" i="8" s="1"/>
  <c r="BG5" i="8"/>
  <c r="BG2" i="8"/>
  <c r="BG4" i="8"/>
  <c r="BH1" i="8" s="1"/>
  <c r="BH4" i="8"/>
  <c r="BH5" i="8"/>
  <c r="BG6" i="8"/>
  <c r="BS4" i="8"/>
  <c r="BT1" i="8" s="1"/>
  <c r="BX25" i="8"/>
  <c r="D11" i="10"/>
  <c r="B27" i="8"/>
  <c r="H17" i="9"/>
  <c r="H7" i="9"/>
  <c r="X19" i="9"/>
  <c r="X22" i="9" s="1"/>
  <c r="X24" i="9" s="1"/>
  <c r="X26" i="9" s="1"/>
  <c r="AZ17" i="9"/>
  <c r="AZ18" i="9" s="1"/>
  <c r="AZ19" i="9" s="1"/>
  <c r="AZ22" i="9" s="1"/>
  <c r="AZ24" i="9" s="1"/>
  <c r="AZ7" i="9"/>
  <c r="AZ8" i="9" s="1"/>
  <c r="AZ10" i="9" s="1"/>
  <c r="AZ13" i="9" s="1"/>
  <c r="AZ15" i="9" s="1"/>
  <c r="X4" i="8"/>
  <c r="W2" i="8"/>
  <c r="AE1" i="8"/>
  <c r="AN5" i="8"/>
  <c r="AN4" i="8"/>
  <c r="AV21" i="8"/>
  <c r="AV9" i="8"/>
  <c r="AV12" i="8" s="1"/>
  <c r="AV14" i="8" s="1"/>
  <c r="AV10" i="8"/>
  <c r="AV13" i="8" s="1"/>
  <c r="AV15" i="8" s="1"/>
  <c r="BO5" i="8"/>
  <c r="CF11" i="8"/>
  <c r="CF21" i="8"/>
  <c r="G5" i="9"/>
  <c r="G3" i="9"/>
  <c r="G4" i="9"/>
  <c r="H1" i="9" s="1"/>
  <c r="B4" i="10" s="1"/>
  <c r="H4" i="9"/>
  <c r="G2" i="9"/>
  <c r="H2" i="9"/>
  <c r="H6" i="9"/>
  <c r="AJ5" i="9"/>
  <c r="AJ4" i="9"/>
  <c r="AI3" i="9"/>
  <c r="AI5" i="9"/>
  <c r="AI2" i="9"/>
  <c r="AJ2" i="9"/>
  <c r="AI6" i="9"/>
  <c r="BK2" i="9"/>
  <c r="BK4" i="9"/>
  <c r="BL1" i="9" s="1"/>
  <c r="BL3" i="9"/>
  <c r="BL6" i="9"/>
  <c r="BK6" i="9"/>
  <c r="BL5" i="9"/>
  <c r="BL4" i="9"/>
  <c r="BK3" i="9"/>
  <c r="BK5" i="9"/>
  <c r="AF21" i="8"/>
  <c r="AF25" i="8" s="1"/>
  <c r="AF9" i="8"/>
  <c r="AF12" i="8" s="1"/>
  <c r="AF14" i="8" s="1"/>
  <c r="AF10" i="8"/>
  <c r="AF13" i="8" s="1"/>
  <c r="AF15" i="8" s="1"/>
  <c r="BO2" i="8"/>
  <c r="BO4" i="8"/>
  <c r="BP1" i="8" s="1"/>
  <c r="BP3" i="8"/>
  <c r="BP6" i="8"/>
  <c r="T5" i="9"/>
  <c r="T4" i="9"/>
  <c r="S5" i="9"/>
  <c r="S2" i="9"/>
  <c r="T3" i="9"/>
  <c r="S4" i="9"/>
  <c r="T1" i="9" s="1"/>
  <c r="T6" i="9"/>
  <c r="AB25" i="9"/>
  <c r="AI4" i="9"/>
  <c r="AJ1" i="9" s="1"/>
  <c r="AV5" i="9"/>
  <c r="AV4" i="9"/>
  <c r="AV3" i="9"/>
  <c r="AU3" i="9"/>
  <c r="AU4" i="9"/>
  <c r="AV1" i="9" s="1"/>
  <c r="AU5" i="9"/>
  <c r="AU2" i="9"/>
  <c r="AU6" i="9"/>
  <c r="BL2" i="9"/>
  <c r="CI3" i="8"/>
  <c r="CJ5" i="8"/>
  <c r="D27" i="8"/>
  <c r="O2" i="9"/>
  <c r="O4" i="9"/>
  <c r="P1" i="9" s="1"/>
  <c r="P3" i="9"/>
  <c r="P6" i="9"/>
  <c r="P5" i="9"/>
  <c r="AF11" i="9"/>
  <c r="AY1" i="9"/>
  <c r="BC3" i="9"/>
  <c r="BD2" i="9"/>
  <c r="BC6" i="9"/>
  <c r="BD5" i="9"/>
  <c r="BC5" i="9"/>
  <c r="BD6" i="9"/>
  <c r="BH24" i="9"/>
  <c r="BH26" i="9" s="1"/>
  <c r="CN11" i="9"/>
  <c r="CM1" i="9"/>
  <c r="CN21" i="9"/>
  <c r="CJ4" i="8"/>
  <c r="CI2" i="8"/>
  <c r="CF5" i="8"/>
  <c r="CF4" i="8"/>
  <c r="CM2" i="8"/>
  <c r="CM1" i="8" s="1"/>
  <c r="CM4" i="8"/>
  <c r="CN1" i="8" s="1"/>
  <c r="CM6" i="8"/>
  <c r="O6" i="9"/>
  <c r="L21" i="9"/>
  <c r="L9" i="9"/>
  <c r="L12" i="9" s="1"/>
  <c r="L14" i="9" s="1"/>
  <c r="O3" i="9"/>
  <c r="BC4" i="9"/>
  <c r="BD1" i="9" s="1"/>
  <c r="BS1" i="9"/>
  <c r="BT21" i="9"/>
  <c r="BT11" i="9"/>
  <c r="AN21" i="9"/>
  <c r="AN25" i="9" s="1"/>
  <c r="AN9" i="9"/>
  <c r="AN12" i="9" s="1"/>
  <c r="AN14" i="9" s="1"/>
  <c r="AN10" i="9"/>
  <c r="AN13" i="9" s="1"/>
  <c r="AN15" i="9" s="1"/>
  <c r="BP11" i="9"/>
  <c r="BS5" i="9"/>
  <c r="BT5" i="9"/>
  <c r="BS6" i="9"/>
  <c r="CE1" i="9"/>
  <c r="AB10" i="9"/>
  <c r="AB13" i="9" s="1"/>
  <c r="AB15" i="9" s="1"/>
  <c r="AB9" i="9"/>
  <c r="AB12" i="9" s="1"/>
  <c r="AB14" i="9" s="1"/>
  <c r="AE3" i="9"/>
  <c r="AF18" i="9" s="1"/>
  <c r="BT3" i="9"/>
  <c r="BP5" i="9"/>
  <c r="BP4" i="9"/>
  <c r="BO3" i="9"/>
  <c r="BO4" i="9"/>
  <c r="BP1" i="9" s="1"/>
  <c r="BO5" i="9"/>
  <c r="BX21" i="9"/>
  <c r="BX25" i="9" s="1"/>
  <c r="BX9" i="9"/>
  <c r="BX12" i="9" s="1"/>
  <c r="BX14" i="9" s="1"/>
  <c r="BX10" i="9"/>
  <c r="BX13" i="9" s="1"/>
  <c r="BX15" i="9" s="1"/>
  <c r="CF11" i="9"/>
  <c r="CI2" i="9"/>
  <c r="CJ5" i="9"/>
  <c r="CJ4" i="9"/>
  <c r="CI5" i="9"/>
  <c r="CI3" i="9"/>
  <c r="CJ3" i="9"/>
  <c r="CI6" i="9"/>
  <c r="CN7" i="9"/>
  <c r="CN8" i="9" s="1"/>
  <c r="CN9" i="9" s="1"/>
  <c r="CN12" i="9" s="1"/>
  <c r="CN14" i="9" s="1"/>
  <c r="CN17" i="9"/>
  <c r="CN18" i="9" s="1"/>
  <c r="CN20" i="9" s="1"/>
  <c r="CN23" i="9" s="1"/>
  <c r="BH21" i="9"/>
  <c r="BH25" i="9" s="1"/>
  <c r="BH9" i="9"/>
  <c r="BH12" i="9" s="1"/>
  <c r="BH14" i="9" s="1"/>
  <c r="BH10" i="9"/>
  <c r="BH13" i="9" s="1"/>
  <c r="BH15" i="9" s="1"/>
  <c r="CB6" i="9"/>
  <c r="CB3" i="9"/>
  <c r="CA4" i="9"/>
  <c r="CB1" i="9" s="1"/>
  <c r="CF4" i="9"/>
  <c r="CF5" i="9"/>
  <c r="CU5" i="9"/>
  <c r="CU3" i="9"/>
  <c r="CM5" i="9"/>
  <c r="CQ6" i="9"/>
  <c r="CR3" i="9"/>
  <c r="CQ2" i="9"/>
  <c r="CV6" i="9"/>
  <c r="CV4" i="9"/>
  <c r="CV2" i="9"/>
  <c r="B11" i="10"/>
  <c r="CN4" i="9"/>
  <c r="CR5" i="9"/>
  <c r="CU6" i="9"/>
  <c r="CU4" i="9"/>
  <c r="CV1" i="9" s="1"/>
  <c r="AF19" i="9" l="1"/>
  <c r="AF22" i="9" s="1"/>
  <c r="AF24" i="9" s="1"/>
  <c r="AF20" i="9"/>
  <c r="AF23" i="9" s="1"/>
  <c r="AF25" i="9" s="1"/>
  <c r="L20" i="6"/>
  <c r="L23" i="6" s="1"/>
  <c r="L19" i="6"/>
  <c r="L22" i="6" s="1"/>
  <c r="L24" i="6" s="1"/>
  <c r="L26" i="6" s="1"/>
  <c r="AB19" i="6"/>
  <c r="AB22" i="6" s="1"/>
  <c r="AB24" i="6" s="1"/>
  <c r="AB26" i="6" s="1"/>
  <c r="AB20" i="6"/>
  <c r="AB23" i="6" s="1"/>
  <c r="CR7" i="9"/>
  <c r="CR8" i="9" s="1"/>
  <c r="CR17" i="9"/>
  <c r="CR18" i="9" s="1"/>
  <c r="CR19" i="9" s="1"/>
  <c r="CR22" i="9" s="1"/>
  <c r="CR24" i="9" s="1"/>
  <c r="CR26" i="9" s="1"/>
  <c r="CF7" i="9"/>
  <c r="CF8" i="9" s="1"/>
  <c r="CF17" i="9"/>
  <c r="CF18" i="9" s="1"/>
  <c r="AF24" i="8"/>
  <c r="AF26" i="8" s="1"/>
  <c r="AB16" i="7"/>
  <c r="AJ15" i="6"/>
  <c r="AJ9" i="6"/>
  <c r="AJ12" i="6" s="1"/>
  <c r="AJ14" i="6" s="1"/>
  <c r="AB24" i="8"/>
  <c r="AB26" i="8" s="1"/>
  <c r="T7" i="6"/>
  <c r="T8" i="6" s="1"/>
  <c r="T10" i="6" s="1"/>
  <c r="T13" i="6" s="1"/>
  <c r="T17" i="6"/>
  <c r="T18" i="6" s="1"/>
  <c r="T20" i="6" s="1"/>
  <c r="T23" i="6" s="1"/>
  <c r="T11" i="6"/>
  <c r="S1" i="6"/>
  <c r="T21" i="6"/>
  <c r="T9" i="6"/>
  <c r="T12" i="6" s="1"/>
  <c r="H9" i="6"/>
  <c r="H12" i="6" s="1"/>
  <c r="H14" i="6" s="1"/>
  <c r="H26" i="6"/>
  <c r="E6" i="10" s="1"/>
  <c r="H18" i="9"/>
  <c r="H20" i="9" s="1"/>
  <c r="H23" i="9" s="1"/>
  <c r="L17" i="8"/>
  <c r="L18" i="8" s="1"/>
  <c r="L7" i="8"/>
  <c r="L8" i="8" s="1"/>
  <c r="AB25" i="6"/>
  <c r="CB25" i="9"/>
  <c r="CB15" i="9"/>
  <c r="L20" i="9"/>
  <c r="L23" i="9" s="1"/>
  <c r="L19" i="9"/>
  <c r="L22" i="9" s="1"/>
  <c r="L24" i="9" s="1"/>
  <c r="L26" i="9" s="1"/>
  <c r="BL20" i="8"/>
  <c r="BL23" i="8" s="1"/>
  <c r="BL25" i="8" s="1"/>
  <c r="BL19" i="8"/>
  <c r="BL22" i="8" s="1"/>
  <c r="BL24" i="8" s="1"/>
  <c r="BL10" i="8"/>
  <c r="BL13" i="8" s="1"/>
  <c r="T19" i="7"/>
  <c r="T22" i="7" s="1"/>
  <c r="T24" i="7" s="1"/>
  <c r="T20" i="7"/>
  <c r="T23" i="7" s="1"/>
  <c r="T25" i="7" s="1"/>
  <c r="AF15" i="7"/>
  <c r="AF14" i="7"/>
  <c r="AF16" i="7" s="1"/>
  <c r="X25" i="6"/>
  <c r="X19" i="6"/>
  <c r="X22" i="6" s="1"/>
  <c r="X24" i="6" s="1"/>
  <c r="X26" i="6" s="1"/>
  <c r="AJ25" i="6"/>
  <c r="AJ26" i="6" s="1"/>
  <c r="AZ17" i="8"/>
  <c r="AZ18" i="8" s="1"/>
  <c r="AZ7" i="8"/>
  <c r="AZ8" i="8" s="1"/>
  <c r="AZ9" i="8" s="1"/>
  <c r="AZ12" i="8" s="1"/>
  <c r="AZ14" i="8" s="1"/>
  <c r="AZ11" i="8"/>
  <c r="AZ21" i="8"/>
  <c r="AY1" i="8"/>
  <c r="AZ19" i="8"/>
  <c r="AZ22" i="8" s="1"/>
  <c r="AZ24" i="8" s="1"/>
  <c r="AZ20" i="8"/>
  <c r="AZ23" i="8" s="1"/>
  <c r="AQ1" i="8"/>
  <c r="AR21" i="8"/>
  <c r="AR11" i="8"/>
  <c r="AB9" i="8"/>
  <c r="AB12" i="8" s="1"/>
  <c r="AB14" i="8" s="1"/>
  <c r="AB16" i="8" s="1"/>
  <c r="AJ21" i="8"/>
  <c r="AI1" i="8"/>
  <c r="AJ20" i="8"/>
  <c r="AJ23" i="8" s="1"/>
  <c r="AJ11" i="8"/>
  <c r="AF26" i="6"/>
  <c r="CJ19" i="9"/>
  <c r="CJ22" i="9" s="1"/>
  <c r="CJ24" i="9" s="1"/>
  <c r="CJ11" i="9"/>
  <c r="CI1" i="9"/>
  <c r="CJ21" i="9"/>
  <c r="BP7" i="9"/>
  <c r="BP8" i="9" s="1"/>
  <c r="BP17" i="9"/>
  <c r="BP18" i="9" s="1"/>
  <c r="L16" i="9"/>
  <c r="CJ11" i="8"/>
  <c r="CI1" i="8"/>
  <c r="CJ21" i="8"/>
  <c r="CJ10" i="8"/>
  <c r="CJ13" i="8" s="1"/>
  <c r="CN25" i="9"/>
  <c r="CN19" i="9"/>
  <c r="CN22" i="9" s="1"/>
  <c r="CN24" i="9" s="1"/>
  <c r="CN26" i="9" s="1"/>
  <c r="CJ7" i="8"/>
  <c r="CJ8" i="8" s="1"/>
  <c r="CJ9" i="8" s="1"/>
  <c r="CJ12" i="8" s="1"/>
  <c r="CJ14" i="8" s="1"/>
  <c r="CJ17" i="8"/>
  <c r="CJ18" i="8" s="1"/>
  <c r="CJ20" i="8" s="1"/>
  <c r="CJ23" i="8" s="1"/>
  <c r="AV11" i="9"/>
  <c r="AV21" i="9"/>
  <c r="AU1" i="9"/>
  <c r="T7" i="9"/>
  <c r="T8" i="9" s="1"/>
  <c r="T9" i="9" s="1"/>
  <c r="T12" i="9" s="1"/>
  <c r="T14" i="9" s="1"/>
  <c r="T17" i="9"/>
  <c r="T18" i="9" s="1"/>
  <c r="AN7" i="8"/>
  <c r="AN8" i="8" s="1"/>
  <c r="AN17" i="8"/>
  <c r="AN18" i="8" s="1"/>
  <c r="H8" i="9"/>
  <c r="BL15" i="8"/>
  <c r="BL16" i="8" s="1"/>
  <c r="T19" i="8"/>
  <c r="T22" i="8" s="1"/>
  <c r="T24" i="8" s="1"/>
  <c r="T20" i="8"/>
  <c r="T23" i="8" s="1"/>
  <c r="T25" i="8" s="1"/>
  <c r="L25" i="7"/>
  <c r="L24" i="7"/>
  <c r="L26" i="7" s="1"/>
  <c r="X20" i="7"/>
  <c r="X23" i="7" s="1"/>
  <c r="X11" i="7"/>
  <c r="X21" i="7"/>
  <c r="W1" i="7"/>
  <c r="P20" i="8"/>
  <c r="P23" i="8" s="1"/>
  <c r="P25" i="8" s="1"/>
  <c r="P19" i="8"/>
  <c r="P22" i="8" s="1"/>
  <c r="P24" i="8" s="1"/>
  <c r="L25" i="9"/>
  <c r="BD17" i="9"/>
  <c r="BD18" i="9" s="1"/>
  <c r="BD7" i="9"/>
  <c r="BD8" i="9" s="1"/>
  <c r="AZ9" i="9"/>
  <c r="AZ12" i="9" s="1"/>
  <c r="AZ14" i="9" s="1"/>
  <c r="AZ16" i="9" s="1"/>
  <c r="T19" i="9"/>
  <c r="T22" i="9" s="1"/>
  <c r="T20" i="9"/>
  <c r="T23" i="9" s="1"/>
  <c r="T11" i="9"/>
  <c r="S1" i="9"/>
  <c r="T21" i="9"/>
  <c r="BP19" i="8"/>
  <c r="BP22" i="8" s="1"/>
  <c r="BP9" i="8"/>
  <c r="BP12" i="8" s="1"/>
  <c r="BP11" i="8"/>
  <c r="BP15" i="8" s="1"/>
  <c r="BO1" i="8"/>
  <c r="BP21" i="8"/>
  <c r="BP25" i="8" s="1"/>
  <c r="BP10" i="8"/>
  <c r="BP13" i="8" s="1"/>
  <c r="BP20" i="8"/>
  <c r="BP23" i="8" s="1"/>
  <c r="BL17" i="9"/>
  <c r="BL18" i="9" s="1"/>
  <c r="BL7" i="9"/>
  <c r="BL8" i="9" s="1"/>
  <c r="BL10" i="9" s="1"/>
  <c r="BL13" i="9" s="1"/>
  <c r="AJ21" i="9"/>
  <c r="AJ11" i="9"/>
  <c r="AJ15" i="9" s="1"/>
  <c r="AJ10" i="9"/>
  <c r="AJ13" i="9" s="1"/>
  <c r="AI1" i="9"/>
  <c r="AJ9" i="9"/>
  <c r="AJ12" i="9" s="1"/>
  <c r="AJ14" i="9" s="1"/>
  <c r="AJ16" i="9" s="1"/>
  <c r="AJ17" i="9"/>
  <c r="AJ18" i="9" s="1"/>
  <c r="AJ20" i="9" s="1"/>
  <c r="AJ23" i="9" s="1"/>
  <c r="AJ7" i="9"/>
  <c r="AJ8" i="9" s="1"/>
  <c r="G1" i="9"/>
  <c r="B2" i="10" s="1"/>
  <c r="H10" i="9"/>
  <c r="H13" i="9" s="1"/>
  <c r="H19" i="9"/>
  <c r="H22" i="9" s="1"/>
  <c r="H24" i="9" s="1"/>
  <c r="H21" i="9"/>
  <c r="H11" i="9"/>
  <c r="H15" i="9" s="1"/>
  <c r="H9" i="9"/>
  <c r="H12" i="9" s="1"/>
  <c r="H14" i="9" s="1"/>
  <c r="H16" i="9" s="1"/>
  <c r="B5" i="10" s="1"/>
  <c r="AV16" i="8"/>
  <c r="CR20" i="9"/>
  <c r="CR23" i="9" s="1"/>
  <c r="CR11" i="9"/>
  <c r="CR15" i="9" s="1"/>
  <c r="CR10" i="9"/>
  <c r="CR13" i="9" s="1"/>
  <c r="CR21" i="9"/>
  <c r="CR25" i="9" s="1"/>
  <c r="CR9" i="9"/>
  <c r="CR12" i="9" s="1"/>
  <c r="CQ1" i="9"/>
  <c r="BH16" i="9"/>
  <c r="BX16" i="9"/>
  <c r="AN16" i="9"/>
  <c r="CN10" i="9"/>
  <c r="CN13" i="9" s="1"/>
  <c r="CN15" i="9"/>
  <c r="CN16" i="9" s="1"/>
  <c r="AZ20" i="9"/>
  <c r="AZ23" i="9" s="1"/>
  <c r="AZ25" i="9" s="1"/>
  <c r="AZ26" i="9" s="1"/>
  <c r="P7" i="9"/>
  <c r="P8" i="9" s="1"/>
  <c r="P10" i="9" s="1"/>
  <c r="P13" i="9" s="1"/>
  <c r="P17" i="9"/>
  <c r="P18" i="9" s="1"/>
  <c r="P20" i="9" s="1"/>
  <c r="P23" i="9" s="1"/>
  <c r="P19" i="9"/>
  <c r="P22" i="9" s="1"/>
  <c r="P24" i="9" s="1"/>
  <c r="P11" i="9"/>
  <c r="O1" i="9"/>
  <c r="P21" i="9"/>
  <c r="P9" i="9"/>
  <c r="P12" i="9" s="1"/>
  <c r="P14" i="9" s="1"/>
  <c r="AV7" i="9"/>
  <c r="AV8" i="9" s="1"/>
  <c r="AV9" i="9" s="1"/>
  <c r="AV12" i="9" s="1"/>
  <c r="AV14" i="9" s="1"/>
  <c r="AV17" i="9"/>
  <c r="AV18" i="9" s="1"/>
  <c r="AV19" i="9" s="1"/>
  <c r="AV22" i="9" s="1"/>
  <c r="AV24" i="9" s="1"/>
  <c r="BL21" i="9"/>
  <c r="BK1" i="9"/>
  <c r="BL20" i="9"/>
  <c r="BL23" i="9" s="1"/>
  <c r="BL9" i="9"/>
  <c r="BL12" i="9" s="1"/>
  <c r="BL14" i="9" s="1"/>
  <c r="BL11" i="9"/>
  <c r="BL19" i="9"/>
  <c r="BL22" i="9" s="1"/>
  <c r="BL24" i="9" s="1"/>
  <c r="AV25" i="8"/>
  <c r="X19" i="8"/>
  <c r="X22" i="8" s="1"/>
  <c r="X24" i="8" s="1"/>
  <c r="X20" i="8"/>
  <c r="X23" i="8" s="1"/>
  <c r="X11" i="8"/>
  <c r="X15" i="8" s="1"/>
  <c r="X21" i="8"/>
  <c r="X9" i="8"/>
  <c r="X12" i="8" s="1"/>
  <c r="X10" i="8"/>
  <c r="X13" i="8" s="1"/>
  <c r="W1" i="8"/>
  <c r="AF8" i="9"/>
  <c r="BG1" i="8"/>
  <c r="BH21" i="8"/>
  <c r="BH11" i="8"/>
  <c r="BH10" i="8"/>
  <c r="BH13" i="8" s="1"/>
  <c r="L25" i="6"/>
  <c r="CB26" i="9"/>
  <c r="AN25" i="7"/>
  <c r="X14" i="9"/>
  <c r="X16" i="9" s="1"/>
  <c r="P14" i="8"/>
  <c r="P16" i="8" s="1"/>
  <c r="CB9" i="8"/>
  <c r="CB12" i="8" s="1"/>
  <c r="CB14" i="8" s="1"/>
  <c r="CB10" i="8"/>
  <c r="CB13" i="8" s="1"/>
  <c r="CB15" i="8" s="1"/>
  <c r="L15" i="7"/>
  <c r="X7" i="7"/>
  <c r="X8" i="7" s="1"/>
  <c r="X10" i="7" s="1"/>
  <c r="X13" i="7" s="1"/>
  <c r="X17" i="7"/>
  <c r="X18" i="7" s="1"/>
  <c r="X19" i="7" s="1"/>
  <c r="X22" i="7" s="1"/>
  <c r="X24" i="7" s="1"/>
  <c r="AR17" i="8"/>
  <c r="AR18" i="8" s="1"/>
  <c r="AR20" i="8" s="1"/>
  <c r="AR23" i="8" s="1"/>
  <c r="AR7" i="8"/>
  <c r="AR8" i="8" s="1"/>
  <c r="AR9" i="8" s="1"/>
  <c r="AR12" i="8" s="1"/>
  <c r="AR14" i="8" s="1"/>
  <c r="AB26" i="9"/>
  <c r="AJ17" i="8"/>
  <c r="AJ18" i="8" s="1"/>
  <c r="AJ19" i="8" s="1"/>
  <c r="AJ22" i="8" s="1"/>
  <c r="AJ24" i="8" s="1"/>
  <c r="AJ7" i="8"/>
  <c r="AJ8" i="8" s="1"/>
  <c r="AJ10" i="8" s="1"/>
  <c r="AJ13" i="8" s="1"/>
  <c r="L8" i="6"/>
  <c r="BX26" i="8"/>
  <c r="H15" i="6"/>
  <c r="CJ7" i="9"/>
  <c r="CJ8" i="9" s="1"/>
  <c r="CJ10" i="9" s="1"/>
  <c r="CJ13" i="9" s="1"/>
  <c r="CJ17" i="9"/>
  <c r="CJ18" i="9" s="1"/>
  <c r="CJ20" i="9" s="1"/>
  <c r="CJ23" i="9" s="1"/>
  <c r="AB16" i="9"/>
  <c r="BT17" i="9"/>
  <c r="BT18" i="9" s="1"/>
  <c r="BT7" i="9"/>
  <c r="BT8" i="9" s="1"/>
  <c r="CF7" i="8"/>
  <c r="CF8" i="8" s="1"/>
  <c r="CF17" i="8"/>
  <c r="CF18" i="8" s="1"/>
  <c r="AF16" i="8"/>
  <c r="BH17" i="8"/>
  <c r="BH18" i="8" s="1"/>
  <c r="BH19" i="8" s="1"/>
  <c r="BH22" i="8" s="1"/>
  <c r="BH24" i="8" s="1"/>
  <c r="BH7" i="8"/>
  <c r="BH8" i="8" s="1"/>
  <c r="BH9" i="8" s="1"/>
  <c r="BH12" i="8" s="1"/>
  <c r="BH14" i="8" s="1"/>
  <c r="AF16" i="6"/>
  <c r="H7" i="8"/>
  <c r="H8" i="8" s="1"/>
  <c r="H17" i="8"/>
  <c r="H18" i="8" s="1"/>
  <c r="CB14" i="9"/>
  <c r="CB16" i="9" s="1"/>
  <c r="BD7" i="8"/>
  <c r="BD8" i="8" s="1"/>
  <c r="BD17" i="8"/>
  <c r="BD18" i="8" s="1"/>
  <c r="AN10" i="7"/>
  <c r="AN13" i="7" s="1"/>
  <c r="AJ21" i="7"/>
  <c r="AJ20" i="7"/>
  <c r="AJ23" i="7" s="1"/>
  <c r="AJ10" i="7"/>
  <c r="AJ13" i="7" s="1"/>
  <c r="AJ19" i="7"/>
  <c r="AJ22" i="7" s="1"/>
  <c r="AJ24" i="7" s="1"/>
  <c r="AJ9" i="7"/>
  <c r="AJ12" i="7" s="1"/>
  <c r="AJ11" i="7"/>
  <c r="AJ15" i="7" s="1"/>
  <c r="AI1" i="7"/>
  <c r="AR17" i="9"/>
  <c r="AR18" i="9" s="1"/>
  <c r="AR19" i="9" s="1"/>
  <c r="AR22" i="9" s="1"/>
  <c r="AR24" i="9" s="1"/>
  <c r="AR7" i="9"/>
  <c r="AR8" i="9" s="1"/>
  <c r="AR11" i="9"/>
  <c r="AR21" i="9"/>
  <c r="AQ1" i="9"/>
  <c r="AR10" i="9"/>
  <c r="AR13" i="9" s="1"/>
  <c r="AR9" i="9"/>
  <c r="AR12" i="9" s="1"/>
  <c r="AR14" i="9" s="1"/>
  <c r="BT7" i="8"/>
  <c r="BT8" i="8" s="1"/>
  <c r="BT17" i="8"/>
  <c r="BT18" i="8" s="1"/>
  <c r="AN15" i="7"/>
  <c r="AN16" i="7" s="1"/>
  <c r="AN24" i="7"/>
  <c r="AN26" i="7" s="1"/>
  <c r="AF24" i="7"/>
  <c r="AF26" i="7" s="1"/>
  <c r="L14" i="7"/>
  <c r="L16" i="7" s="1"/>
  <c r="AB8" i="6"/>
  <c r="X15" i="6"/>
  <c r="X16" i="6" s="1"/>
  <c r="P26" i="6"/>
  <c r="AB26" i="7"/>
  <c r="H7" i="7"/>
  <c r="H8" i="7" s="1"/>
  <c r="H17" i="7"/>
  <c r="H18" i="7" s="1"/>
  <c r="H19" i="7" s="1"/>
  <c r="H22" i="7" s="1"/>
  <c r="H24" i="7" s="1"/>
  <c r="H20" i="7"/>
  <c r="H23" i="7" s="1"/>
  <c r="H11" i="7"/>
  <c r="G1" i="7"/>
  <c r="C2" i="10" s="1"/>
  <c r="H21" i="7"/>
  <c r="H10" i="7"/>
  <c r="H13" i="7" s="1"/>
  <c r="H9" i="7"/>
  <c r="H12" i="7" s="1"/>
  <c r="H14" i="7" s="1"/>
  <c r="AV24" i="8"/>
  <c r="AV26" i="8" s="1"/>
  <c r="H25" i="6"/>
  <c r="BH26" i="8" l="1"/>
  <c r="H26" i="7"/>
  <c r="C6" i="10" s="1"/>
  <c r="X26" i="7"/>
  <c r="AR16" i="9"/>
  <c r="BT9" i="9"/>
  <c r="BT12" i="9" s="1"/>
  <c r="BT14" i="9" s="1"/>
  <c r="BT10" i="9"/>
  <c r="BT13" i="9" s="1"/>
  <c r="BT15" i="9" s="1"/>
  <c r="BT19" i="8"/>
  <c r="BT22" i="8" s="1"/>
  <c r="BT24" i="8" s="1"/>
  <c r="BT26" i="8" s="1"/>
  <c r="BT20" i="8"/>
  <c r="BT23" i="8" s="1"/>
  <c r="BT25" i="8" s="1"/>
  <c r="AR15" i="9"/>
  <c r="BD19" i="8"/>
  <c r="BD22" i="8" s="1"/>
  <c r="BD24" i="8" s="1"/>
  <c r="BD20" i="8"/>
  <c r="BD23" i="8" s="1"/>
  <c r="BD25" i="8" s="1"/>
  <c r="H20" i="8"/>
  <c r="H23" i="8" s="1"/>
  <c r="H25" i="8" s="1"/>
  <c r="H19" i="8"/>
  <c r="H22" i="8" s="1"/>
  <c r="H24" i="8" s="1"/>
  <c r="CF10" i="8"/>
  <c r="CF13" i="8" s="1"/>
  <c r="CF15" i="8" s="1"/>
  <c r="CF9" i="8"/>
  <c r="CF12" i="8" s="1"/>
  <c r="CF14" i="8" s="1"/>
  <c r="CF16" i="8" s="1"/>
  <c r="BH20" i="8"/>
  <c r="BH23" i="8" s="1"/>
  <c r="X14" i="8"/>
  <c r="X16" i="8" s="1"/>
  <c r="X26" i="8"/>
  <c r="P16" i="9"/>
  <c r="P15" i="9"/>
  <c r="T10" i="9"/>
  <c r="T13" i="9" s="1"/>
  <c r="BD20" i="9"/>
  <c r="BD23" i="9" s="1"/>
  <c r="BD25" i="9" s="1"/>
  <c r="BD19" i="9"/>
  <c r="BD22" i="9" s="1"/>
  <c r="BD24" i="9" s="1"/>
  <c r="X25" i="7"/>
  <c r="AV20" i="9"/>
  <c r="AV23" i="9" s="1"/>
  <c r="AV25" i="9" s="1"/>
  <c r="AV26" i="9" s="1"/>
  <c r="CJ19" i="8"/>
  <c r="CJ22" i="8" s="1"/>
  <c r="CJ24" i="8" s="1"/>
  <c r="CJ26" i="8" s="1"/>
  <c r="CJ9" i="9"/>
  <c r="CJ12" i="9" s="1"/>
  <c r="CJ14" i="9" s="1"/>
  <c r="CJ16" i="9" s="1"/>
  <c r="CJ15" i="9"/>
  <c r="AJ9" i="8"/>
  <c r="AJ12" i="8" s="1"/>
  <c r="AJ14" i="8" s="1"/>
  <c r="AJ16" i="8" s="1"/>
  <c r="AR19" i="8"/>
  <c r="AR22" i="8" s="1"/>
  <c r="AR24" i="8" s="1"/>
  <c r="AR26" i="8" s="1"/>
  <c r="L10" i="8"/>
  <c r="L13" i="8" s="1"/>
  <c r="L15" i="8" s="1"/>
  <c r="L9" i="8"/>
  <c r="L12" i="8" s="1"/>
  <c r="L14" i="8" s="1"/>
  <c r="L16" i="8" s="1"/>
  <c r="T25" i="6"/>
  <c r="T15" i="6"/>
  <c r="CF20" i="9"/>
  <c r="CF23" i="9" s="1"/>
  <c r="CF25" i="9" s="1"/>
  <c r="CF19" i="9"/>
  <c r="CF22" i="9" s="1"/>
  <c r="CF24" i="9" s="1"/>
  <c r="CF26" i="9" s="1"/>
  <c r="H16" i="7"/>
  <c r="C5" i="10" s="1"/>
  <c r="C7" i="10" s="1"/>
  <c r="C8" i="10" s="1"/>
  <c r="H15" i="7"/>
  <c r="AB10" i="6"/>
  <c r="AB13" i="6" s="1"/>
  <c r="AB15" i="6" s="1"/>
  <c r="AB9" i="6"/>
  <c r="AB12" i="6" s="1"/>
  <c r="AB14" i="6" s="1"/>
  <c r="AB16" i="6" s="1"/>
  <c r="BT9" i="8"/>
  <c r="BT12" i="8" s="1"/>
  <c r="BT14" i="8" s="1"/>
  <c r="BT16" i="8" s="1"/>
  <c r="BT10" i="8"/>
  <c r="BT13" i="8" s="1"/>
  <c r="BT15" i="8" s="1"/>
  <c r="AR20" i="9"/>
  <c r="AR23" i="9" s="1"/>
  <c r="AJ14" i="7"/>
  <c r="AJ16" i="7" s="1"/>
  <c r="AJ25" i="7"/>
  <c r="BD10" i="8"/>
  <c r="BD13" i="8" s="1"/>
  <c r="BD15" i="8" s="1"/>
  <c r="BD9" i="8"/>
  <c r="BD12" i="8" s="1"/>
  <c r="BD14" i="8" s="1"/>
  <c r="H10" i="8"/>
  <c r="H13" i="8" s="1"/>
  <c r="H15" i="8" s="1"/>
  <c r="H9" i="8"/>
  <c r="H12" i="8" s="1"/>
  <c r="H14" i="8" s="1"/>
  <c r="H16" i="8" s="1"/>
  <c r="D5" i="10" s="1"/>
  <c r="L9" i="6"/>
  <c r="L12" i="6" s="1"/>
  <c r="L14" i="6" s="1"/>
  <c r="L16" i="6" s="1"/>
  <c r="L10" i="6"/>
  <c r="L13" i="6" s="1"/>
  <c r="L15" i="6" s="1"/>
  <c r="BH15" i="8"/>
  <c r="BH16" i="8" s="1"/>
  <c r="AF10" i="9"/>
  <c r="AF13" i="9" s="1"/>
  <c r="AF15" i="9" s="1"/>
  <c r="AF9" i="9"/>
  <c r="AF12" i="9" s="1"/>
  <c r="AF14" i="9" s="1"/>
  <c r="X25" i="8"/>
  <c r="BL15" i="9"/>
  <c r="BL16" i="9" s="1"/>
  <c r="BL25" i="9"/>
  <c r="BL26" i="9" s="1"/>
  <c r="P25" i="9"/>
  <c r="H25" i="9"/>
  <c r="AJ19" i="9"/>
  <c r="AJ22" i="9" s="1"/>
  <c r="AJ24" i="9" s="1"/>
  <c r="AJ25" i="9"/>
  <c r="BP14" i="8"/>
  <c r="BP16" i="8" s="1"/>
  <c r="T24" i="9"/>
  <c r="X15" i="7"/>
  <c r="AV10" i="9"/>
  <c r="AV13" i="9" s="1"/>
  <c r="AV15" i="9" s="1"/>
  <c r="AV16" i="9" s="1"/>
  <c r="CJ25" i="9"/>
  <c r="AR10" i="8"/>
  <c r="AR13" i="8" s="1"/>
  <c r="AZ10" i="8"/>
  <c r="AZ13" i="8" s="1"/>
  <c r="T26" i="7"/>
  <c r="L20" i="8"/>
  <c r="L23" i="8" s="1"/>
  <c r="L25" i="8" s="1"/>
  <c r="L19" i="8"/>
  <c r="L22" i="8" s="1"/>
  <c r="L24" i="8" s="1"/>
  <c r="H16" i="6"/>
  <c r="E5" i="10" s="1"/>
  <c r="E7" i="10" s="1"/>
  <c r="E8" i="10" s="1"/>
  <c r="T19" i="6"/>
  <c r="T22" i="6" s="1"/>
  <c r="T24" i="6" s="1"/>
  <c r="T26" i="6" s="1"/>
  <c r="AJ16" i="6"/>
  <c r="CF9" i="9"/>
  <c r="CF12" i="9" s="1"/>
  <c r="CF14" i="9" s="1"/>
  <c r="CF10" i="9"/>
  <c r="CF13" i="9" s="1"/>
  <c r="CF15" i="9" s="1"/>
  <c r="AJ26" i="7"/>
  <c r="BH25" i="8"/>
  <c r="P26" i="9"/>
  <c r="B7" i="10"/>
  <c r="B8" i="10" s="1"/>
  <c r="H26" i="9"/>
  <c r="B6" i="10" s="1"/>
  <c r="BP24" i="8"/>
  <c r="BP26" i="8" s="1"/>
  <c r="X9" i="7"/>
  <c r="X12" i="7" s="1"/>
  <c r="X14" i="7" s="1"/>
  <c r="X16" i="7" s="1"/>
  <c r="AN20" i="8"/>
  <c r="AN23" i="8" s="1"/>
  <c r="AN25" i="8" s="1"/>
  <c r="AN19" i="8"/>
  <c r="AN22" i="8" s="1"/>
  <c r="AN24" i="8" s="1"/>
  <c r="BP20" i="9"/>
  <c r="BP23" i="9" s="1"/>
  <c r="BP25" i="9" s="1"/>
  <c r="BP19" i="9"/>
  <c r="BP22" i="9" s="1"/>
  <c r="BP24" i="9" s="1"/>
  <c r="BP26" i="9" s="1"/>
  <c r="CJ26" i="9"/>
  <c r="AJ15" i="8"/>
  <c r="AJ25" i="8"/>
  <c r="AJ26" i="8" s="1"/>
  <c r="AR15" i="8"/>
  <c r="AR16" i="8" s="1"/>
  <c r="AZ25" i="8"/>
  <c r="AZ26" i="8" s="1"/>
  <c r="H25" i="7"/>
  <c r="AR25" i="9"/>
  <c r="AR26" i="9" s="1"/>
  <c r="CF19" i="8"/>
  <c r="CF22" i="8" s="1"/>
  <c r="CF24" i="8" s="1"/>
  <c r="CF26" i="8" s="1"/>
  <c r="CF20" i="8"/>
  <c r="CF23" i="8" s="1"/>
  <c r="CF25" i="8" s="1"/>
  <c r="BT20" i="9"/>
  <c r="BT23" i="9" s="1"/>
  <c r="BT25" i="9" s="1"/>
  <c r="BT19" i="9"/>
  <c r="BT22" i="9" s="1"/>
  <c r="BT24" i="9" s="1"/>
  <c r="BT26" i="9" s="1"/>
  <c r="CB16" i="8"/>
  <c r="CR14" i="9"/>
  <c r="CR16" i="9" s="1"/>
  <c r="T25" i="9"/>
  <c r="T15" i="9"/>
  <c r="T16" i="9" s="1"/>
  <c r="BD10" i="9"/>
  <c r="BD13" i="9" s="1"/>
  <c r="BD15" i="9" s="1"/>
  <c r="BD9" i="9"/>
  <c r="BD12" i="9" s="1"/>
  <c r="BD14" i="9" s="1"/>
  <c r="P26" i="8"/>
  <c r="T26" i="8"/>
  <c r="AN10" i="8"/>
  <c r="AN13" i="8" s="1"/>
  <c r="AN15" i="8" s="1"/>
  <c r="AN9" i="8"/>
  <c r="AN12" i="8" s="1"/>
  <c r="AN14" i="8" s="1"/>
  <c r="CJ25" i="8"/>
  <c r="CJ15" i="8"/>
  <c r="CJ16" i="8" s="1"/>
  <c r="BP9" i="9"/>
  <c r="BP12" i="9" s="1"/>
  <c r="BP14" i="9" s="1"/>
  <c r="BP16" i="9" s="1"/>
  <c r="BP10" i="9"/>
  <c r="BP13" i="9" s="1"/>
  <c r="BP15" i="9" s="1"/>
  <c r="AR25" i="8"/>
  <c r="AZ15" i="8"/>
  <c r="AZ16" i="8" s="1"/>
  <c r="BL26" i="8"/>
  <c r="T14" i="6"/>
  <c r="T16" i="6" s="1"/>
  <c r="AF26" i="9"/>
  <c r="AJ26" i="9" l="1"/>
  <c r="BD26" i="8"/>
  <c r="CF16" i="9"/>
  <c r="L26" i="8"/>
  <c r="T26" i="9"/>
  <c r="BD16" i="8"/>
  <c r="H26" i="8"/>
  <c r="D6" i="10" s="1"/>
  <c r="BT16" i="9"/>
  <c r="D7" i="10"/>
  <c r="D8" i="10" s="1"/>
  <c r="AN16" i="8"/>
  <c r="BD16" i="9"/>
  <c r="AN26" i="8"/>
  <c r="AF16" i="9"/>
  <c r="BD26" i="9"/>
</calcChain>
</file>

<file path=xl/sharedStrings.xml><?xml version="1.0" encoding="utf-8"?>
<sst xmlns="http://schemas.openxmlformats.org/spreadsheetml/2006/main" count="1423" uniqueCount="57">
  <si>
    <t>Year</t>
  </si>
  <si>
    <t>W/$</t>
  </si>
  <si>
    <t>non-dominated</t>
  </si>
  <si>
    <t>version</t>
  </si>
  <si>
    <t>date</t>
  </si>
  <si>
    <t>who</t>
  </si>
  <si>
    <t>what changes</t>
  </si>
  <si>
    <t>source</t>
  </si>
  <si>
    <t>Note</t>
  </si>
  <si>
    <t>11/4/013</t>
  </si>
  <si>
    <t>Basnet</t>
  </si>
  <si>
    <t xml:space="preserve">recently copied from non-dom study; </t>
  </si>
  <si>
    <t>Koh&amp;Magee, 2008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</si>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</sst>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8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  <xf numFmtId="0" fontId="4" fillId="3" borderId="2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/>
    <xf numFmtId="0" fontId="3" fillId="2" borderId="1" xfId="2"/>
    <xf numFmtId="0" fontId="4" fillId="3" borderId="2" xfId="3"/>
    <xf numFmtId="164" fontId="3" fillId="2" borderId="1" xfId="2" applyNumberFormat="1"/>
    <xf numFmtId="2" fontId="4" fillId="3" borderId="2" xfId="3" applyNumberFormat="1"/>
    <xf numFmtId="10" fontId="0" fillId="0" borderId="0" xfId="0" applyNumberFormat="1"/>
    <xf numFmtId="164" fontId="0" fillId="0" borderId="0" xfId="1" applyNumberFormat="1" applyFont="1"/>
    <xf numFmtId="164" fontId="1" fillId="0" borderId="0" xfId="1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528">
    <cellStyle name="Calculation" xfId="2" builtinId="22"/>
    <cellStyle name="Check Cell" xfId="3" builtinId="2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27</xdr:row>
      <xdr:rowOff>9525</xdr:rowOff>
    </xdr:from>
    <xdr:to>
      <xdr:col>3</xdr:col>
      <xdr:colOff>438150</xdr:colOff>
      <xdr:row>33</xdr:row>
      <xdr:rowOff>142875</xdr:rowOff>
    </xdr:to>
    <xdr:sp macro="" textlink="">
      <xdr:nvSpPr>
        <xdr:cNvPr id="2" name="TextBox 1"/>
        <xdr:cNvSpPr txBox="1"/>
      </xdr:nvSpPr>
      <xdr:spPr>
        <a:xfrm>
          <a:off x="142875" y="8201025"/>
          <a:ext cx="2124075" cy="1276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obtained from excel file sent by Chris Benson "wind pv overall comparison chris benson"</a:t>
          </a:r>
          <a:r>
            <a:rPr lang="en-US"/>
            <a:t>  in email receive</a:t>
          </a:r>
          <a:r>
            <a:rPr lang="en-US" baseline="0"/>
            <a:t>d on May 6, 2013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43</xdr:row>
      <xdr:rowOff>9525</xdr:rowOff>
    </xdr:from>
    <xdr:to>
      <xdr:col>3</xdr:col>
      <xdr:colOff>438150</xdr:colOff>
      <xdr:row>49</xdr:row>
      <xdr:rowOff>142875</xdr:rowOff>
    </xdr:to>
    <xdr:sp macro="" textlink="">
      <xdr:nvSpPr>
        <xdr:cNvPr id="2" name="TextBox 1"/>
        <xdr:cNvSpPr txBox="1"/>
      </xdr:nvSpPr>
      <xdr:spPr>
        <a:xfrm>
          <a:off x="142875" y="8201025"/>
          <a:ext cx="3343275" cy="1276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obtained from excel file sent by Chris Benson "wind pv overall comparison chris benson"</a:t>
          </a:r>
          <a:r>
            <a:rPr lang="en-US"/>
            <a:t>  in email receive</a:t>
          </a:r>
          <a:r>
            <a:rPr lang="en-US" baseline="0"/>
            <a:t>d on May 6, 2013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43</xdr:row>
      <xdr:rowOff>9525</xdr:rowOff>
    </xdr:from>
    <xdr:to>
      <xdr:col>5</xdr:col>
      <xdr:colOff>438150</xdr:colOff>
      <xdr:row>49</xdr:row>
      <xdr:rowOff>142875</xdr:rowOff>
    </xdr:to>
    <xdr:sp macro="" textlink="">
      <xdr:nvSpPr>
        <xdr:cNvPr id="2" name="TextBox 1"/>
        <xdr:cNvSpPr txBox="1"/>
      </xdr:nvSpPr>
      <xdr:spPr>
        <a:xfrm>
          <a:off x="142875" y="8201025"/>
          <a:ext cx="3343275" cy="1276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obtained from excel file sent by Chris Benson "wind pv overall comparison chris benson"</a:t>
          </a:r>
          <a:r>
            <a:rPr lang="en-US"/>
            <a:t>  in email receive</a:t>
          </a:r>
          <a:r>
            <a:rPr lang="en-US" baseline="0"/>
            <a:t>d on May 6, 2013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K18" sqref="K18"/>
    </sheetView>
  </sheetViews>
  <sheetFormatPr defaultColWidth="11.42578125" defaultRowHeight="15" x14ac:dyDescent="0.25"/>
  <sheetData>
    <row r="1" spans="1:5" x14ac:dyDescent="0.25">
      <c r="B1" t="s">
        <v>41</v>
      </c>
      <c r="C1" t="s">
        <v>42</v>
      </c>
      <c r="D1" t="s">
        <v>43</v>
      </c>
      <c r="E1" t="s">
        <v>44</v>
      </c>
    </row>
    <row r="2" spans="1:5" x14ac:dyDescent="0.25">
      <c r="A2" t="s">
        <v>45</v>
      </c>
      <c r="B2" s="14">
        <f>PRMallall!G1</f>
        <v>2.8952147208863625E-2</v>
      </c>
      <c r="C2" s="14">
        <f>PRMallND!G1</f>
        <v>3.7428879313535092E-2</v>
      </c>
      <c r="D2" s="14">
        <f>PRM70all!G1</f>
        <v>3.395076437706477E-2</v>
      </c>
      <c r="E2" s="14">
        <f>PRM70ND!G1</f>
        <v>9.2215101523995632E-2</v>
      </c>
    </row>
    <row r="3" spans="1:5" x14ac:dyDescent="0.25">
      <c r="A3" t="s">
        <v>40</v>
      </c>
      <c r="B3">
        <f>PRMallall!B30</f>
        <v>23</v>
      </c>
      <c r="C3">
        <f>PRMallND!B16</f>
        <v>9</v>
      </c>
      <c r="D3">
        <f>PRM70all!B28</f>
        <v>21</v>
      </c>
      <c r="E3">
        <f>PRM70ND!B15</f>
        <v>8</v>
      </c>
    </row>
    <row r="4" spans="1:5" x14ac:dyDescent="0.25">
      <c r="A4" t="s">
        <v>14</v>
      </c>
      <c r="B4" s="13">
        <f>PRMallall!H1</f>
        <v>0.66612157818593964</v>
      </c>
      <c r="C4" s="13">
        <f>PRMallND!H1</f>
        <v>0.6820136532874943</v>
      </c>
      <c r="D4" s="13">
        <f>PRM70all!H1</f>
        <v>0.38224425020282415</v>
      </c>
      <c r="E4" s="13">
        <f>PRM70ND!H1</f>
        <v>0.92832930033168337</v>
      </c>
    </row>
    <row r="5" spans="1:5" x14ac:dyDescent="0.25">
      <c r="A5" t="s">
        <v>46</v>
      </c>
      <c r="B5" s="14">
        <f>PRMallall!H16</f>
        <v>9.239626769923329E-3</v>
      </c>
      <c r="C5" s="14">
        <f>PRMallND!H16</f>
        <v>2.2603603639309203E-2</v>
      </c>
      <c r="D5" s="14">
        <f>PRM70all!H16</f>
        <v>2.0489971969218451E-2</v>
      </c>
      <c r="E5" s="14">
        <f>PRM70ND!H16</f>
        <v>2.4009492105886002E-2</v>
      </c>
    </row>
    <row r="6" spans="1:5" x14ac:dyDescent="0.25">
      <c r="A6" t="s">
        <v>47</v>
      </c>
      <c r="B6" s="14">
        <f>PRMallall!H26</f>
        <v>4.4513295953914067E-3</v>
      </c>
      <c r="C6" s="14">
        <f>PRMallND!H26</f>
        <v>1.0019248569956851E-2</v>
      </c>
      <c r="D6" s="14">
        <f>PRM70all!H26</f>
        <v>9.8303169198867991E-3</v>
      </c>
      <c r="E6" s="14">
        <f>PRM70ND!H26</f>
        <v>1.0403436958740721E-2</v>
      </c>
    </row>
    <row r="7" spans="1:5" x14ac:dyDescent="0.25">
      <c r="A7" t="s">
        <v>48</v>
      </c>
      <c r="B7" s="14">
        <f>SUM(B5:B6)/3</f>
        <v>4.5636521217715786E-3</v>
      </c>
      <c r="C7" s="14">
        <f>SUM(C5:C6)/3</f>
        <v>1.0874284069755352E-2</v>
      </c>
      <c r="D7" s="14">
        <f>SUM(D5:D6)/3</f>
        <v>1.0106762963035082E-2</v>
      </c>
      <c r="E7" s="14">
        <f>SUM(E5:E6)/3</f>
        <v>1.1470976354875574E-2</v>
      </c>
    </row>
    <row r="8" spans="1:5" x14ac:dyDescent="0.25">
      <c r="A8" t="s">
        <v>49</v>
      </c>
      <c r="B8" s="15">
        <f>B7/B2</f>
        <v>0.15762741494953536</v>
      </c>
      <c r="C8" s="15">
        <f>C7/C2</f>
        <v>0.29053191731078565</v>
      </c>
      <c r="D8" s="15">
        <f>D7/D2</f>
        <v>0.29768881933811903</v>
      </c>
      <c r="E8" s="15">
        <f>E7/E2</f>
        <v>0.12439368569030604</v>
      </c>
    </row>
    <row r="9" spans="1:5" x14ac:dyDescent="0.25">
      <c r="A9" t="s">
        <v>50</v>
      </c>
      <c r="B9" s="14">
        <f>PRMallall!B25</f>
        <v>2.8982360757167955E-2</v>
      </c>
      <c r="C9" s="14">
        <f>PRMallND!B11</f>
        <v>4.2508940087892057E-2</v>
      </c>
      <c r="D9" s="14">
        <f>PRM70all!B23</f>
        <v>3.3889404527174316E-2</v>
      </c>
      <c r="E9" s="14">
        <f>PRM70ND!B10</f>
        <v>9.20635912120637E-2</v>
      </c>
    </row>
    <row r="10" spans="1:5" x14ac:dyDescent="0.25">
      <c r="A10" t="s">
        <v>51</v>
      </c>
      <c r="B10" s="14">
        <f>PRMallall!B26</f>
        <v>6.9659626421604982E-4</v>
      </c>
      <c r="C10" s="14">
        <f>PRMallND!B12</f>
        <v>1.8664022381778816E-2</v>
      </c>
      <c r="D10" s="14">
        <f>PRM70all!B24</f>
        <v>2.8005865378299935E-3</v>
      </c>
      <c r="E10" s="14">
        <f>PRM70ND!B11</f>
        <v>5.1423710612868963E-3</v>
      </c>
    </row>
    <row r="11" spans="1:5" x14ac:dyDescent="0.25">
      <c r="A11" t="s">
        <v>53</v>
      </c>
      <c r="B11" s="14">
        <f>PRMallall!B28</f>
        <v>3.092168693160004E-2</v>
      </c>
      <c r="C11" s="14">
        <f>PRMallND!B14</f>
        <v>9.2215101523995632E-2</v>
      </c>
      <c r="D11" s="14">
        <f>PRM70all!B26</f>
        <v>3.7389614954356006E-2</v>
      </c>
      <c r="E11" s="14">
        <f>PRM70ND!B13</f>
        <v>9.8002864370024104E-2</v>
      </c>
    </row>
    <row r="12" spans="1:5" x14ac:dyDescent="0.25">
      <c r="A12" t="s">
        <v>52</v>
      </c>
      <c r="B12" s="14">
        <f>PRMallall!B27</f>
        <v>2.7587001071223052E-2</v>
      </c>
      <c r="C12" s="14">
        <f>PRMallND!B13</f>
        <v>3.485517125201313E-2</v>
      </c>
      <c r="D12" s="14">
        <f>PRM70all!B25</f>
        <v>2.4600920116992536E-2</v>
      </c>
      <c r="E12" s="14">
        <f>PRM70ND!B12</f>
        <v>8.0570401642591383E-2</v>
      </c>
    </row>
    <row r="13" spans="1:5" x14ac:dyDescent="0.25">
      <c r="A13" t="s">
        <v>54</v>
      </c>
      <c r="B13">
        <f>PRMallall!E29</f>
        <v>64</v>
      </c>
      <c r="C13">
        <f>PRMallND!E15</f>
        <v>54</v>
      </c>
      <c r="D13">
        <f>PRM70all!E27</f>
        <v>27</v>
      </c>
      <c r="E13">
        <f>PRM70ND!E14</f>
        <v>17</v>
      </c>
    </row>
    <row r="14" spans="1:5" x14ac:dyDescent="0.25">
      <c r="A14" t="s">
        <v>55</v>
      </c>
    </row>
    <row r="15" spans="1:5" x14ac:dyDescent="0.25">
      <c r="A15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"/>
  <sheetViews>
    <sheetView workbookViewId="0">
      <selection activeCell="F1" sqref="F1"/>
    </sheetView>
  </sheetViews>
  <sheetFormatPr defaultColWidth="11.42578125" defaultRowHeight="15" x14ac:dyDescent="0.25"/>
  <sheetData>
    <row r="1" spans="1:40" ht="17.25" thickTop="1" thickBot="1" x14ac:dyDescent="0.3">
      <c r="B1" s="2" t="s">
        <v>13</v>
      </c>
      <c r="C1" s="2" t="s">
        <v>14</v>
      </c>
      <c r="D1" s="2" t="s">
        <v>15</v>
      </c>
      <c r="E1" s="3" t="s">
        <v>0</v>
      </c>
      <c r="F1" s="3" t="s">
        <v>1</v>
      </c>
      <c r="G1" s="6">
        <f>LN(G2)</f>
        <v>9.2215101523995632E-2</v>
      </c>
      <c r="H1" s="7">
        <f>G4</f>
        <v>0.92832930033168337</v>
      </c>
      <c r="I1" s="3" t="s">
        <v>0</v>
      </c>
      <c r="J1" s="3" t="s">
        <v>1</v>
      </c>
      <c r="K1" s="8">
        <f>LN(K2)</f>
        <v>8.0570401642591383E-2</v>
      </c>
      <c r="L1" s="9">
        <f>K4</f>
        <v>0.95390664203660314</v>
      </c>
      <c r="M1" s="3" t="s">
        <v>0</v>
      </c>
      <c r="N1" s="3" t="s">
        <v>1</v>
      </c>
      <c r="O1" s="8">
        <f>LN(O2)</f>
        <v>9.1409456694606442E-2</v>
      </c>
      <c r="P1" s="9">
        <f>O4</f>
        <v>0.91189630639546415</v>
      </c>
      <c r="Q1" s="3" t="s">
        <v>0</v>
      </c>
      <c r="R1" s="3" t="s">
        <v>1</v>
      </c>
      <c r="S1" s="8">
        <f>LN(S2)</f>
        <v>9.8002864370024104E-2</v>
      </c>
      <c r="T1" s="9">
        <f>S4</f>
        <v>0.95965307769704655</v>
      </c>
      <c r="U1" s="3" t="s">
        <v>0</v>
      </c>
      <c r="V1" s="3" t="s">
        <v>1</v>
      </c>
      <c r="W1" s="8">
        <f>LN(W2)</f>
        <v>9.2705714771697173E-2</v>
      </c>
      <c r="X1" s="9">
        <f>W4</f>
        <v>0.92875273773858957</v>
      </c>
      <c r="Y1" s="3" t="s">
        <v>0</v>
      </c>
      <c r="Z1" s="3" t="s">
        <v>1</v>
      </c>
      <c r="AA1" s="8">
        <f>LN(AA2)</f>
        <v>9.1292976687101304E-2</v>
      </c>
      <c r="AB1" s="9">
        <f>AA4</f>
        <v>0.93811729994006665</v>
      </c>
      <c r="AC1" s="3" t="s">
        <v>0</v>
      </c>
      <c r="AD1" s="3" t="s">
        <v>1</v>
      </c>
      <c r="AE1" s="8">
        <f>LN(AE2)</f>
        <v>9.4265760987384581E-2</v>
      </c>
      <c r="AF1" s="9">
        <f>AE4</f>
        <v>0.92346128843547659</v>
      </c>
      <c r="AG1" s="3" t="s">
        <v>0</v>
      </c>
      <c r="AH1" s="3" t="s">
        <v>1</v>
      </c>
      <c r="AI1" s="8">
        <f>LN(AI2)</f>
        <v>9.2924676261736755E-2</v>
      </c>
      <c r="AJ1" s="9">
        <f>AI4</f>
        <v>0.91442832866345891</v>
      </c>
      <c r="AK1" s="3" t="s">
        <v>0</v>
      </c>
      <c r="AL1" s="3" t="s">
        <v>1</v>
      </c>
      <c r="AM1" s="8">
        <f>LN(AM2)</f>
        <v>9.533687828136797E-2</v>
      </c>
      <c r="AN1" s="9">
        <f>AM4</f>
        <v>0.91642949769651905</v>
      </c>
    </row>
    <row r="2" spans="1:40" ht="15.75" thickTop="1" x14ac:dyDescent="0.25">
      <c r="B2">
        <v>8.0570401642591383E-2</v>
      </c>
      <c r="C2" s="10">
        <v>0.95390664203660314</v>
      </c>
      <c r="D2">
        <v>103.47549887709512</v>
      </c>
      <c r="E2" s="1">
        <v>1984</v>
      </c>
      <c r="F2" s="4">
        <v>0.22222222222222221</v>
      </c>
      <c r="G2">
        <f t="array" ref="G2:H6">LOGEST(F2:F9,E2:E9,TRUE, TRUE)</f>
        <v>1.0966006771903891</v>
      </c>
      <c r="H2">
        <v>1.0556489832348823E-80</v>
      </c>
      <c r="I2" s="1">
        <v>1985</v>
      </c>
      <c r="J2" s="4">
        <v>0.32258064516129031</v>
      </c>
      <c r="K2">
        <f t="array" ref="K2:L6">LOGEST(J2:J8,I2:I8,TRUE, TRUE)</f>
        <v>1.0839051526593453</v>
      </c>
      <c r="L2">
        <v>1.3340912117457015E-70</v>
      </c>
      <c r="M2" s="1">
        <v>1984</v>
      </c>
      <c r="N2" s="4">
        <v>0.22222222222222221</v>
      </c>
      <c r="O2">
        <f t="array" ref="O2:P6">LOGEST(N2:N8,M2:M8,TRUE, TRUE)</f>
        <v>1.0957175623111406</v>
      </c>
      <c r="P2">
        <v>5.2800814102985324E-80</v>
      </c>
      <c r="Q2" s="1">
        <v>1984</v>
      </c>
      <c r="R2" s="4">
        <v>0.22222222222222221</v>
      </c>
      <c r="S2">
        <f t="array" ref="S2:T6">LOGEST(R2:R8,Q2:Q8,TRUE, TRUE)</f>
        <v>1.1029659444065718</v>
      </c>
      <c r="T2">
        <v>9.905481325615615E-86</v>
      </c>
      <c r="U2" s="1">
        <v>1984</v>
      </c>
      <c r="V2" s="4">
        <v>0.22222222222222221</v>
      </c>
      <c r="W2">
        <f t="array" ref="W2:X6">LOGEST(V2:V8,U2:U8,TRUE, TRUE)</f>
        <v>1.0971388160082796</v>
      </c>
      <c r="X2">
        <v>3.9389041923172195E-81</v>
      </c>
      <c r="Y2" s="1">
        <v>1984</v>
      </c>
      <c r="Z2" s="4">
        <v>0.22222222222222221</v>
      </c>
      <c r="AA2">
        <f t="array" ref="AA2:AB6">LOGEST(Z2:Z8,Y2:Y8,TRUE, TRUE)</f>
        <v>1.095589940554095</v>
      </c>
      <c r="AB2">
        <v>6.4592698325718306E-80</v>
      </c>
      <c r="AC2" s="1">
        <v>1984</v>
      </c>
      <c r="AD2" s="4">
        <v>0.22222222222222221</v>
      </c>
      <c r="AE2">
        <f t="array" ref="AE2:AF6">LOGEST(AD2:AD8,AC2:AC8,TRUE, TRUE)</f>
        <v>1.0988517390384211</v>
      </c>
      <c r="AF2">
        <v>1.7980742291478564E-82</v>
      </c>
      <c r="AG2" s="1">
        <v>1984</v>
      </c>
      <c r="AH2" s="4">
        <v>0.22222222222222221</v>
      </c>
      <c r="AI2">
        <f t="array" ref="AI2:AJ6">LOGEST(AH2:AH8,AG2:AG8,TRUE, TRUE)</f>
        <v>1.097379073460818</v>
      </c>
      <c r="AJ2">
        <v>2.5777332483864779E-81</v>
      </c>
      <c r="AK2" s="1">
        <v>1984</v>
      </c>
      <c r="AL2" s="4">
        <v>0.22222222222222221</v>
      </c>
      <c r="AM2">
        <f t="array" ref="AM2:AN6">LOGEST(AL2:AL8,AK2:AK8,TRUE, TRUE)</f>
        <v>1.1000293687167957</v>
      </c>
      <c r="AN2">
        <v>2.1324848254907642E-83</v>
      </c>
    </row>
    <row r="3" spans="1:40" x14ac:dyDescent="0.25">
      <c r="B3">
        <v>9.1409456694606442E-2</v>
      </c>
      <c r="C3" s="10">
        <v>0.91189630639546415</v>
      </c>
      <c r="D3">
        <v>51.751309683372725</v>
      </c>
      <c r="E3" s="1">
        <v>1985</v>
      </c>
      <c r="F3" s="4">
        <v>0.32258064516129031</v>
      </c>
      <c r="G3">
        <v>1.0460350011288384E-2</v>
      </c>
      <c r="H3">
        <v>20.84235830053154</v>
      </c>
      <c r="I3" s="1">
        <v>1987</v>
      </c>
      <c r="J3" s="4">
        <v>0.52631578947368418</v>
      </c>
      <c r="K3">
        <v>7.9205759755107338E-3</v>
      </c>
      <c r="L3">
        <v>15.791437956148243</v>
      </c>
      <c r="M3" s="1">
        <v>1987</v>
      </c>
      <c r="N3" s="4">
        <v>0.52631578947368418</v>
      </c>
      <c r="O3">
        <v>1.270663207995343E-2</v>
      </c>
      <c r="P3">
        <v>25.3317032820155</v>
      </c>
      <c r="Q3" s="1">
        <v>1985</v>
      </c>
      <c r="R3" s="4">
        <v>0.32258064516129031</v>
      </c>
      <c r="S3">
        <v>8.9867330822815915E-3</v>
      </c>
      <c r="T3">
        <v>17.913224385629213</v>
      </c>
      <c r="U3" s="1">
        <v>1985</v>
      </c>
      <c r="V3" s="4">
        <v>0.32258064516129031</v>
      </c>
      <c r="W3">
        <v>1.1483004671176219E-2</v>
      </c>
      <c r="X3">
        <v>22.88412405327615</v>
      </c>
      <c r="Y3" s="1">
        <v>1985</v>
      </c>
      <c r="Z3" s="4">
        <v>0.32258064516129031</v>
      </c>
      <c r="AA3">
        <v>1.0485965403369825E-2</v>
      </c>
      <c r="AB3">
        <v>20.891165177233983</v>
      </c>
      <c r="AC3" s="1">
        <v>1985</v>
      </c>
      <c r="AD3" s="4">
        <v>0.32258064516129031</v>
      </c>
      <c r="AE3">
        <v>1.2136688402254719E-2</v>
      </c>
      <c r="AF3">
        <v>24.171207968107069</v>
      </c>
      <c r="AG3" s="1">
        <v>1985</v>
      </c>
      <c r="AH3" s="4">
        <v>0.32258064516129031</v>
      </c>
      <c r="AI3">
        <v>1.2712653967606917E-2</v>
      </c>
      <c r="AJ3">
        <v>25.316467137037719</v>
      </c>
      <c r="AK3" s="1">
        <v>1985</v>
      </c>
      <c r="AL3" s="4">
        <v>0.32258064516129031</v>
      </c>
      <c r="AM3">
        <v>1.2875167908880178E-2</v>
      </c>
      <c r="AN3">
        <v>25.63825589277327</v>
      </c>
    </row>
    <row r="4" spans="1:40" ht="15.75" thickBot="1" x14ac:dyDescent="0.3">
      <c r="B4">
        <v>9.8002864370024104E-2</v>
      </c>
      <c r="C4" s="10">
        <v>0.95965307769704655</v>
      </c>
      <c r="D4">
        <v>118.92518969492724</v>
      </c>
      <c r="E4" s="1">
        <v>1987</v>
      </c>
      <c r="F4" s="4">
        <v>0.52631578947368418</v>
      </c>
      <c r="G4">
        <v>0.92832930033168337</v>
      </c>
      <c r="H4">
        <v>0.19231119509073663</v>
      </c>
      <c r="I4" s="1">
        <v>1990</v>
      </c>
      <c r="J4" s="4">
        <v>0.55555555555555558</v>
      </c>
      <c r="K4">
        <v>0.95390664203660314</v>
      </c>
      <c r="L4">
        <v>0.12658769773532047</v>
      </c>
      <c r="M4" s="1">
        <v>1990</v>
      </c>
      <c r="N4" s="4">
        <v>0.55555555555555558</v>
      </c>
      <c r="O4">
        <v>0.91189630639546415</v>
      </c>
      <c r="P4">
        <v>0.21022249564623463</v>
      </c>
      <c r="Q4" s="1">
        <v>1990</v>
      </c>
      <c r="R4" s="4">
        <v>0.55555555555555558</v>
      </c>
      <c r="S4">
        <v>0.95965307769704655</v>
      </c>
      <c r="T4">
        <v>0.15654171194439723</v>
      </c>
      <c r="U4" s="1">
        <v>1987</v>
      </c>
      <c r="V4" s="4">
        <v>0.52631578947368418</v>
      </c>
      <c r="W4">
        <v>0.92875273773858957</v>
      </c>
      <c r="X4">
        <v>0.20886987123922679</v>
      </c>
      <c r="Y4" s="1">
        <v>1987</v>
      </c>
      <c r="Z4" s="4">
        <v>0.52631578947368418</v>
      </c>
      <c r="AA4">
        <v>0.93811729994006665</v>
      </c>
      <c r="AB4">
        <v>0.19204740657106015</v>
      </c>
      <c r="AC4" s="1">
        <v>1987</v>
      </c>
      <c r="AD4" s="4">
        <v>0.52631578947368418</v>
      </c>
      <c r="AE4">
        <v>0.92346128843547659</v>
      </c>
      <c r="AF4">
        <v>0.20657851793214965</v>
      </c>
      <c r="AG4" s="1">
        <v>1987</v>
      </c>
      <c r="AH4" s="4">
        <v>0.52631578947368418</v>
      </c>
      <c r="AI4">
        <v>0.91442832866345891</v>
      </c>
      <c r="AJ4">
        <v>0.210322123639164</v>
      </c>
      <c r="AK4" s="1">
        <v>1987</v>
      </c>
      <c r="AL4" s="4">
        <v>0.52631578947368418</v>
      </c>
      <c r="AM4">
        <v>0.91642949769651905</v>
      </c>
      <c r="AN4">
        <v>0.20577264438596934</v>
      </c>
    </row>
    <row r="5" spans="1:40" ht="17.25" thickTop="1" thickBot="1" x14ac:dyDescent="0.3">
      <c r="B5">
        <v>9.2705714771697173E-2</v>
      </c>
      <c r="C5" s="10">
        <v>0.92875273773858957</v>
      </c>
      <c r="D5">
        <v>65.178135149315693</v>
      </c>
      <c r="E5" s="1">
        <v>1990</v>
      </c>
      <c r="F5" s="4">
        <v>0.55555555555555558</v>
      </c>
      <c r="G5">
        <v>77.71621914907044</v>
      </c>
      <c r="H5">
        <v>6</v>
      </c>
      <c r="I5" s="1">
        <v>1994</v>
      </c>
      <c r="J5" s="4">
        <v>0.90909090909090906</v>
      </c>
      <c r="K5" s="7">
        <v>103.47549887709512</v>
      </c>
      <c r="L5">
        <v>5</v>
      </c>
      <c r="M5" s="1">
        <v>1994</v>
      </c>
      <c r="N5" s="4">
        <v>0.90909090909090906</v>
      </c>
      <c r="O5" s="7">
        <v>51.751309683372725</v>
      </c>
      <c r="P5">
        <v>5</v>
      </c>
      <c r="Q5" s="1">
        <v>1994</v>
      </c>
      <c r="R5" s="4">
        <v>0.90909090909090906</v>
      </c>
      <c r="S5" s="7">
        <v>118.92518969492724</v>
      </c>
      <c r="T5">
        <v>5</v>
      </c>
      <c r="U5" s="1">
        <v>1994</v>
      </c>
      <c r="V5" s="4">
        <v>0.90909090909090906</v>
      </c>
      <c r="W5" s="7">
        <v>65.178135149315693</v>
      </c>
      <c r="X5">
        <v>5</v>
      </c>
      <c r="Y5" s="1">
        <v>1990</v>
      </c>
      <c r="Z5" s="4">
        <v>0.55555555555555558</v>
      </c>
      <c r="AA5" s="7">
        <v>75.79802586437745</v>
      </c>
      <c r="AB5">
        <v>5</v>
      </c>
      <c r="AC5" s="1">
        <v>1990</v>
      </c>
      <c r="AD5" s="4">
        <v>0.55555555555555558</v>
      </c>
      <c r="AE5" s="7">
        <v>60.326419765832078</v>
      </c>
      <c r="AF5">
        <v>5</v>
      </c>
      <c r="AG5" s="1">
        <v>1990</v>
      </c>
      <c r="AH5" s="4">
        <v>0.55555555555555558</v>
      </c>
      <c r="AI5" s="7">
        <v>53.430552096332505</v>
      </c>
      <c r="AJ5">
        <v>5</v>
      </c>
      <c r="AK5" s="1">
        <v>1990</v>
      </c>
      <c r="AL5" s="4">
        <v>0.55555555555555558</v>
      </c>
      <c r="AM5" s="7">
        <v>54.829722954671425</v>
      </c>
      <c r="AN5">
        <v>5</v>
      </c>
    </row>
    <row r="6" spans="1:40" ht="15.75" thickTop="1" x14ac:dyDescent="0.25">
      <c r="B6">
        <v>9.1292976687101304E-2</v>
      </c>
      <c r="C6" s="10">
        <v>0.93811729994006665</v>
      </c>
      <c r="D6">
        <v>75.79802586437745</v>
      </c>
      <c r="E6" s="1">
        <v>1994</v>
      </c>
      <c r="F6" s="4">
        <v>0.90909090909090906</v>
      </c>
      <c r="G6">
        <v>2.8742252327893136</v>
      </c>
      <c r="H6">
        <v>0.22190157454336421</v>
      </c>
      <c r="I6" s="1">
        <v>1999</v>
      </c>
      <c r="J6" s="4">
        <v>1.1111111111111112</v>
      </c>
      <c r="K6">
        <v>1.6581374631538697</v>
      </c>
      <c r="L6">
        <v>8.0122226089644283E-2</v>
      </c>
      <c r="M6" s="1">
        <v>1999</v>
      </c>
      <c r="N6" s="4">
        <v>1.1111111111111112</v>
      </c>
      <c r="O6">
        <v>2.2870713842081751</v>
      </c>
      <c r="P6">
        <v>0.22096748837865571</v>
      </c>
      <c r="Q6" s="1">
        <v>1999</v>
      </c>
      <c r="R6" s="4">
        <v>1.1111111111111112</v>
      </c>
      <c r="S6">
        <v>2.9142983523035859</v>
      </c>
      <c r="T6">
        <v>0.12252653789241319</v>
      </c>
      <c r="U6" s="1">
        <v>1999</v>
      </c>
      <c r="V6" s="4">
        <v>1.1111111111111112</v>
      </c>
      <c r="W6">
        <v>2.843501937269032</v>
      </c>
      <c r="X6">
        <v>0.2181331155574559</v>
      </c>
      <c r="Y6" s="1">
        <v>1999</v>
      </c>
      <c r="Z6" s="4">
        <v>1.1111111111111112</v>
      </c>
      <c r="AA6">
        <v>2.7955984324193568</v>
      </c>
      <c r="AB6">
        <v>0.18441103185335037</v>
      </c>
      <c r="AC6" s="1">
        <v>1994</v>
      </c>
      <c r="AD6" s="4">
        <v>0.90909090909090906</v>
      </c>
      <c r="AE6">
        <v>2.5744109046440369</v>
      </c>
      <c r="AF6">
        <v>0.21337342035521739</v>
      </c>
      <c r="AG6" s="1">
        <v>1994</v>
      </c>
      <c r="AH6" s="4">
        <v>0.90909090909090906</v>
      </c>
      <c r="AI6">
        <v>2.3635216140279791</v>
      </c>
      <c r="AJ6">
        <v>0.22117697846043893</v>
      </c>
      <c r="AK6" s="1">
        <v>1994</v>
      </c>
      <c r="AL6" s="4">
        <v>0.90909090909090906</v>
      </c>
      <c r="AM6">
        <v>2.3216210292086057</v>
      </c>
      <c r="AN6">
        <v>0.21171190588797298</v>
      </c>
    </row>
    <row r="7" spans="1:40" x14ac:dyDescent="0.25">
      <c r="B7">
        <v>9.4265760987384581E-2</v>
      </c>
      <c r="C7" s="10">
        <v>0.92346128843547659</v>
      </c>
      <c r="D7">
        <v>60.326419765832078</v>
      </c>
      <c r="E7" s="1">
        <v>1999</v>
      </c>
      <c r="F7" s="4">
        <v>1.1111111111111112</v>
      </c>
      <c r="G7" t="s">
        <v>16</v>
      </c>
      <c r="H7">
        <f>TINV(0.0455,H5)</f>
        <v>2.5165283481216276</v>
      </c>
      <c r="I7" s="1">
        <v>2000</v>
      </c>
      <c r="J7" s="4">
        <v>1.2903225806451613</v>
      </c>
      <c r="K7" t="s">
        <v>16</v>
      </c>
      <c r="L7">
        <f>TINV(0.0455,L5)</f>
        <v>2.6486542542831191</v>
      </c>
      <c r="M7" s="1">
        <v>2000</v>
      </c>
      <c r="N7" s="4">
        <v>1.2903225806451613</v>
      </c>
      <c r="O7" t="s">
        <v>16</v>
      </c>
      <c r="P7">
        <f>TINV(0.0455,P5)</f>
        <v>2.6486542542831191</v>
      </c>
      <c r="Q7" s="1">
        <v>2000</v>
      </c>
      <c r="R7" s="4">
        <v>1.2903225806451613</v>
      </c>
      <c r="S7" t="s">
        <v>16</v>
      </c>
      <c r="T7">
        <f>TINV(0.0455,T5)</f>
        <v>2.6486542542831191</v>
      </c>
      <c r="U7" s="1">
        <v>2000</v>
      </c>
      <c r="V7" s="4">
        <v>1.2903225806451613</v>
      </c>
      <c r="W7" t="s">
        <v>16</v>
      </c>
      <c r="X7">
        <f>TINV(0.0455,X5)</f>
        <v>2.6486542542831191</v>
      </c>
      <c r="Y7" s="1">
        <v>2000</v>
      </c>
      <c r="Z7" s="4">
        <v>1.2903225806451613</v>
      </c>
      <c r="AA7" t="s">
        <v>16</v>
      </c>
      <c r="AB7">
        <f>TINV(0.0455,AB5)</f>
        <v>2.6486542542831191</v>
      </c>
      <c r="AC7" s="1">
        <v>2000</v>
      </c>
      <c r="AD7" s="4">
        <v>1.2903225806451613</v>
      </c>
      <c r="AE7" t="s">
        <v>16</v>
      </c>
      <c r="AF7">
        <f>TINV(0.0455,AF5)</f>
        <v>2.6486542542831191</v>
      </c>
      <c r="AG7" s="1">
        <v>1999</v>
      </c>
      <c r="AH7" s="4">
        <v>1.1111111111111112</v>
      </c>
      <c r="AI7" t="s">
        <v>16</v>
      </c>
      <c r="AJ7">
        <f>TINV(0.0455,AJ5)</f>
        <v>2.6486542542831191</v>
      </c>
      <c r="AK7" s="1">
        <v>1999</v>
      </c>
      <c r="AL7" s="4">
        <v>1.1111111111111112</v>
      </c>
    </row>
    <row r="8" spans="1:40" x14ac:dyDescent="0.25">
      <c r="B8">
        <v>9.2924676261736755E-2</v>
      </c>
      <c r="C8" s="10">
        <v>0.91442832866345891</v>
      </c>
      <c r="D8">
        <v>53.430552096332505</v>
      </c>
      <c r="E8" s="1">
        <v>2000</v>
      </c>
      <c r="F8" s="4">
        <v>1.2903225806451613</v>
      </c>
      <c r="G8" t="s">
        <v>17</v>
      </c>
      <c r="H8">
        <f>H7*G3</f>
        <v>2.6323767334681603E-2</v>
      </c>
      <c r="I8" s="1">
        <v>2001</v>
      </c>
      <c r="J8" s="4">
        <v>1.3333333333333333</v>
      </c>
      <c r="K8" t="s">
        <v>17</v>
      </c>
      <c r="L8">
        <f>L7*K3</f>
        <v>2.097886725390917E-2</v>
      </c>
      <c r="M8" s="1">
        <v>2001</v>
      </c>
      <c r="N8" s="4">
        <v>1.3333333333333333</v>
      </c>
      <c r="O8" t="s">
        <v>17</v>
      </c>
      <c r="P8">
        <f>P7*O3</f>
        <v>3.3655475116179008E-2</v>
      </c>
      <c r="Q8" s="1">
        <v>2001</v>
      </c>
      <c r="R8" s="4">
        <v>1.3333333333333333</v>
      </c>
      <c r="S8" t="s">
        <v>17</v>
      </c>
      <c r="T8">
        <f>T7*S3</f>
        <v>2.3802748810491985E-2</v>
      </c>
      <c r="U8" s="1">
        <v>2001</v>
      </c>
      <c r="V8" s="4">
        <v>1.3333333333333333</v>
      </c>
      <c r="W8" t="s">
        <v>17</v>
      </c>
      <c r="X8">
        <f>X7*W3</f>
        <v>3.0414509174263821E-2</v>
      </c>
      <c r="Y8" s="1">
        <v>2001</v>
      </c>
      <c r="Z8" s="4">
        <v>1.3333333333333333</v>
      </c>
      <c r="AA8" t="s">
        <v>17</v>
      </c>
      <c r="AB8">
        <f>AB7*AA3</f>
        <v>2.7773696875901092E-2</v>
      </c>
      <c r="AC8" s="1">
        <v>2001</v>
      </c>
      <c r="AD8" s="4">
        <v>1.3333333333333333</v>
      </c>
      <c r="AE8" t="s">
        <v>17</v>
      </c>
      <c r="AF8">
        <f>AF7*AE3</f>
        <v>3.2145891369540554E-2</v>
      </c>
      <c r="AG8" s="1">
        <v>2001</v>
      </c>
      <c r="AH8" s="4">
        <v>1.3333333333333333</v>
      </c>
      <c r="AI8" t="s">
        <v>17</v>
      </c>
      <c r="AJ8">
        <f>AJ7*AI3</f>
        <v>3.3671425014531235E-2</v>
      </c>
      <c r="AK8" s="1">
        <v>2000</v>
      </c>
      <c r="AL8" s="4">
        <v>1.2903225806451613</v>
      </c>
    </row>
    <row r="9" spans="1:40" x14ac:dyDescent="0.25">
      <c r="B9">
        <v>9.533687828136797E-2</v>
      </c>
      <c r="C9" s="10">
        <v>0.91642949769651905</v>
      </c>
      <c r="D9">
        <v>54.829722954671425</v>
      </c>
      <c r="E9" s="1">
        <v>2001</v>
      </c>
      <c r="F9" s="4">
        <v>1.3333333333333333</v>
      </c>
      <c r="G9" t="s">
        <v>18</v>
      </c>
      <c r="H9">
        <f>G2+H8</f>
        <v>1.1229244445250708</v>
      </c>
      <c r="K9" t="s">
        <v>18</v>
      </c>
      <c r="L9">
        <f>K2+L8</f>
        <v>1.1048840199132544</v>
      </c>
      <c r="O9" t="s">
        <v>18</v>
      </c>
      <c r="P9">
        <f>O2+P8</f>
        <v>1.1293730374273196</v>
      </c>
      <c r="S9" t="s">
        <v>18</v>
      </c>
      <c r="T9">
        <f>S2+T8</f>
        <v>1.1267686932170637</v>
      </c>
      <c r="W9" t="s">
        <v>18</v>
      </c>
      <c r="X9">
        <f>W2+X8</f>
        <v>1.1275533251825434</v>
      </c>
      <c r="AA9" t="s">
        <v>18</v>
      </c>
      <c r="AB9">
        <f>AA2+AB8</f>
        <v>1.123363637429996</v>
      </c>
      <c r="AE9" t="s">
        <v>18</v>
      </c>
      <c r="AF9">
        <f>AE2+AF8</f>
        <v>1.1309976304079616</v>
      </c>
      <c r="AI9" t="s">
        <v>18</v>
      </c>
      <c r="AJ9">
        <f>AI2+AJ8</f>
        <v>1.1310504984753491</v>
      </c>
    </row>
    <row r="10" spans="1:40" x14ac:dyDescent="0.25">
      <c r="A10" t="s">
        <v>35</v>
      </c>
      <c r="B10" s="2">
        <f>AVERAGE(B2:B9)</f>
        <v>9.20635912120637E-2</v>
      </c>
      <c r="C10" s="2">
        <f>AVERAGE(C2:C9)</f>
        <v>0.9308306473254031</v>
      </c>
      <c r="D10" s="2">
        <f>AVERAGE(D2:D9)</f>
        <v>72.964356760740529</v>
      </c>
      <c r="E10" s="2">
        <f>AVERAGE(E2:E9)</f>
        <v>1992.5</v>
      </c>
      <c r="F10" s="2">
        <f>AVERAGE(F2:F9)</f>
        <v>0.78381651832415833</v>
      </c>
      <c r="G10" t="s">
        <v>19</v>
      </c>
      <c r="H10">
        <f>G2-H8</f>
        <v>1.0702769098557074</v>
      </c>
      <c r="K10" t="s">
        <v>19</v>
      </c>
      <c r="L10">
        <f>K2-L8</f>
        <v>1.0629262854054362</v>
      </c>
      <c r="O10" t="s">
        <v>19</v>
      </c>
      <c r="P10">
        <f>O2-P8</f>
        <v>1.0620620871949615</v>
      </c>
      <c r="S10" t="s">
        <v>19</v>
      </c>
      <c r="T10">
        <f>S2-T8</f>
        <v>1.0791631955960799</v>
      </c>
      <c r="W10" t="s">
        <v>19</v>
      </c>
      <c r="X10">
        <f>W2-X8</f>
        <v>1.0667243068340158</v>
      </c>
      <c r="AA10" t="s">
        <v>19</v>
      </c>
      <c r="AB10">
        <f>AA2-AB8</f>
        <v>1.0678162436781939</v>
      </c>
      <c r="AE10" t="s">
        <v>19</v>
      </c>
      <c r="AF10">
        <f>AE2-AF8</f>
        <v>1.0667058476688807</v>
      </c>
      <c r="AI10" t="s">
        <v>19</v>
      </c>
      <c r="AJ10">
        <f>AI2-AJ8</f>
        <v>1.0637076484462868</v>
      </c>
    </row>
    <row r="11" spans="1:40" x14ac:dyDescent="0.25">
      <c r="A11" t="s">
        <v>36</v>
      </c>
      <c r="B11" s="2">
        <f>STDEV(B2:B9)</f>
        <v>5.1423710612868963E-3</v>
      </c>
      <c r="C11" s="2">
        <f>STDEV(C2:C9)</f>
        <v>1.8165481095585391E-2</v>
      </c>
      <c r="D11" s="2">
        <f>STDEV(D2:D9)</f>
        <v>25.162693957981023</v>
      </c>
      <c r="E11" s="2">
        <f>STDEV(E2:E9)</f>
        <v>6.9487922897230341</v>
      </c>
      <c r="F11" s="2">
        <f>STDEV(F2:F9)</f>
        <v>0.43554053791720065</v>
      </c>
      <c r="G11" t="s">
        <v>20</v>
      </c>
      <c r="H11" s="11">
        <f>LN(G2)</f>
        <v>9.2215101523995632E-2</v>
      </c>
      <c r="K11" t="s">
        <v>20</v>
      </c>
      <c r="L11" s="11">
        <f>LN(K2)</f>
        <v>8.0570401642591383E-2</v>
      </c>
      <c r="O11" t="s">
        <v>20</v>
      </c>
      <c r="P11" s="11">
        <f>LN(O2)</f>
        <v>9.1409456694606442E-2</v>
      </c>
      <c r="S11" t="s">
        <v>20</v>
      </c>
      <c r="T11" s="11">
        <f>LN(S2)</f>
        <v>9.8002864370024104E-2</v>
      </c>
      <c r="W11" t="s">
        <v>20</v>
      </c>
      <c r="X11" s="11">
        <f>LN(W2)</f>
        <v>9.2705714771697173E-2</v>
      </c>
      <c r="AA11" t="s">
        <v>20</v>
      </c>
      <c r="AB11" s="11">
        <f>LN(AA2)</f>
        <v>9.1292976687101304E-2</v>
      </c>
      <c r="AE11" t="s">
        <v>20</v>
      </c>
      <c r="AF11" s="11">
        <f>LN(AE2)</f>
        <v>9.4265760987384581E-2</v>
      </c>
      <c r="AI11" t="s">
        <v>20</v>
      </c>
      <c r="AJ11" s="11">
        <f>LN(AI2)</f>
        <v>9.2924676261736755E-2</v>
      </c>
    </row>
    <row r="12" spans="1:40" x14ac:dyDescent="0.25">
      <c r="A12" t="s">
        <v>37</v>
      </c>
      <c r="B12" s="2">
        <f>MIN(B2:B9)</f>
        <v>8.0570401642591383E-2</v>
      </c>
      <c r="C12" s="2">
        <f>MIN(C2:C9)</f>
        <v>0.91189630639546415</v>
      </c>
      <c r="D12" s="2">
        <f>MIN(D2:D9)</f>
        <v>51.751309683372725</v>
      </c>
      <c r="E12" s="2">
        <f>MIN(E2:E9)</f>
        <v>1984</v>
      </c>
      <c r="F12" s="2">
        <f>MIN(F2:F9)</f>
        <v>0.22222222222222221</v>
      </c>
      <c r="G12" t="s">
        <v>21</v>
      </c>
      <c r="H12" s="11">
        <f>LN(H9)</f>
        <v>0.11593639346179983</v>
      </c>
      <c r="K12" t="s">
        <v>21</v>
      </c>
      <c r="L12" s="11">
        <f>LN(L9)</f>
        <v>9.9740370106576687E-2</v>
      </c>
      <c r="O12" t="s">
        <v>21</v>
      </c>
      <c r="P12" s="11">
        <f>LN(P9)</f>
        <v>0.12166264461171784</v>
      </c>
      <c r="S12" t="s">
        <v>21</v>
      </c>
      <c r="T12" s="11">
        <f>LN(T9)</f>
        <v>0.11935397283668062</v>
      </c>
      <c r="W12" t="s">
        <v>21</v>
      </c>
      <c r="X12" s="11">
        <f>LN(X9)</f>
        <v>0.12005008633844289</v>
      </c>
      <c r="AA12" t="s">
        <v>21</v>
      </c>
      <c r="AB12" s="11">
        <f>LN(AB9)</f>
        <v>0.11632743227293882</v>
      </c>
      <c r="AE12" t="s">
        <v>21</v>
      </c>
      <c r="AF12" s="11">
        <f>LN(AF9)</f>
        <v>0.12310010200178122</v>
      </c>
      <c r="AI12" t="s">
        <v>21</v>
      </c>
      <c r="AJ12" s="11">
        <f>LN(AJ9)</f>
        <v>0.12314684554072015</v>
      </c>
    </row>
    <row r="13" spans="1:40" x14ac:dyDescent="0.25">
      <c r="A13" t="s">
        <v>38</v>
      </c>
      <c r="B13" s="2">
        <f>MAX(B2:B9)</f>
        <v>9.8002864370024104E-2</v>
      </c>
      <c r="C13" s="2">
        <f>MAX(C2:C9)</f>
        <v>0.95965307769704655</v>
      </c>
      <c r="D13" s="2">
        <f>MAX(D2:D9)</f>
        <v>118.92518969492724</v>
      </c>
      <c r="E13" s="2">
        <f>MAX(E2:E9)</f>
        <v>2001</v>
      </c>
      <c r="F13" s="2">
        <f>MAX(F2:F9)</f>
        <v>1.3333333333333333</v>
      </c>
      <c r="G13" t="s">
        <v>22</v>
      </c>
      <c r="H13" s="11">
        <f>LN(H10)</f>
        <v>6.791740925002783E-2</v>
      </c>
      <c r="K13" t="s">
        <v>22</v>
      </c>
      <c r="L13" s="11">
        <f>LN(L10)</f>
        <v>6.1025751146658438E-2</v>
      </c>
      <c r="O13" t="s">
        <v>22</v>
      </c>
      <c r="P13" s="11">
        <f>LN(P10)</f>
        <v>6.0212383629676812E-2</v>
      </c>
      <c r="S13" t="s">
        <v>22</v>
      </c>
      <c r="T13" s="11">
        <f>LN(T10)</f>
        <v>7.6185921916308727E-2</v>
      </c>
      <c r="W13" t="s">
        <v>22</v>
      </c>
      <c r="X13" s="11">
        <f>LN(X10)</f>
        <v>6.4592557334479356E-2</v>
      </c>
      <c r="AA13" t="s">
        <v>22</v>
      </c>
      <c r="AB13" s="11">
        <f>LN(AB10)</f>
        <v>6.5615669253496905E-2</v>
      </c>
      <c r="AE13" t="s">
        <v>22</v>
      </c>
      <c r="AF13" s="11">
        <f>LN(AF10)</f>
        <v>6.4575252652536427E-2</v>
      </c>
      <c r="AI13" t="s">
        <v>22</v>
      </c>
      <c r="AJ13" s="11">
        <f>LN(AJ10)</f>
        <v>6.1760586666371686E-2</v>
      </c>
    </row>
    <row r="14" spans="1:40" x14ac:dyDescent="0.25">
      <c r="A14" t="s">
        <v>39</v>
      </c>
      <c r="B14" s="2">
        <f>ABS(B13-B12)</f>
        <v>1.7432462727432721E-2</v>
      </c>
      <c r="C14" s="2">
        <f>ABS(C13-C12)</f>
        <v>4.7756771301582401E-2</v>
      </c>
      <c r="D14" s="2">
        <f>ABS(D13-D12)</f>
        <v>67.173880011554516</v>
      </c>
      <c r="E14" s="2">
        <f>ABS(E13-E12)</f>
        <v>17</v>
      </c>
      <c r="F14" s="2">
        <f>ABS(F13-F12)</f>
        <v>1.1111111111111112</v>
      </c>
      <c r="G14" t="s">
        <v>23</v>
      </c>
      <c r="H14" s="11">
        <f>H12-H11</f>
        <v>2.3721291937804201E-2</v>
      </c>
      <c r="K14" t="s">
        <v>23</v>
      </c>
      <c r="L14" s="11">
        <f>L12-L11</f>
        <v>1.9169968463985304E-2</v>
      </c>
      <c r="O14" t="s">
        <v>23</v>
      </c>
      <c r="P14" s="11">
        <f>P12-P11</f>
        <v>3.0253187917111402E-2</v>
      </c>
      <c r="S14" t="s">
        <v>23</v>
      </c>
      <c r="T14" s="11">
        <f>T12-T11</f>
        <v>2.1351108466656513E-2</v>
      </c>
      <c r="W14" t="s">
        <v>23</v>
      </c>
      <c r="X14" s="11">
        <f>X12-X11</f>
        <v>2.7344371566745712E-2</v>
      </c>
      <c r="AA14" t="s">
        <v>23</v>
      </c>
      <c r="AB14" s="11">
        <f>AB12-AB11</f>
        <v>2.5034455585837515E-2</v>
      </c>
      <c r="AE14" t="s">
        <v>23</v>
      </c>
      <c r="AF14" s="11">
        <f>AF12-AF11</f>
        <v>2.8834341014396636E-2</v>
      </c>
      <c r="AI14" t="s">
        <v>23</v>
      </c>
      <c r="AJ14" s="11">
        <f>AJ12-AJ11</f>
        <v>3.0222169278983399E-2</v>
      </c>
    </row>
    <row r="15" spans="1:40" x14ac:dyDescent="0.25">
      <c r="A15" t="s">
        <v>40</v>
      </c>
      <c r="B15" s="2">
        <f>COUNT(B2:B9)</f>
        <v>8</v>
      </c>
      <c r="G15" t="s">
        <v>24</v>
      </c>
      <c r="H15" s="11">
        <f>H11-H13</f>
        <v>2.4297692273967803E-2</v>
      </c>
      <c r="K15" t="s">
        <v>24</v>
      </c>
      <c r="L15" s="11">
        <f>L11-L13</f>
        <v>1.9544650495932944E-2</v>
      </c>
      <c r="O15" t="s">
        <v>24</v>
      </c>
      <c r="P15" s="11">
        <f>P11-P13</f>
        <v>3.119707306492963E-2</v>
      </c>
      <c r="S15" t="s">
        <v>24</v>
      </c>
      <c r="T15" s="11">
        <f>T11-T13</f>
        <v>2.1816942453715377E-2</v>
      </c>
      <c r="W15" t="s">
        <v>24</v>
      </c>
      <c r="X15" s="11">
        <f>X11-X13</f>
        <v>2.8113157437217817E-2</v>
      </c>
      <c r="AA15" t="s">
        <v>24</v>
      </c>
      <c r="AB15" s="11">
        <f>AB11-AB13</f>
        <v>2.5677307433604399E-2</v>
      </c>
      <c r="AE15" t="s">
        <v>24</v>
      </c>
      <c r="AF15" s="11">
        <f>AF11-AF13</f>
        <v>2.9690508334848154E-2</v>
      </c>
      <c r="AI15" t="s">
        <v>24</v>
      </c>
      <c r="AJ15" s="11">
        <f>AJ11-AJ13</f>
        <v>3.1164089595365069E-2</v>
      </c>
    </row>
    <row r="16" spans="1:40" x14ac:dyDescent="0.25">
      <c r="G16" t="s">
        <v>25</v>
      </c>
      <c r="H16" s="12">
        <f>AVERAGE(H14:H15)</f>
        <v>2.4009492105886002E-2</v>
      </c>
      <c r="K16" t="s">
        <v>25</v>
      </c>
      <c r="L16" s="12">
        <f>AVERAGE(L14:L15)</f>
        <v>1.9357309479959124E-2</v>
      </c>
      <c r="O16" t="s">
        <v>25</v>
      </c>
      <c r="P16" s="12">
        <f>AVERAGE(P14:P15)</f>
        <v>3.0725130491020516E-2</v>
      </c>
      <c r="S16" t="s">
        <v>25</v>
      </c>
      <c r="T16" s="12">
        <f>AVERAGE(T14:T15)</f>
        <v>2.1584025460185945E-2</v>
      </c>
      <c r="W16" t="s">
        <v>25</v>
      </c>
      <c r="X16" s="12">
        <f>AVERAGE(X14:X15)</f>
        <v>2.7728764501981765E-2</v>
      </c>
      <c r="AA16" t="s">
        <v>25</v>
      </c>
      <c r="AB16" s="12">
        <f>AVERAGE(AB14:AB15)</f>
        <v>2.5355881509720957E-2</v>
      </c>
      <c r="AE16" t="s">
        <v>25</v>
      </c>
      <c r="AF16" s="12">
        <f>AVERAGE(AF14:AF15)</f>
        <v>2.9262424674622395E-2</v>
      </c>
      <c r="AI16" t="s">
        <v>25</v>
      </c>
      <c r="AJ16" s="12">
        <f>AVERAGE(AJ14:AJ15)</f>
        <v>3.0693129437174234E-2</v>
      </c>
    </row>
    <row r="17" spans="7:36" x14ac:dyDescent="0.25">
      <c r="G17" t="s">
        <v>26</v>
      </c>
      <c r="H17">
        <f>TINV(0.3173,H5)</f>
        <v>1.0905949070768337</v>
      </c>
      <c r="K17" t="s">
        <v>26</v>
      </c>
      <c r="L17">
        <f>TINV(0.3173,L5)</f>
        <v>1.1105333938140243</v>
      </c>
      <c r="O17" t="s">
        <v>26</v>
      </c>
      <c r="P17">
        <f>TINV(0.3173,P5)</f>
        <v>1.1105333938140243</v>
      </c>
      <c r="S17" t="s">
        <v>26</v>
      </c>
      <c r="T17">
        <f>TINV(0.3173,T5)</f>
        <v>1.1105333938140243</v>
      </c>
      <c r="W17" t="s">
        <v>26</v>
      </c>
      <c r="X17">
        <f>TINV(0.3173,X5)</f>
        <v>1.1105333938140243</v>
      </c>
      <c r="AA17" t="s">
        <v>26</v>
      </c>
      <c r="AB17">
        <f>TINV(0.3173,AB5)</f>
        <v>1.1105333938140243</v>
      </c>
      <c r="AE17" t="s">
        <v>26</v>
      </c>
      <c r="AF17">
        <f>TINV(0.3173,AF5)</f>
        <v>1.1105333938140243</v>
      </c>
      <c r="AI17" t="s">
        <v>26</v>
      </c>
      <c r="AJ17">
        <f>TINV(0.3173,AJ5)</f>
        <v>1.1105333938140243</v>
      </c>
    </row>
    <row r="18" spans="7:36" x14ac:dyDescent="0.25">
      <c r="G18" t="s">
        <v>27</v>
      </c>
      <c r="H18">
        <f>H17*G3</f>
        <v>1.140800444855221E-2</v>
      </c>
      <c r="K18" t="s">
        <v>27</v>
      </c>
      <c r="L18">
        <f>L17*K3</f>
        <v>8.7960641190457621E-3</v>
      </c>
      <c r="O18" t="s">
        <v>27</v>
      </c>
      <c r="P18">
        <f>P17*O3</f>
        <v>1.4111139247696837E-2</v>
      </c>
      <c r="S18" t="s">
        <v>27</v>
      </c>
      <c r="T18">
        <f>T17*S3</f>
        <v>9.980067189166943E-3</v>
      </c>
      <c r="W18" t="s">
        <v>27</v>
      </c>
      <c r="X18">
        <f>X17*W3</f>
        <v>1.2752260148663619E-2</v>
      </c>
      <c r="AA18" t="s">
        <v>27</v>
      </c>
      <c r="AB18">
        <f>AB17*AA3</f>
        <v>1.1645014746820736E-2</v>
      </c>
      <c r="AE18" t="s">
        <v>27</v>
      </c>
      <c r="AF18">
        <f>AF17*AE3</f>
        <v>1.3478197761019241E-2</v>
      </c>
      <c r="AI18" t="s">
        <v>27</v>
      </c>
      <c r="AJ18">
        <f>AJ17*AI3</f>
        <v>1.411782675502983E-2</v>
      </c>
    </row>
    <row r="19" spans="7:36" x14ac:dyDescent="0.25">
      <c r="G19" t="s">
        <v>28</v>
      </c>
      <c r="H19">
        <f>G2+H18</f>
        <v>1.1080086816389414</v>
      </c>
      <c r="K19" t="s">
        <v>28</v>
      </c>
      <c r="L19">
        <f>K2+L18</f>
        <v>1.0927012167783909</v>
      </c>
      <c r="O19" t="s">
        <v>28</v>
      </c>
      <c r="P19">
        <f>O2+P18</f>
        <v>1.1098287015588375</v>
      </c>
      <c r="S19" t="s">
        <v>28</v>
      </c>
      <c r="T19">
        <f>S2+T18</f>
        <v>1.1129460115957388</v>
      </c>
      <c r="W19" t="s">
        <v>28</v>
      </c>
      <c r="X19">
        <f>W2+X18</f>
        <v>1.1098910761569432</v>
      </c>
      <c r="AA19" t="s">
        <v>28</v>
      </c>
      <c r="AB19">
        <f>AA2+AB18</f>
        <v>1.1072349553009158</v>
      </c>
      <c r="AE19" t="s">
        <v>28</v>
      </c>
      <c r="AF19">
        <f>AE2+AF18</f>
        <v>1.1123299367994404</v>
      </c>
      <c r="AI19" t="s">
        <v>28</v>
      </c>
      <c r="AJ19">
        <f>AI2+AJ18</f>
        <v>1.1114969002158479</v>
      </c>
    </row>
    <row r="20" spans="7:36" x14ac:dyDescent="0.25">
      <c r="G20" t="s">
        <v>29</v>
      </c>
      <c r="H20">
        <f>G2-H18</f>
        <v>1.0851926727418368</v>
      </c>
      <c r="K20" t="s">
        <v>29</v>
      </c>
      <c r="L20">
        <f>K2-L18</f>
        <v>1.0751090885402996</v>
      </c>
      <c r="O20" t="s">
        <v>29</v>
      </c>
      <c r="P20">
        <f>O2-P18</f>
        <v>1.0816064230634437</v>
      </c>
      <c r="S20" t="s">
        <v>29</v>
      </c>
      <c r="T20">
        <f>S2-T18</f>
        <v>1.0929858772174048</v>
      </c>
      <c r="W20" t="s">
        <v>29</v>
      </c>
      <c r="X20">
        <f>W2-X18</f>
        <v>1.084386555859616</v>
      </c>
      <c r="AA20" t="s">
        <v>29</v>
      </c>
      <c r="AB20">
        <f>AA2-AB18</f>
        <v>1.0839449258072742</v>
      </c>
      <c r="AE20" t="s">
        <v>29</v>
      </c>
      <c r="AF20">
        <f>AE2-AF18</f>
        <v>1.0853735412774019</v>
      </c>
      <c r="AI20" t="s">
        <v>29</v>
      </c>
      <c r="AJ20">
        <f>AI2-AJ18</f>
        <v>1.0832612467057881</v>
      </c>
    </row>
    <row r="21" spans="7:36" x14ac:dyDescent="0.25">
      <c r="G21" t="s">
        <v>20</v>
      </c>
      <c r="H21" s="11">
        <f>LN(G2)</f>
        <v>9.2215101523995632E-2</v>
      </c>
      <c r="K21" t="s">
        <v>20</v>
      </c>
      <c r="L21" s="11">
        <f>LN(K2)</f>
        <v>8.0570401642591383E-2</v>
      </c>
      <c r="O21" t="s">
        <v>20</v>
      </c>
      <c r="P21" s="11">
        <f>LN(O2)</f>
        <v>9.1409456694606442E-2</v>
      </c>
      <c r="S21" t="s">
        <v>20</v>
      </c>
      <c r="T21" s="11">
        <f>LN(S2)</f>
        <v>9.8002864370024104E-2</v>
      </c>
      <c r="W21" t="s">
        <v>20</v>
      </c>
      <c r="X21" s="11">
        <f>LN(W2)</f>
        <v>9.2705714771697173E-2</v>
      </c>
      <c r="AA21" t="s">
        <v>20</v>
      </c>
      <c r="AB21" s="11">
        <f>LN(AA2)</f>
        <v>9.1292976687101304E-2</v>
      </c>
      <c r="AE21" t="s">
        <v>20</v>
      </c>
      <c r="AF21" s="11">
        <f>LN(AE2)</f>
        <v>9.4265760987384581E-2</v>
      </c>
      <c r="AI21" t="s">
        <v>20</v>
      </c>
      <c r="AJ21" s="11">
        <f>LN(AI2)</f>
        <v>9.2924676261736755E-2</v>
      </c>
    </row>
    <row r="22" spans="7:36" x14ac:dyDescent="0.25">
      <c r="G22" t="s">
        <v>30</v>
      </c>
      <c r="H22" s="11">
        <f>LN(H19)</f>
        <v>0.1025644237086024</v>
      </c>
      <c r="K22" t="s">
        <v>30</v>
      </c>
      <c r="L22" s="11">
        <f>LN(L19)</f>
        <v>8.8652811146052946E-2</v>
      </c>
      <c r="O22" t="s">
        <v>30</v>
      </c>
      <c r="P22" s="11">
        <f>LN(P19)</f>
        <v>0.1042056804952695</v>
      </c>
      <c r="S22" t="s">
        <v>30</v>
      </c>
      <c r="T22" s="11">
        <f>LN(T19)</f>
        <v>0.10701056401513818</v>
      </c>
      <c r="W22" t="s">
        <v>30</v>
      </c>
      <c r="X22" s="11">
        <f>LN(X19)</f>
        <v>0.10426188092088022</v>
      </c>
      <c r="AA22" t="s">
        <v>30</v>
      </c>
      <c r="AB22" s="11">
        <f>LN(AB19)</f>
        <v>0.10186587628331124</v>
      </c>
      <c r="AE22" t="s">
        <v>30</v>
      </c>
      <c r="AF22" s="11">
        <f>LN(AF19)</f>
        <v>0.10645685757483538</v>
      </c>
      <c r="AI22" t="s">
        <v>30</v>
      </c>
      <c r="AJ22" s="11">
        <f>LN(AJ19)</f>
        <v>0.10570766558857891</v>
      </c>
    </row>
    <row r="23" spans="7:36" x14ac:dyDescent="0.25">
      <c r="G23" t="s">
        <v>31</v>
      </c>
      <c r="H23" s="11">
        <f>LN(H20)</f>
        <v>8.1757549791120959E-2</v>
      </c>
      <c r="K23" t="s">
        <v>31</v>
      </c>
      <c r="L23" s="11">
        <f>LN(L20)</f>
        <v>7.2422134143018055E-2</v>
      </c>
      <c r="O23" t="s">
        <v>31</v>
      </c>
      <c r="P23" s="11">
        <f>LN(P20)</f>
        <v>7.8447364772143327E-2</v>
      </c>
      <c r="S23" t="s">
        <v>31</v>
      </c>
      <c r="T23" s="11">
        <f>LN(T20)</f>
        <v>8.8913287992354803E-2</v>
      </c>
      <c r="W23" t="s">
        <v>31</v>
      </c>
      <c r="X23" s="11">
        <f>LN(X20)</f>
        <v>8.1014440796815135E-2</v>
      </c>
      <c r="AA23" t="s">
        <v>31</v>
      </c>
      <c r="AB23" s="11">
        <f>LN(AB20)</f>
        <v>8.0607095275908966E-2</v>
      </c>
      <c r="AE23" t="s">
        <v>31</v>
      </c>
      <c r="AF23" s="11">
        <f>LN(AF20)</f>
        <v>8.1924205417487503E-2</v>
      </c>
      <c r="AI23" t="s">
        <v>31</v>
      </c>
      <c r="AJ23" s="11">
        <f>LN(AJ20)</f>
        <v>7.9976163957202945E-2</v>
      </c>
    </row>
    <row r="24" spans="7:36" x14ac:dyDescent="0.25">
      <c r="G24" t="s">
        <v>32</v>
      </c>
      <c r="H24" s="11">
        <f>H22-H21</f>
        <v>1.0349322184606768E-2</v>
      </c>
      <c r="K24" t="s">
        <v>32</v>
      </c>
      <c r="L24" s="11">
        <f>L22-L21</f>
        <v>8.0824095034615628E-3</v>
      </c>
      <c r="O24" t="s">
        <v>32</v>
      </c>
      <c r="P24" s="11">
        <f>P22-P21</f>
        <v>1.2796223800663059E-2</v>
      </c>
      <c r="S24" t="s">
        <v>32</v>
      </c>
      <c r="T24" s="11">
        <f>T22-T21</f>
        <v>9.0076996451140812E-3</v>
      </c>
      <c r="W24" t="s">
        <v>32</v>
      </c>
      <c r="X24" s="11">
        <f>X22-X21</f>
        <v>1.1556166149183048E-2</v>
      </c>
      <c r="AA24" t="s">
        <v>32</v>
      </c>
      <c r="AB24" s="11">
        <f>AB22-AB21</f>
        <v>1.0572899596209939E-2</v>
      </c>
      <c r="AE24" t="s">
        <v>32</v>
      </c>
      <c r="AF24" s="11">
        <f>AF22-AF21</f>
        <v>1.2191096587450795E-2</v>
      </c>
      <c r="AI24" t="s">
        <v>32</v>
      </c>
      <c r="AJ24" s="11">
        <f>AJ22-AJ21</f>
        <v>1.2782989326842159E-2</v>
      </c>
    </row>
    <row r="25" spans="7:36" x14ac:dyDescent="0.25">
      <c r="G25" t="s">
        <v>33</v>
      </c>
      <c r="H25" s="11">
        <f>H21-H23</f>
        <v>1.0457551732874673E-2</v>
      </c>
      <c r="K25" t="s">
        <v>33</v>
      </c>
      <c r="L25" s="11">
        <f>L21-L23</f>
        <v>8.1482674995733279E-3</v>
      </c>
      <c r="O25" t="s">
        <v>33</v>
      </c>
      <c r="P25" s="11">
        <f>P21-P23</f>
        <v>1.2962091922463115E-2</v>
      </c>
      <c r="S25" t="s">
        <v>33</v>
      </c>
      <c r="T25" s="11">
        <f>T21-T23</f>
        <v>9.0895763776693006E-3</v>
      </c>
      <c r="W25" t="s">
        <v>33</v>
      </c>
      <c r="X25" s="11">
        <f>X21-X23</f>
        <v>1.1691273974882038E-2</v>
      </c>
      <c r="AA25" t="s">
        <v>33</v>
      </c>
      <c r="AB25" s="11">
        <f>AB21-AB23</f>
        <v>1.0685881411192338E-2</v>
      </c>
      <c r="AE25" t="s">
        <v>33</v>
      </c>
      <c r="AF25" s="11">
        <f>AF21-AF23</f>
        <v>1.2341555569897078E-2</v>
      </c>
      <c r="AI25" t="s">
        <v>33</v>
      </c>
      <c r="AJ25" s="11">
        <f>AJ21-AJ23</f>
        <v>1.294851230453381E-2</v>
      </c>
    </row>
    <row r="26" spans="7:36" x14ac:dyDescent="0.25">
      <c r="G26" t="s">
        <v>34</v>
      </c>
      <c r="H26" s="12">
        <f>AVERAGE(H24:H25)</f>
        <v>1.0403436958740721E-2</v>
      </c>
      <c r="K26" t="s">
        <v>34</v>
      </c>
      <c r="L26" s="12">
        <f>AVERAGE(L24:L25)</f>
        <v>8.1153385015174453E-3</v>
      </c>
      <c r="O26" t="s">
        <v>34</v>
      </c>
      <c r="P26" s="12">
        <f>AVERAGE(P24:P25)</f>
        <v>1.2879157861563087E-2</v>
      </c>
      <c r="S26" t="s">
        <v>34</v>
      </c>
      <c r="T26" s="12">
        <f>AVERAGE(T24:T25)</f>
        <v>9.0486380113916909E-3</v>
      </c>
      <c r="W26" t="s">
        <v>34</v>
      </c>
      <c r="X26" s="12">
        <f>AVERAGE(X24:X25)</f>
        <v>1.1623720062032543E-2</v>
      </c>
      <c r="AA26" t="s">
        <v>34</v>
      </c>
      <c r="AB26" s="12">
        <f>AVERAGE(AB24:AB25)</f>
        <v>1.0629390503701139E-2</v>
      </c>
      <c r="AE26" t="s">
        <v>34</v>
      </c>
      <c r="AF26" s="12">
        <f>AVERAGE(AF24:AF25)</f>
        <v>1.2266326078673936E-2</v>
      </c>
      <c r="AI26" t="s">
        <v>34</v>
      </c>
      <c r="AJ26" s="12">
        <f>AVERAGE(AJ24:AJ25)</f>
        <v>1.2865750815687985E-2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"/>
  <sheetViews>
    <sheetView workbookViewId="0">
      <selection activeCell="F1" sqref="F1"/>
    </sheetView>
  </sheetViews>
  <sheetFormatPr defaultColWidth="11.42578125" defaultRowHeight="15" x14ac:dyDescent="0.25"/>
  <sheetData>
    <row r="1" spans="1:44" ht="17.25" thickTop="1" thickBot="1" x14ac:dyDescent="0.3">
      <c r="B1" s="2" t="s">
        <v>13</v>
      </c>
      <c r="C1" s="2" t="s">
        <v>14</v>
      </c>
      <c r="D1" s="2" t="s">
        <v>15</v>
      </c>
      <c r="E1" s="3" t="s">
        <v>0</v>
      </c>
      <c r="F1" s="3" t="s">
        <v>1</v>
      </c>
      <c r="G1" s="6">
        <f>LN(G2)</f>
        <v>3.7428879313535092E-2</v>
      </c>
      <c r="H1" s="7">
        <f>G4</f>
        <v>0.6820136532874943</v>
      </c>
      <c r="I1" s="3" t="s">
        <v>0</v>
      </c>
      <c r="J1" s="3" t="s">
        <v>1</v>
      </c>
      <c r="K1" s="8">
        <f>LN(K2)</f>
        <v>9.2215101523995632E-2</v>
      </c>
      <c r="L1" s="9">
        <f>K4</f>
        <v>0.92832930033168337</v>
      </c>
      <c r="M1" s="3" t="s">
        <v>0</v>
      </c>
      <c r="N1" s="3" t="s">
        <v>1</v>
      </c>
      <c r="O1" s="8">
        <f>LN(O2)</f>
        <v>3.5956217470481874E-2</v>
      </c>
      <c r="P1" s="9">
        <f>O4</f>
        <v>0.80999477498346362</v>
      </c>
      <c r="Q1" s="3" t="s">
        <v>0</v>
      </c>
      <c r="R1" s="3" t="s">
        <v>1</v>
      </c>
      <c r="S1" s="8">
        <f>LN(S2)</f>
        <v>3.6811510946857105E-2</v>
      </c>
      <c r="T1" s="9">
        <f>S4</f>
        <v>0.71820086618289758</v>
      </c>
      <c r="U1" s="3" t="s">
        <v>0</v>
      </c>
      <c r="V1" s="3" t="s">
        <v>1</v>
      </c>
      <c r="W1" s="8">
        <f>LN(W2)</f>
        <v>3.7412165345354076E-2</v>
      </c>
      <c r="X1" s="9">
        <f>W4</f>
        <v>0.68270837962696507</v>
      </c>
      <c r="Y1" s="3" t="s">
        <v>0</v>
      </c>
      <c r="Z1" s="3" t="s">
        <v>1</v>
      </c>
      <c r="AA1" s="8">
        <f>LN(AA2)</f>
        <v>3.7602402986450484E-2</v>
      </c>
      <c r="AB1" s="9">
        <f>AA4</f>
        <v>0.68624614090455949</v>
      </c>
      <c r="AC1" s="3" t="s">
        <v>0</v>
      </c>
      <c r="AD1" s="3" t="s">
        <v>1</v>
      </c>
      <c r="AE1" s="8">
        <f>LN(AE2)</f>
        <v>3.6695714524470853E-2</v>
      </c>
      <c r="AF1" s="9">
        <f>AE4</f>
        <v>0.67654913112915749</v>
      </c>
      <c r="AG1" s="3" t="s">
        <v>0</v>
      </c>
      <c r="AH1" s="3" t="s">
        <v>1</v>
      </c>
      <c r="AI1" s="8">
        <f>LN(AI2)</f>
        <v>3.5984893386151531E-2</v>
      </c>
      <c r="AJ1" s="9">
        <f>AI4</f>
        <v>0.65857426365749439</v>
      </c>
      <c r="AK1" s="3" t="s">
        <v>0</v>
      </c>
      <c r="AL1" s="3" t="s">
        <v>1</v>
      </c>
      <c r="AM1" s="8">
        <f>LN(AM2)</f>
        <v>3.5047283355253832E-2</v>
      </c>
      <c r="AN1" s="9">
        <f>AM4</f>
        <v>0.65695135260256221</v>
      </c>
      <c r="AO1" s="3" t="s">
        <v>0</v>
      </c>
      <c r="AP1" s="3" t="s">
        <v>1</v>
      </c>
      <c r="AQ1" s="8">
        <f>LN(AQ2)</f>
        <v>3.485517125201313E-2</v>
      </c>
      <c r="AR1" s="9">
        <f>AQ4</f>
        <v>0.65080128004830462</v>
      </c>
    </row>
    <row r="2" spans="1:44" ht="15.75" thickTop="1" x14ac:dyDescent="0.25">
      <c r="B2">
        <v>9.2215101523995632E-2</v>
      </c>
      <c r="C2" s="10">
        <v>0.92832930033168337</v>
      </c>
      <c r="D2">
        <v>77.71621914907044</v>
      </c>
      <c r="E2" s="1">
        <v>1947</v>
      </c>
      <c r="F2" s="4">
        <v>0.19028741328047571</v>
      </c>
      <c r="G2">
        <f t="array" ref="G2:H6">LOGEST(F2:F10,E2:E10,TRUE, TRUE)</f>
        <v>1.0381381613575513</v>
      </c>
      <c r="H2">
        <v>2.8436175648573086E-33</v>
      </c>
      <c r="I2" s="1">
        <v>1984</v>
      </c>
      <c r="J2" s="4">
        <v>0.22222222222222221</v>
      </c>
      <c r="K2">
        <f t="array" ref="K2:L6">LOGEST(J2:J9,I2:I9,TRUE, TRUE)</f>
        <v>1.0966006771903891</v>
      </c>
      <c r="L2">
        <v>1.0556489832348823E-80</v>
      </c>
      <c r="M2" s="1">
        <v>1947</v>
      </c>
      <c r="N2" s="4">
        <v>0.19028741328047571</v>
      </c>
      <c r="O2">
        <f t="array" ref="O2:P6">LOGEST(N2:N9,M2:M9,TRUE, TRUE)</f>
        <v>1.036610460069298</v>
      </c>
      <c r="P2">
        <v>5.8873292986103475E-32</v>
      </c>
      <c r="Q2" s="1">
        <v>1947</v>
      </c>
      <c r="R2" s="4">
        <v>0.19028741328047571</v>
      </c>
      <c r="S2">
        <f t="array" ref="S2:T6">LOGEST(R2:R9,Q2:Q9,TRUE, TRUE)</f>
        <v>1.0374974454956909</v>
      </c>
      <c r="T2">
        <v>1.0310760585196194E-32</v>
      </c>
      <c r="U2" s="1">
        <v>1947</v>
      </c>
      <c r="V2" s="4">
        <v>0.19028741328047571</v>
      </c>
      <c r="W2">
        <f t="array" ref="W2:X6">LOGEST(V2:V9,U2:U9,TRUE, TRUE)</f>
        <v>1.0381208100943595</v>
      </c>
      <c r="X2">
        <v>2.9665415097848589E-33</v>
      </c>
      <c r="Y2" s="1">
        <v>1947</v>
      </c>
      <c r="Z2" s="4">
        <v>0.19028741328047571</v>
      </c>
      <c r="AA2">
        <f t="array" ref="AA2:AB6">LOGEST(Z2:Z9,Y2:Y9,TRUE, TRUE)</f>
        <v>1.0383183185346192</v>
      </c>
      <c r="AB2">
        <v>2.0475459658751652E-33</v>
      </c>
      <c r="AC2" s="1">
        <v>1947</v>
      </c>
      <c r="AD2" s="4">
        <v>0.19028741328047571</v>
      </c>
      <c r="AE2">
        <f t="array" ref="AE2:AF6">LOGEST(AD2:AD9,AC2:AC9,TRUE, TRUE)</f>
        <v>1.0373773139588029</v>
      </c>
      <c r="AF2">
        <v>1.188329453066779E-32</v>
      </c>
      <c r="AG2" s="1">
        <v>1947</v>
      </c>
      <c r="AH2" s="4">
        <v>0.19028741328047571</v>
      </c>
      <c r="AI2">
        <f t="array" ref="AI2:AJ6">LOGEST(AH2:AH9,AG2:AG9,TRUE, TRUE)</f>
        <v>1.0366401862496439</v>
      </c>
      <c r="AJ2">
        <v>4.8651145701564459E-32</v>
      </c>
      <c r="AK2" s="1">
        <v>1947</v>
      </c>
      <c r="AL2" s="4">
        <v>0.19028741328047571</v>
      </c>
      <c r="AM2">
        <f t="array" ref="AM2:AN6">LOGEST(AL2:AL9,AK2:AK9,TRUE, TRUE)</f>
        <v>1.0356686775319162</v>
      </c>
      <c r="AN2">
        <v>3.087272877423947E-31</v>
      </c>
      <c r="AO2" s="1">
        <v>1947</v>
      </c>
      <c r="AP2" s="4">
        <v>0.19028741328047571</v>
      </c>
      <c r="AQ2">
        <f t="array" ref="AQ2:AR6">LOGEST(AP2:AP9,AO2:AO9,TRUE, TRUE)</f>
        <v>1.0354697321545343</v>
      </c>
      <c r="AR2">
        <v>4.5224637774969394E-31</v>
      </c>
    </row>
    <row r="3" spans="1:44" x14ac:dyDescent="0.25">
      <c r="B3">
        <v>3.5956217470481874E-2</v>
      </c>
      <c r="C3" s="10">
        <v>0.80999477498346362</v>
      </c>
      <c r="D3">
        <v>25.578078968501067</v>
      </c>
      <c r="E3" s="1">
        <v>1984</v>
      </c>
      <c r="F3" s="4">
        <v>0.22222222222222221</v>
      </c>
      <c r="G3">
        <v>9.6597415287800695E-3</v>
      </c>
      <c r="H3">
        <v>19.198787793502099</v>
      </c>
      <c r="I3" s="1">
        <v>1985</v>
      </c>
      <c r="J3" s="4">
        <v>0.32258064516129031</v>
      </c>
      <c r="K3">
        <v>1.0460350011288384E-2</v>
      </c>
      <c r="L3">
        <v>20.84235830053154</v>
      </c>
      <c r="M3" s="1">
        <v>1985</v>
      </c>
      <c r="N3" s="4">
        <v>0.32258064516129031</v>
      </c>
      <c r="O3">
        <v>7.1095160098602964E-3</v>
      </c>
      <c r="P3">
        <v>14.133313038936812</v>
      </c>
      <c r="Q3" s="1">
        <v>1984</v>
      </c>
      <c r="R3" s="4">
        <v>0.22222222222222221</v>
      </c>
      <c r="S3">
        <v>9.4135814165069755E-3</v>
      </c>
      <c r="T3">
        <v>18.712489186135961</v>
      </c>
      <c r="U3" s="1">
        <v>1984</v>
      </c>
      <c r="V3" s="4">
        <v>0.22222222222222221</v>
      </c>
      <c r="W3">
        <v>1.0412353510471177E-2</v>
      </c>
      <c r="X3">
        <v>20.695265737759829</v>
      </c>
      <c r="Y3" s="1">
        <v>1984</v>
      </c>
      <c r="Z3" s="4">
        <v>0.22222222222222221</v>
      </c>
      <c r="AA3">
        <v>1.0379933108145743E-2</v>
      </c>
      <c r="AB3">
        <v>20.626933300873272</v>
      </c>
      <c r="AC3" s="1">
        <v>1984</v>
      </c>
      <c r="AD3" s="4">
        <v>0.22222222222222221</v>
      </c>
      <c r="AE3">
        <v>1.0358436643738419E-2</v>
      </c>
      <c r="AF3">
        <v>20.579023270329543</v>
      </c>
      <c r="AG3" s="1">
        <v>1984</v>
      </c>
      <c r="AH3" s="4">
        <v>0.22222222222222221</v>
      </c>
      <c r="AI3">
        <v>1.0577678065277759E-2</v>
      </c>
      <c r="AJ3">
        <v>21.007943712743788</v>
      </c>
      <c r="AK3" s="1">
        <v>1984</v>
      </c>
      <c r="AL3" s="4">
        <v>0.22222222222222221</v>
      </c>
      <c r="AM3">
        <v>1.0339272572625626E-2</v>
      </c>
      <c r="AN3">
        <v>20.533153995382197</v>
      </c>
      <c r="AO3" s="1">
        <v>1984</v>
      </c>
      <c r="AP3" s="4">
        <v>0.22222222222222221</v>
      </c>
      <c r="AQ3">
        <v>1.0423263526588343E-2</v>
      </c>
      <c r="AR3">
        <v>20.698642316869794</v>
      </c>
    </row>
    <row r="4" spans="1:44" ht="15.75" thickBot="1" x14ac:dyDescent="0.3">
      <c r="B4">
        <v>3.6811510946857105E-2</v>
      </c>
      <c r="C4" s="10">
        <v>0.71820086618289758</v>
      </c>
      <c r="D4">
        <v>15.291761684030629</v>
      </c>
      <c r="E4" s="1">
        <v>1985</v>
      </c>
      <c r="F4" s="4">
        <v>0.32258064516129031</v>
      </c>
      <c r="G4">
        <v>0.6820136532874943</v>
      </c>
      <c r="H4">
        <v>0.4508339344322847</v>
      </c>
      <c r="I4" s="1">
        <v>1987</v>
      </c>
      <c r="J4" s="4">
        <v>0.52631578947368418</v>
      </c>
      <c r="K4">
        <v>0.92832930033168337</v>
      </c>
      <c r="L4">
        <v>0.19231119509073663</v>
      </c>
      <c r="M4" s="1">
        <v>1987</v>
      </c>
      <c r="N4" s="4">
        <v>0.52631578947368418</v>
      </c>
      <c r="O4">
        <v>0.80999477498346362</v>
      </c>
      <c r="P4">
        <v>0.33079310541374463</v>
      </c>
      <c r="Q4" s="1">
        <v>1987</v>
      </c>
      <c r="R4" s="4">
        <v>0.52631578947368418</v>
      </c>
      <c r="S4">
        <v>0.71820086618289758</v>
      </c>
      <c r="T4">
        <v>0.43866683372181647</v>
      </c>
      <c r="U4" s="1">
        <v>1985</v>
      </c>
      <c r="V4" s="4">
        <v>0.32258064516129031</v>
      </c>
      <c r="W4">
        <v>0.68270837962696507</v>
      </c>
      <c r="X4">
        <v>0.48593462117413766</v>
      </c>
      <c r="Y4" s="1">
        <v>1985</v>
      </c>
      <c r="Z4" s="4">
        <v>0.32258064516129031</v>
      </c>
      <c r="AA4">
        <v>0.68624614090455949</v>
      </c>
      <c r="AB4">
        <v>0.48362858654147228</v>
      </c>
      <c r="AC4" s="1">
        <v>1985</v>
      </c>
      <c r="AD4" s="4">
        <v>0.32258064516129031</v>
      </c>
      <c r="AE4">
        <v>0.67654913112915749</v>
      </c>
      <c r="AF4">
        <v>0.47804774292404878</v>
      </c>
      <c r="AG4" s="1">
        <v>1985</v>
      </c>
      <c r="AH4" s="4">
        <v>0.32258064516129031</v>
      </c>
      <c r="AI4">
        <v>0.65857426365749439</v>
      </c>
      <c r="AJ4">
        <v>0.47634797171436644</v>
      </c>
      <c r="AK4" s="1">
        <v>1985</v>
      </c>
      <c r="AL4" s="4">
        <v>0.32258064516129031</v>
      </c>
      <c r="AM4">
        <v>0.65695135260256221</v>
      </c>
      <c r="AN4">
        <v>0.4624874621541234</v>
      </c>
      <c r="AO4" s="1">
        <v>1985</v>
      </c>
      <c r="AP4" s="4">
        <v>0.32258064516129031</v>
      </c>
      <c r="AQ4">
        <v>0.65080128004830462</v>
      </c>
      <c r="AR4">
        <v>0.46280933336190339</v>
      </c>
    </row>
    <row r="5" spans="1:44" ht="17.25" thickTop="1" thickBot="1" x14ac:dyDescent="0.3">
      <c r="B5">
        <v>3.7412165345354076E-2</v>
      </c>
      <c r="C5" s="10">
        <v>0.68270837962696507</v>
      </c>
      <c r="D5">
        <v>12.910048720939717</v>
      </c>
      <c r="E5" s="1">
        <v>1987</v>
      </c>
      <c r="F5" s="4">
        <v>0.52631578947368418</v>
      </c>
      <c r="G5">
        <v>15.013523764052563</v>
      </c>
      <c r="H5">
        <v>7</v>
      </c>
      <c r="I5" s="1">
        <v>1990</v>
      </c>
      <c r="J5" s="4">
        <v>0.55555555555555558</v>
      </c>
      <c r="K5" s="7">
        <v>77.71621914907044</v>
      </c>
      <c r="L5">
        <v>6</v>
      </c>
      <c r="M5" s="1">
        <v>1990</v>
      </c>
      <c r="N5" s="4">
        <v>0.55555555555555558</v>
      </c>
      <c r="O5" s="7">
        <v>25.578078968501067</v>
      </c>
      <c r="P5">
        <v>6</v>
      </c>
      <c r="Q5" s="1">
        <v>1990</v>
      </c>
      <c r="R5" s="4">
        <v>0.55555555555555558</v>
      </c>
      <c r="S5" s="7">
        <v>15.291761684030629</v>
      </c>
      <c r="T5">
        <v>6</v>
      </c>
      <c r="U5" s="1">
        <v>1990</v>
      </c>
      <c r="V5" s="4">
        <v>0.55555555555555558</v>
      </c>
      <c r="W5" s="7">
        <v>12.910048720939717</v>
      </c>
      <c r="X5">
        <v>6</v>
      </c>
      <c r="Y5" s="1">
        <v>1987</v>
      </c>
      <c r="Z5" s="4">
        <v>0.52631578947368418</v>
      </c>
      <c r="AA5" s="7">
        <v>13.123270761666921</v>
      </c>
      <c r="AB5">
        <v>6</v>
      </c>
      <c r="AC5" s="1">
        <v>1987</v>
      </c>
      <c r="AD5" s="4">
        <v>0.52631578947368418</v>
      </c>
      <c r="AE5" s="7">
        <v>12.549957899157372</v>
      </c>
      <c r="AF5">
        <v>6</v>
      </c>
      <c r="AG5" s="1">
        <v>1987</v>
      </c>
      <c r="AH5" s="4">
        <v>0.52631578947368418</v>
      </c>
      <c r="AI5" s="7">
        <v>11.573367679526722</v>
      </c>
      <c r="AJ5">
        <v>6</v>
      </c>
      <c r="AK5" s="1">
        <v>1987</v>
      </c>
      <c r="AL5" s="4">
        <v>0.52631578947368418</v>
      </c>
      <c r="AM5" s="7">
        <v>11.490230745754031</v>
      </c>
      <c r="AN5">
        <v>6</v>
      </c>
      <c r="AO5" s="1">
        <v>1987</v>
      </c>
      <c r="AP5" s="4">
        <v>0.52631578947368418</v>
      </c>
      <c r="AQ5" s="7">
        <v>11.182193568263878</v>
      </c>
      <c r="AR5">
        <v>6</v>
      </c>
    </row>
    <row r="6" spans="1:44" ht="15.75" thickTop="1" x14ac:dyDescent="0.25">
      <c r="B6">
        <v>3.7602402986450484E-2</v>
      </c>
      <c r="C6" s="10">
        <v>0.68624614090455949</v>
      </c>
      <c r="D6">
        <v>13.123270761666921</v>
      </c>
      <c r="E6" s="1">
        <v>1990</v>
      </c>
      <c r="F6" s="4">
        <v>0.55555555555555558</v>
      </c>
      <c r="G6">
        <v>3.0515172683003513</v>
      </c>
      <c r="H6">
        <v>1.422758655049855</v>
      </c>
      <c r="I6" s="1">
        <v>1994</v>
      </c>
      <c r="J6" s="4">
        <v>0.90909090909090906</v>
      </c>
      <c r="K6">
        <v>2.8742252327893136</v>
      </c>
      <c r="L6">
        <v>0.22190157454336421</v>
      </c>
      <c r="M6" s="1">
        <v>1994</v>
      </c>
      <c r="N6" s="4">
        <v>0.90909090909090906</v>
      </c>
      <c r="O6">
        <v>2.7988577232117833</v>
      </c>
      <c r="P6">
        <v>0.65654447153561257</v>
      </c>
      <c r="Q6" s="1">
        <v>1994</v>
      </c>
      <c r="R6" s="4">
        <v>0.90909090909090906</v>
      </c>
      <c r="S6">
        <v>2.9425721548808528</v>
      </c>
      <c r="T6">
        <v>1.1545715460451427</v>
      </c>
      <c r="U6" s="1">
        <v>1994</v>
      </c>
      <c r="V6" s="4">
        <v>0.90909090909090906</v>
      </c>
      <c r="W6">
        <v>3.0484815122736331</v>
      </c>
      <c r="X6">
        <v>1.4167947363339162</v>
      </c>
      <c r="Y6" s="1">
        <v>1994</v>
      </c>
      <c r="Z6" s="4">
        <v>0.90909090909090906</v>
      </c>
      <c r="AA6">
        <v>3.0694885395928386</v>
      </c>
      <c r="AB6">
        <v>1.4033796583206142</v>
      </c>
      <c r="AC6" s="1">
        <v>1990</v>
      </c>
      <c r="AD6" s="4">
        <v>0.55555555555555558</v>
      </c>
      <c r="AE6">
        <v>2.8680374173698575</v>
      </c>
      <c r="AF6">
        <v>1.3711778670886647</v>
      </c>
      <c r="AG6" s="1">
        <v>1990</v>
      </c>
      <c r="AH6" s="4">
        <v>0.55555555555555558</v>
      </c>
      <c r="AI6">
        <v>2.626082655481734</v>
      </c>
      <c r="AJ6">
        <v>1.3614443409383452</v>
      </c>
      <c r="AK6" s="1">
        <v>1990</v>
      </c>
      <c r="AL6" s="4">
        <v>0.55555555555555558</v>
      </c>
      <c r="AM6">
        <v>2.4576989142286711</v>
      </c>
      <c r="AN6">
        <v>1.2833679158985705</v>
      </c>
      <c r="AO6" s="1">
        <v>1990</v>
      </c>
      <c r="AP6" s="4">
        <v>0.55555555555555558</v>
      </c>
      <c r="AQ6">
        <v>2.3951417615686226</v>
      </c>
      <c r="AR6">
        <v>1.2851548742813366</v>
      </c>
    </row>
    <row r="7" spans="1:44" x14ac:dyDescent="0.25">
      <c r="B7">
        <v>3.6695714524470853E-2</v>
      </c>
      <c r="C7" s="10">
        <v>0.67654913112915749</v>
      </c>
      <c r="D7">
        <v>12.549957899157372</v>
      </c>
      <c r="E7" s="1">
        <v>1994</v>
      </c>
      <c r="F7" s="4">
        <v>0.90909090909090906</v>
      </c>
      <c r="G7" t="s">
        <v>16</v>
      </c>
      <c r="H7">
        <f>TINV(0.0455,H5)</f>
        <v>2.428809082234241</v>
      </c>
      <c r="I7" s="1">
        <v>1999</v>
      </c>
      <c r="J7" s="4">
        <v>1.1111111111111112</v>
      </c>
      <c r="K7" t="s">
        <v>16</v>
      </c>
      <c r="L7">
        <f>TINV(0.0455,L5)</f>
        <v>2.5165283481216276</v>
      </c>
      <c r="M7" s="1">
        <v>1999</v>
      </c>
      <c r="N7" s="4">
        <v>1.1111111111111112</v>
      </c>
      <c r="O7" t="s">
        <v>16</v>
      </c>
      <c r="P7">
        <f>TINV(0.0455,P5)</f>
        <v>2.5165283481216276</v>
      </c>
      <c r="Q7" s="1">
        <v>1999</v>
      </c>
      <c r="R7" s="4">
        <v>1.1111111111111112</v>
      </c>
      <c r="S7" t="s">
        <v>16</v>
      </c>
      <c r="T7">
        <f>TINV(0.0455,T5)</f>
        <v>2.5165283481216276</v>
      </c>
      <c r="U7" s="1">
        <v>1999</v>
      </c>
      <c r="V7" s="4">
        <v>1.1111111111111112</v>
      </c>
      <c r="W7" t="s">
        <v>16</v>
      </c>
      <c r="X7">
        <f>TINV(0.0455,X5)</f>
        <v>2.5165283481216276</v>
      </c>
      <c r="Y7" s="1">
        <v>1999</v>
      </c>
      <c r="Z7" s="4">
        <v>1.1111111111111112</v>
      </c>
      <c r="AA7" t="s">
        <v>16</v>
      </c>
      <c r="AB7">
        <f>TINV(0.0455,AB5)</f>
        <v>2.5165283481216276</v>
      </c>
      <c r="AC7" s="1">
        <v>1999</v>
      </c>
      <c r="AD7" s="4">
        <v>1.1111111111111112</v>
      </c>
      <c r="AE7" t="s">
        <v>16</v>
      </c>
      <c r="AF7">
        <f>TINV(0.0455,AF5)</f>
        <v>2.5165283481216276</v>
      </c>
      <c r="AG7" s="1">
        <v>1994</v>
      </c>
      <c r="AH7" s="4">
        <v>0.90909090909090906</v>
      </c>
      <c r="AI7" t="s">
        <v>16</v>
      </c>
      <c r="AJ7">
        <f>TINV(0.0455,AJ5)</f>
        <v>2.5165283481216276</v>
      </c>
      <c r="AK7" s="1">
        <v>1994</v>
      </c>
      <c r="AL7" s="4">
        <v>0.90909090909090906</v>
      </c>
      <c r="AM7" t="s">
        <v>16</v>
      </c>
      <c r="AN7">
        <f>TINV(0.0455,AN5)</f>
        <v>2.5165283481216276</v>
      </c>
      <c r="AO7" s="1">
        <v>1994</v>
      </c>
      <c r="AP7" s="4">
        <v>0.90909090909090906</v>
      </c>
    </row>
    <row r="8" spans="1:44" x14ac:dyDescent="0.25">
      <c r="B8">
        <v>3.5984893386151531E-2</v>
      </c>
      <c r="C8" s="10">
        <v>0.65857426365749439</v>
      </c>
      <c r="D8">
        <v>11.573367679526722</v>
      </c>
      <c r="E8" s="1">
        <v>1999</v>
      </c>
      <c r="F8" s="4">
        <v>1.1111111111111112</v>
      </c>
      <c r="G8" t="s">
        <v>17</v>
      </c>
      <c r="H8">
        <f>H7*G3</f>
        <v>2.3461667957136303E-2</v>
      </c>
      <c r="I8" s="1">
        <v>2000</v>
      </c>
      <c r="J8" s="4">
        <v>1.2903225806451613</v>
      </c>
      <c r="K8" t="s">
        <v>17</v>
      </c>
      <c r="L8">
        <f>L7*K3</f>
        <v>2.6323767334681603E-2</v>
      </c>
      <c r="M8" s="1">
        <v>2000</v>
      </c>
      <c r="N8" s="4">
        <v>1.2903225806451613</v>
      </c>
      <c r="O8" t="s">
        <v>17</v>
      </c>
      <c r="P8">
        <f>P7*O3</f>
        <v>1.7891298580237996E-2</v>
      </c>
      <c r="Q8" s="1">
        <v>2000</v>
      </c>
      <c r="R8" s="4">
        <v>1.2903225806451613</v>
      </c>
      <c r="S8" t="s">
        <v>17</v>
      </c>
      <c r="T8">
        <f>T7*S3</f>
        <v>2.368954449199075E-2</v>
      </c>
      <c r="U8" s="1">
        <v>2000</v>
      </c>
      <c r="V8" s="4">
        <v>1.2903225806451613</v>
      </c>
      <c r="W8" t="s">
        <v>17</v>
      </c>
      <c r="X8">
        <f>X7*W3</f>
        <v>2.6202982779764461E-2</v>
      </c>
      <c r="Y8" s="1">
        <v>2000</v>
      </c>
      <c r="Z8" s="4">
        <v>1.2903225806451613</v>
      </c>
      <c r="AA8" t="s">
        <v>17</v>
      </c>
      <c r="AB8">
        <f>AB7*AA3</f>
        <v>2.6121395918254998E-2</v>
      </c>
      <c r="AC8" s="1">
        <v>2000</v>
      </c>
      <c r="AD8" s="4">
        <v>1.2903225806451613</v>
      </c>
      <c r="AE8" t="s">
        <v>17</v>
      </c>
      <c r="AF8">
        <f>AF7*AE3</f>
        <v>2.6067299456189581E-2</v>
      </c>
      <c r="AG8" s="1">
        <v>2000</v>
      </c>
      <c r="AH8" s="4">
        <v>1.2903225806451613</v>
      </c>
      <c r="AI8" t="s">
        <v>17</v>
      </c>
      <c r="AJ8">
        <f>AJ7*AI3</f>
        <v>2.6619026708575813E-2</v>
      </c>
      <c r="AK8" s="1">
        <v>1999</v>
      </c>
      <c r="AL8" s="4">
        <v>1.1111111111111112</v>
      </c>
      <c r="AM8" t="s">
        <v>17</v>
      </c>
      <c r="AN8">
        <f>AN7*AM3</f>
        <v>2.6019072527968819E-2</v>
      </c>
      <c r="AO8" s="1">
        <v>1999</v>
      </c>
      <c r="AP8" s="4">
        <v>1.1111111111111112</v>
      </c>
    </row>
    <row r="9" spans="1:44" x14ac:dyDescent="0.25">
      <c r="B9">
        <v>3.5047283355253832E-2</v>
      </c>
      <c r="C9" s="10">
        <v>0.65695135260256221</v>
      </c>
      <c r="D9">
        <v>11.490230745754031</v>
      </c>
      <c r="E9" s="1">
        <v>2000</v>
      </c>
      <c r="F9" s="4">
        <v>1.2903225806451613</v>
      </c>
      <c r="G9" t="s">
        <v>18</v>
      </c>
      <c r="H9">
        <f>G2+H8</f>
        <v>1.0615998293146875</v>
      </c>
      <c r="I9" s="1">
        <v>2001</v>
      </c>
      <c r="J9" s="4">
        <v>1.3333333333333333</v>
      </c>
      <c r="K9" t="s">
        <v>18</v>
      </c>
      <c r="L9">
        <f>K2+L8</f>
        <v>1.1229244445250708</v>
      </c>
      <c r="M9" s="1">
        <v>2001</v>
      </c>
      <c r="N9" s="4">
        <v>1.3333333333333333</v>
      </c>
      <c r="O9" t="s">
        <v>18</v>
      </c>
      <c r="P9">
        <f>O2+P8</f>
        <v>1.054501758649536</v>
      </c>
      <c r="Q9" s="1">
        <v>2001</v>
      </c>
      <c r="R9" s="4">
        <v>1.3333333333333333</v>
      </c>
      <c r="S9" t="s">
        <v>18</v>
      </c>
      <c r="T9">
        <f>S2+T8</f>
        <v>1.0611869899876816</v>
      </c>
      <c r="U9" s="1">
        <v>2001</v>
      </c>
      <c r="V9" s="4">
        <v>1.3333333333333333</v>
      </c>
      <c r="W9" t="s">
        <v>18</v>
      </c>
      <c r="X9">
        <f>W2+X8</f>
        <v>1.064323792874124</v>
      </c>
      <c r="Y9" s="1">
        <v>2001</v>
      </c>
      <c r="Z9" s="4">
        <v>1.3333333333333333</v>
      </c>
      <c r="AA9" t="s">
        <v>18</v>
      </c>
      <c r="AB9">
        <f>AA2+AB8</f>
        <v>1.0644397144528741</v>
      </c>
      <c r="AC9" s="1">
        <v>2001</v>
      </c>
      <c r="AD9" s="4">
        <v>1.3333333333333333</v>
      </c>
      <c r="AE9" t="s">
        <v>18</v>
      </c>
      <c r="AF9">
        <f>AE2+AF8</f>
        <v>1.0634446134149926</v>
      </c>
      <c r="AG9" s="1">
        <v>2001</v>
      </c>
      <c r="AH9" s="4">
        <v>1.3333333333333333</v>
      </c>
      <c r="AI9" t="s">
        <v>18</v>
      </c>
      <c r="AJ9">
        <f>AI2+AJ8</f>
        <v>1.0632592129582197</v>
      </c>
      <c r="AK9" s="1">
        <v>2001</v>
      </c>
      <c r="AL9" s="4">
        <v>1.3333333333333333</v>
      </c>
      <c r="AM9" t="s">
        <v>18</v>
      </c>
      <c r="AN9">
        <f>AM2+AN8</f>
        <v>1.0616877500598849</v>
      </c>
      <c r="AO9" s="1">
        <v>2000</v>
      </c>
      <c r="AP9" s="4">
        <v>1.2903225806451613</v>
      </c>
    </row>
    <row r="10" spans="1:44" x14ac:dyDescent="0.25">
      <c r="B10">
        <v>3.485517125201313E-2</v>
      </c>
      <c r="C10" s="10">
        <v>0.65080128004830462</v>
      </c>
      <c r="D10">
        <v>11.182193568263878</v>
      </c>
      <c r="E10" s="1">
        <v>2001</v>
      </c>
      <c r="F10" s="4">
        <v>1.3333333333333333</v>
      </c>
      <c r="G10" t="s">
        <v>19</v>
      </c>
      <c r="H10">
        <f>G2-H8</f>
        <v>1.0146764934004151</v>
      </c>
      <c r="K10" t="s">
        <v>19</v>
      </c>
      <c r="L10">
        <f>K2-L8</f>
        <v>1.0702769098557074</v>
      </c>
      <c r="O10" t="s">
        <v>19</v>
      </c>
      <c r="P10">
        <f>O2-P8</f>
        <v>1.0187191614890601</v>
      </c>
      <c r="S10" t="s">
        <v>19</v>
      </c>
      <c r="T10">
        <f>S2-T8</f>
        <v>1.0138079010037002</v>
      </c>
      <c r="W10" t="s">
        <v>19</v>
      </c>
      <c r="X10">
        <f>W2-X8</f>
        <v>1.011917827314595</v>
      </c>
      <c r="AA10" t="s">
        <v>19</v>
      </c>
      <c r="AB10">
        <f>AA2-AB8</f>
        <v>1.0121969226163643</v>
      </c>
      <c r="AE10" t="s">
        <v>19</v>
      </c>
      <c r="AF10">
        <f>AE2-AF8</f>
        <v>1.0113100145026133</v>
      </c>
      <c r="AI10" t="s">
        <v>19</v>
      </c>
      <c r="AJ10">
        <f>AI2-AJ8</f>
        <v>1.0100211595410682</v>
      </c>
      <c r="AM10" t="s">
        <v>19</v>
      </c>
      <c r="AN10">
        <f>AM2-AN8</f>
        <v>1.0096496050039474</v>
      </c>
    </row>
    <row r="11" spans="1:44" x14ac:dyDescent="0.25">
      <c r="A11" t="s">
        <v>35</v>
      </c>
      <c r="B11" s="2">
        <f>AVERAGE(B2:B10)</f>
        <v>4.2508940087892057E-2</v>
      </c>
      <c r="C11" s="2">
        <f>AVERAGE(C2:C10)</f>
        <v>0.71870616549634336</v>
      </c>
      <c r="D11" s="2">
        <f>AVERAGE(D2:D10)</f>
        <v>21.26834768632342</v>
      </c>
      <c r="E11" s="2">
        <f>AVERAGE(E2:E10)</f>
        <v>1987.4444444444443</v>
      </c>
      <c r="F11" s="2">
        <f>AVERAGE(F2:F10)</f>
        <v>0.7178688399859714</v>
      </c>
      <c r="G11" t="s">
        <v>20</v>
      </c>
      <c r="H11" s="11">
        <f>LN(G2)</f>
        <v>3.7428879313535092E-2</v>
      </c>
      <c r="K11" t="s">
        <v>20</v>
      </c>
      <c r="L11" s="11">
        <f>LN(K2)</f>
        <v>9.2215101523995632E-2</v>
      </c>
      <c r="O11" t="s">
        <v>20</v>
      </c>
      <c r="P11" s="11">
        <f>LN(O2)</f>
        <v>3.5956217470481874E-2</v>
      </c>
      <c r="S11" t="s">
        <v>20</v>
      </c>
      <c r="T11" s="11">
        <f>LN(S2)</f>
        <v>3.6811510946857105E-2</v>
      </c>
      <c r="W11" t="s">
        <v>20</v>
      </c>
      <c r="X11" s="11">
        <f>LN(W2)</f>
        <v>3.7412165345354076E-2</v>
      </c>
      <c r="AA11" t="s">
        <v>20</v>
      </c>
      <c r="AB11" s="11">
        <f>LN(AA2)</f>
        <v>3.7602402986450484E-2</v>
      </c>
      <c r="AE11" t="s">
        <v>20</v>
      </c>
      <c r="AF11" s="11">
        <f>LN(AE2)</f>
        <v>3.6695714524470853E-2</v>
      </c>
      <c r="AI11" t="s">
        <v>20</v>
      </c>
      <c r="AJ11" s="11">
        <f>LN(AI2)</f>
        <v>3.5984893386151531E-2</v>
      </c>
      <c r="AM11" t="s">
        <v>20</v>
      </c>
      <c r="AN11" s="11">
        <f>LN(AM2)</f>
        <v>3.5047283355253832E-2</v>
      </c>
    </row>
    <row r="12" spans="1:44" x14ac:dyDescent="0.25">
      <c r="A12" t="s">
        <v>36</v>
      </c>
      <c r="B12" s="2">
        <f>STDEV(B2:B10)</f>
        <v>1.8664022381778816E-2</v>
      </c>
      <c r="C12" s="2">
        <f>STDEV(C2:C10)</f>
        <v>9.2495276595840212E-2</v>
      </c>
      <c r="D12" s="2">
        <f>STDEV(D2:D10)</f>
        <v>21.63389710025492</v>
      </c>
      <c r="E12" s="2">
        <f>STDEV(E2:E10)</f>
        <v>16.5008417293718</v>
      </c>
      <c r="F12" s="2">
        <f>STDEV(F2:F10)</f>
        <v>0.45290780701134592</v>
      </c>
      <c r="G12" t="s">
        <v>21</v>
      </c>
      <c r="H12" s="11">
        <f>LN(H9)</f>
        <v>5.9777043254656693E-2</v>
      </c>
      <c r="K12" t="s">
        <v>21</v>
      </c>
      <c r="L12" s="11">
        <f>LN(L9)</f>
        <v>0.11593639346179983</v>
      </c>
      <c r="O12" t="s">
        <v>21</v>
      </c>
      <c r="P12" s="11">
        <f>LN(P9)</f>
        <v>5.3068388692092419E-2</v>
      </c>
      <c r="S12" t="s">
        <v>21</v>
      </c>
      <c r="T12" s="11">
        <f>LN(T9)</f>
        <v>5.9388083488695349E-2</v>
      </c>
      <c r="W12" t="s">
        <v>21</v>
      </c>
      <c r="X12" s="11">
        <f>LN(X9)</f>
        <v>6.2339661235563573E-2</v>
      </c>
      <c r="AA12" t="s">
        <v>21</v>
      </c>
      <c r="AB12" s="11">
        <f>LN(AB9)</f>
        <v>6.2448571012028324E-2</v>
      </c>
      <c r="AE12" t="s">
        <v>21</v>
      </c>
      <c r="AF12" s="11">
        <f>LN(AF9)</f>
        <v>6.1513274767406145E-2</v>
      </c>
      <c r="AI12" t="s">
        <v>21</v>
      </c>
      <c r="AJ12" s="11">
        <f>LN(AJ9)</f>
        <v>6.1338920017164497E-2</v>
      </c>
      <c r="AM12" t="s">
        <v>21</v>
      </c>
      <c r="AN12" s="11">
        <f>LN(AN9)</f>
        <v>5.9859858927956602E-2</v>
      </c>
    </row>
    <row r="13" spans="1:44" x14ac:dyDescent="0.25">
      <c r="A13" t="s">
        <v>37</v>
      </c>
      <c r="B13" s="2">
        <f>MIN(B2:B10)</f>
        <v>3.485517125201313E-2</v>
      </c>
      <c r="C13" s="2">
        <f>MIN(C2:C10)</f>
        <v>0.65080128004830462</v>
      </c>
      <c r="D13" s="2">
        <f>MIN(D2:D10)</f>
        <v>11.182193568263878</v>
      </c>
      <c r="E13" s="2">
        <f>MIN(E2:E10)</f>
        <v>1947</v>
      </c>
      <c r="F13" s="2">
        <f>MIN(F2:F10)</f>
        <v>0.19028741328047571</v>
      </c>
      <c r="G13" t="s">
        <v>22</v>
      </c>
      <c r="H13" s="11">
        <f>LN(H10)</f>
        <v>1.4569835976038286E-2</v>
      </c>
      <c r="K13" t="s">
        <v>22</v>
      </c>
      <c r="L13" s="11">
        <f>LN(L10)</f>
        <v>6.791740925002783E-2</v>
      </c>
      <c r="O13" t="s">
        <v>22</v>
      </c>
      <c r="P13" s="11">
        <f>LN(P10)</f>
        <v>1.8546114183777541E-2</v>
      </c>
      <c r="S13" t="s">
        <v>22</v>
      </c>
      <c r="T13" s="11">
        <f>LN(T10)</f>
        <v>1.3713440479777669E-2</v>
      </c>
      <c r="W13" t="s">
        <v>22</v>
      </c>
      <c r="X13" s="11">
        <f>LN(X10)</f>
        <v>1.1847369262776755E-2</v>
      </c>
      <c r="AA13" t="s">
        <v>22</v>
      </c>
      <c r="AB13" s="11">
        <f>LN(AB10)</f>
        <v>1.2123139501146444E-2</v>
      </c>
      <c r="AE13" t="s">
        <v>22</v>
      </c>
      <c r="AF13" s="11">
        <f>LN(AF10)</f>
        <v>1.1246534480154367E-2</v>
      </c>
      <c r="AI13" t="s">
        <v>22</v>
      </c>
      <c r="AJ13" s="11">
        <f>LN(AJ10)</f>
        <v>9.9712806743806216E-3</v>
      </c>
      <c r="AM13" t="s">
        <v>22</v>
      </c>
      <c r="AN13" s="11">
        <f>LN(AN10)</f>
        <v>9.6033449218460801E-3</v>
      </c>
    </row>
    <row r="14" spans="1:44" x14ac:dyDescent="0.25">
      <c r="A14" t="s">
        <v>38</v>
      </c>
      <c r="B14" s="2">
        <f>MAX(B2:B10)</f>
        <v>9.2215101523995632E-2</v>
      </c>
      <c r="C14" s="2">
        <f>MAX(C2:C10)</f>
        <v>0.92832930033168337</v>
      </c>
      <c r="D14" s="2">
        <f>MAX(D2:D10)</f>
        <v>77.71621914907044</v>
      </c>
      <c r="E14" s="2">
        <f>MAX(E2:E10)</f>
        <v>2001</v>
      </c>
      <c r="F14" s="2">
        <f>MAX(F2:F10)</f>
        <v>1.3333333333333333</v>
      </c>
      <c r="G14" t="s">
        <v>23</v>
      </c>
      <c r="H14" s="11">
        <f>H12-H11</f>
        <v>2.2348163941121602E-2</v>
      </c>
      <c r="K14" t="s">
        <v>23</v>
      </c>
      <c r="L14" s="11">
        <f>L12-L11</f>
        <v>2.3721291937804201E-2</v>
      </c>
      <c r="O14" t="s">
        <v>23</v>
      </c>
      <c r="P14" s="11">
        <f>P12-P11</f>
        <v>1.7112171221610545E-2</v>
      </c>
      <c r="S14" t="s">
        <v>23</v>
      </c>
      <c r="T14" s="11">
        <f>T12-T11</f>
        <v>2.2576572541838244E-2</v>
      </c>
      <c r="W14" t="s">
        <v>23</v>
      </c>
      <c r="X14" s="11">
        <f>X12-X11</f>
        <v>2.4927495890209497E-2</v>
      </c>
      <c r="AA14" t="s">
        <v>23</v>
      </c>
      <c r="AB14" s="11">
        <f>AB12-AB11</f>
        <v>2.484616802557784E-2</v>
      </c>
      <c r="AE14" t="s">
        <v>23</v>
      </c>
      <c r="AF14" s="11">
        <f>AF12-AF11</f>
        <v>2.4817560242935292E-2</v>
      </c>
      <c r="AI14" t="s">
        <v>23</v>
      </c>
      <c r="AJ14" s="11">
        <f>AJ12-AJ11</f>
        <v>2.5354026631012966E-2</v>
      </c>
      <c r="AM14" t="s">
        <v>23</v>
      </c>
      <c r="AN14" s="11">
        <f>AN12-AN11</f>
        <v>2.4812575572702771E-2</v>
      </c>
    </row>
    <row r="15" spans="1:44" x14ac:dyDescent="0.25">
      <c r="A15" t="s">
        <v>39</v>
      </c>
      <c r="B15" s="2">
        <f>ABS(B14-B13)</f>
        <v>5.7359930271982502E-2</v>
      </c>
      <c r="C15" s="2">
        <f>ABS(C14-C13)</f>
        <v>0.27752802028337875</v>
      </c>
      <c r="D15" s="2">
        <f>ABS(D14-D13)</f>
        <v>66.534025580806556</v>
      </c>
      <c r="E15" s="2">
        <f>ABS(E14-E13)</f>
        <v>54</v>
      </c>
      <c r="F15" s="2">
        <f>ABS(F14-F13)</f>
        <v>1.1430459200528575</v>
      </c>
      <c r="G15" t="s">
        <v>24</v>
      </c>
      <c r="H15" s="11">
        <f>H11-H13</f>
        <v>2.2859043337496804E-2</v>
      </c>
      <c r="K15" t="s">
        <v>24</v>
      </c>
      <c r="L15" s="11">
        <f>L11-L13</f>
        <v>2.4297692273967803E-2</v>
      </c>
      <c r="O15" t="s">
        <v>24</v>
      </c>
      <c r="P15" s="11">
        <f>P11-P13</f>
        <v>1.7410103286704334E-2</v>
      </c>
      <c r="S15" t="s">
        <v>24</v>
      </c>
      <c r="T15" s="11">
        <f>T11-T13</f>
        <v>2.3098070467079436E-2</v>
      </c>
      <c r="W15" t="s">
        <v>24</v>
      </c>
      <c r="X15" s="11">
        <f>X11-X13</f>
        <v>2.5564796082577321E-2</v>
      </c>
      <c r="AA15" t="s">
        <v>24</v>
      </c>
      <c r="AB15" s="11">
        <f>AB11-AB13</f>
        <v>2.5479263485304042E-2</v>
      </c>
      <c r="AE15" t="s">
        <v>24</v>
      </c>
      <c r="AF15" s="11">
        <f>AF11-AF13</f>
        <v>2.5449180044316486E-2</v>
      </c>
      <c r="AI15" t="s">
        <v>24</v>
      </c>
      <c r="AJ15" s="11">
        <f>AJ11-AJ13</f>
        <v>2.6013612711770912E-2</v>
      </c>
      <c r="AM15" t="s">
        <v>24</v>
      </c>
      <c r="AN15" s="11">
        <f>AN11-AN13</f>
        <v>2.5443938433407753E-2</v>
      </c>
    </row>
    <row r="16" spans="1:44" x14ac:dyDescent="0.25">
      <c r="A16" t="s">
        <v>40</v>
      </c>
      <c r="B16" s="2">
        <f>COUNT(B2:B10)</f>
        <v>9</v>
      </c>
      <c r="G16" t="s">
        <v>25</v>
      </c>
      <c r="H16" s="12">
        <f>AVERAGE(H14:H15)</f>
        <v>2.2603603639309203E-2</v>
      </c>
      <c r="K16" t="s">
        <v>25</v>
      </c>
      <c r="L16" s="12">
        <f>AVERAGE(L14:L15)</f>
        <v>2.4009492105886002E-2</v>
      </c>
      <c r="O16" t="s">
        <v>25</v>
      </c>
      <c r="P16" s="12">
        <f>AVERAGE(P14:P15)</f>
        <v>1.7261137254157441E-2</v>
      </c>
      <c r="S16" t="s">
        <v>25</v>
      </c>
      <c r="T16" s="12">
        <f>AVERAGE(T14:T15)</f>
        <v>2.283732150445884E-2</v>
      </c>
      <c r="W16" t="s">
        <v>25</v>
      </c>
      <c r="X16" s="12">
        <f>AVERAGE(X14:X15)</f>
        <v>2.5246145986393409E-2</v>
      </c>
      <c r="AA16" t="s">
        <v>25</v>
      </c>
      <c r="AB16" s="12">
        <f>AVERAGE(AB14:AB15)</f>
        <v>2.5162715755440941E-2</v>
      </c>
      <c r="AE16" t="s">
        <v>25</v>
      </c>
      <c r="AF16" s="12">
        <f>AVERAGE(AF14:AF15)</f>
        <v>2.5133370143625891E-2</v>
      </c>
      <c r="AI16" t="s">
        <v>25</v>
      </c>
      <c r="AJ16" s="12">
        <f>AVERAGE(AJ14:AJ15)</f>
        <v>2.5683819671391939E-2</v>
      </c>
      <c r="AM16" t="s">
        <v>25</v>
      </c>
      <c r="AN16" s="12">
        <f>AVERAGE(AN14:AN15)</f>
        <v>2.5128257003055262E-2</v>
      </c>
    </row>
    <row r="17" spans="7:40" x14ac:dyDescent="0.25">
      <c r="G17" t="s">
        <v>26</v>
      </c>
      <c r="H17">
        <f>TINV(0.3173,H5)</f>
        <v>1.0767385673224843</v>
      </c>
      <c r="K17" t="s">
        <v>26</v>
      </c>
      <c r="L17">
        <f>TINV(0.3173,L5)</f>
        <v>1.0905949070768337</v>
      </c>
      <c r="O17" t="s">
        <v>26</v>
      </c>
      <c r="P17">
        <f>TINV(0.3173,P5)</f>
        <v>1.0905949070768337</v>
      </c>
      <c r="S17" t="s">
        <v>26</v>
      </c>
      <c r="T17">
        <f>TINV(0.3173,T5)</f>
        <v>1.0905949070768337</v>
      </c>
      <c r="W17" t="s">
        <v>26</v>
      </c>
      <c r="X17">
        <f>TINV(0.3173,X5)</f>
        <v>1.0905949070768337</v>
      </c>
      <c r="AA17" t="s">
        <v>26</v>
      </c>
      <c r="AB17">
        <f>TINV(0.3173,AB5)</f>
        <v>1.0905949070768337</v>
      </c>
      <c r="AE17" t="s">
        <v>26</v>
      </c>
      <c r="AF17">
        <f>TINV(0.3173,AF5)</f>
        <v>1.0905949070768337</v>
      </c>
      <c r="AI17" t="s">
        <v>26</v>
      </c>
      <c r="AJ17">
        <f>TINV(0.3173,AJ5)</f>
        <v>1.0905949070768337</v>
      </c>
      <c r="AM17" t="s">
        <v>26</v>
      </c>
      <c r="AN17">
        <f>TINV(0.3173,AN5)</f>
        <v>1.0905949070768337</v>
      </c>
    </row>
    <row r="18" spans="7:40" x14ac:dyDescent="0.25">
      <c r="G18" t="s">
        <v>27</v>
      </c>
      <c r="H18">
        <f>H17*G3</f>
        <v>1.0401016254404157E-2</v>
      </c>
      <c r="K18" t="s">
        <v>27</v>
      </c>
      <c r="L18">
        <f>L17*K3</f>
        <v>1.140800444855221E-2</v>
      </c>
      <c r="O18" t="s">
        <v>27</v>
      </c>
      <c r="P18">
        <f>P17*O3</f>
        <v>7.7536019521348516E-3</v>
      </c>
      <c r="S18" t="s">
        <v>27</v>
      </c>
      <c r="T18">
        <f>T17*S3</f>
        <v>1.0266403950195634E-2</v>
      </c>
      <c r="W18" t="s">
        <v>27</v>
      </c>
      <c r="X18">
        <f>X17*W3</f>
        <v>1.1355659709203457E-2</v>
      </c>
      <c r="AA18" t="s">
        <v>27</v>
      </c>
      <c r="AB18">
        <f>AB17*AA3</f>
        <v>1.1320302183541957E-2</v>
      </c>
      <c r="AE18" t="s">
        <v>27</v>
      </c>
      <c r="AF18">
        <f>AF17*AE3</f>
        <v>1.129685824893917E-2</v>
      </c>
      <c r="AI18" t="s">
        <v>27</v>
      </c>
      <c r="AJ18">
        <f>AJ17*AI3</f>
        <v>1.153596182669026E-2</v>
      </c>
      <c r="AM18" t="s">
        <v>27</v>
      </c>
      <c r="AN18">
        <f>AN17*AM3</f>
        <v>1.1275958010584699E-2</v>
      </c>
    </row>
    <row r="19" spans="7:40" x14ac:dyDescent="0.25">
      <c r="G19" t="s">
        <v>28</v>
      </c>
      <c r="H19">
        <f>G2+H18</f>
        <v>1.0485391776119555</v>
      </c>
      <c r="K19" t="s">
        <v>28</v>
      </c>
      <c r="L19">
        <f>K2+L18</f>
        <v>1.1080086816389414</v>
      </c>
      <c r="O19" t="s">
        <v>28</v>
      </c>
      <c r="P19">
        <f>O2+P18</f>
        <v>1.0443640620214329</v>
      </c>
      <c r="S19" t="s">
        <v>28</v>
      </c>
      <c r="T19">
        <f>S2+T18</f>
        <v>1.0477638494458865</v>
      </c>
      <c r="W19" t="s">
        <v>28</v>
      </c>
      <c r="X19">
        <f>W2+X18</f>
        <v>1.049476469803563</v>
      </c>
      <c r="AA19" t="s">
        <v>28</v>
      </c>
      <c r="AB19">
        <f>AA2+AB18</f>
        <v>1.0496386207181612</v>
      </c>
      <c r="AE19" t="s">
        <v>28</v>
      </c>
      <c r="AF19">
        <f>AE2+AF18</f>
        <v>1.0486741722077422</v>
      </c>
      <c r="AI19" t="s">
        <v>28</v>
      </c>
      <c r="AJ19">
        <f>AI2+AJ18</f>
        <v>1.0481761480763343</v>
      </c>
      <c r="AM19" t="s">
        <v>28</v>
      </c>
      <c r="AN19">
        <f>AM2+AN18</f>
        <v>1.0469446355425009</v>
      </c>
    </row>
    <row r="20" spans="7:40" x14ac:dyDescent="0.25">
      <c r="G20" t="s">
        <v>29</v>
      </c>
      <c r="H20">
        <f>G2-H18</f>
        <v>1.0277371451031472</v>
      </c>
      <c r="K20" t="s">
        <v>29</v>
      </c>
      <c r="L20">
        <f>K2-L18</f>
        <v>1.0851926727418368</v>
      </c>
      <c r="O20" t="s">
        <v>29</v>
      </c>
      <c r="P20">
        <f>O2-P18</f>
        <v>1.0288568581171631</v>
      </c>
      <c r="S20" t="s">
        <v>29</v>
      </c>
      <c r="T20">
        <f>S2-T18</f>
        <v>1.0272310415454953</v>
      </c>
      <c r="W20" t="s">
        <v>29</v>
      </c>
      <c r="X20">
        <f>W2-X18</f>
        <v>1.026765150385156</v>
      </c>
      <c r="AA20" t="s">
        <v>29</v>
      </c>
      <c r="AB20">
        <f>AA2-AB18</f>
        <v>1.0269980163510772</v>
      </c>
      <c r="AE20" t="s">
        <v>29</v>
      </c>
      <c r="AF20">
        <f>AE2-AF18</f>
        <v>1.0260804557098637</v>
      </c>
      <c r="AI20" t="s">
        <v>29</v>
      </c>
      <c r="AJ20">
        <f>AI2-AJ18</f>
        <v>1.0251042244229536</v>
      </c>
      <c r="AM20" t="s">
        <v>29</v>
      </c>
      <c r="AN20">
        <f>AM2-AN18</f>
        <v>1.0243927195213314</v>
      </c>
    </row>
    <row r="21" spans="7:40" x14ac:dyDescent="0.25">
      <c r="G21" t="s">
        <v>20</v>
      </c>
      <c r="H21" s="11">
        <f>LN(G2)</f>
        <v>3.7428879313535092E-2</v>
      </c>
      <c r="K21" t="s">
        <v>20</v>
      </c>
      <c r="L21" s="11">
        <f>LN(K2)</f>
        <v>9.2215101523995632E-2</v>
      </c>
      <c r="O21" t="s">
        <v>20</v>
      </c>
      <c r="P21" s="11">
        <f>LN(O2)</f>
        <v>3.5956217470481874E-2</v>
      </c>
      <c r="S21" t="s">
        <v>20</v>
      </c>
      <c r="T21" s="11">
        <f>LN(S2)</f>
        <v>3.6811510946857105E-2</v>
      </c>
      <c r="W21" t="s">
        <v>20</v>
      </c>
      <c r="X21" s="11">
        <f>LN(W2)</f>
        <v>3.7412165345354076E-2</v>
      </c>
      <c r="AA21" t="s">
        <v>20</v>
      </c>
      <c r="AB21" s="11">
        <f>LN(AA2)</f>
        <v>3.7602402986450484E-2</v>
      </c>
      <c r="AE21" t="s">
        <v>20</v>
      </c>
      <c r="AF21" s="11">
        <f>LN(AE2)</f>
        <v>3.6695714524470853E-2</v>
      </c>
      <c r="AI21" t="s">
        <v>20</v>
      </c>
      <c r="AJ21" s="11">
        <f>LN(AI2)</f>
        <v>3.5984893386151531E-2</v>
      </c>
      <c r="AM21" t="s">
        <v>20</v>
      </c>
      <c r="AN21" s="11">
        <f>LN(AM2)</f>
        <v>3.5047283355253832E-2</v>
      </c>
    </row>
    <row r="22" spans="7:40" x14ac:dyDescent="0.25">
      <c r="G22" t="s">
        <v>30</v>
      </c>
      <c r="H22" s="11">
        <f>LN(H19)</f>
        <v>4.7397936052284248E-2</v>
      </c>
      <c r="K22" t="s">
        <v>30</v>
      </c>
      <c r="L22" s="11">
        <f>LN(L19)</f>
        <v>0.1025644237086024</v>
      </c>
      <c r="O22" t="s">
        <v>30</v>
      </c>
      <c r="P22" s="11">
        <f>LN(P19)</f>
        <v>4.3408147083647569E-2</v>
      </c>
      <c r="S22" t="s">
        <v>30</v>
      </c>
      <c r="T22" s="11">
        <f>LN(T19)</f>
        <v>4.6658226009018013E-2</v>
      </c>
      <c r="W22" t="s">
        <v>30</v>
      </c>
      <c r="X22" s="11">
        <f>LN(X19)</f>
        <v>4.8291439639942736E-2</v>
      </c>
      <c r="AA22" t="s">
        <v>30</v>
      </c>
      <c r="AB22" s="11">
        <f>LN(AB19)</f>
        <v>4.8445934184479948E-2</v>
      </c>
      <c r="AE22" t="s">
        <v>30</v>
      </c>
      <c r="AF22" s="11">
        <f>LN(AF19)</f>
        <v>4.7526673165258229E-2</v>
      </c>
      <c r="AI22" t="s">
        <v>30</v>
      </c>
      <c r="AJ22" s="11">
        <f>LN(AJ19)</f>
        <v>4.7051652000461755E-2</v>
      </c>
      <c r="AM22" t="s">
        <v>30</v>
      </c>
      <c r="AN22" s="11">
        <f>LN(AN19)</f>
        <v>4.5876051352236429E-2</v>
      </c>
    </row>
    <row r="23" spans="7:40" x14ac:dyDescent="0.25">
      <c r="G23" t="s">
        <v>31</v>
      </c>
      <c r="H23" s="11">
        <f>LN(H20)</f>
        <v>2.7359438912370547E-2</v>
      </c>
      <c r="K23" t="s">
        <v>31</v>
      </c>
      <c r="L23" s="11">
        <f>LN(L20)</f>
        <v>8.1757549791120959E-2</v>
      </c>
      <c r="O23" t="s">
        <v>31</v>
      </c>
      <c r="P23" s="11">
        <f>LN(P20)</f>
        <v>2.8448339417672032E-2</v>
      </c>
      <c r="S23" t="s">
        <v>31</v>
      </c>
      <c r="T23" s="11">
        <f>LN(T20)</f>
        <v>2.6866873070064343E-2</v>
      </c>
      <c r="W23" t="s">
        <v>31</v>
      </c>
      <c r="X23" s="11">
        <f>LN(X20)</f>
        <v>2.6413229416624977E-2</v>
      </c>
      <c r="AA23" t="s">
        <v>31</v>
      </c>
      <c r="AB23" s="11">
        <f>LN(AB20)</f>
        <v>2.6639999446091602E-2</v>
      </c>
      <c r="AE23" t="s">
        <v>31</v>
      </c>
      <c r="AF23" s="11">
        <f>LN(AF20)</f>
        <v>2.5746160545347879E-2</v>
      </c>
      <c r="AI23" t="s">
        <v>31</v>
      </c>
      <c r="AJ23" s="11">
        <f>LN(AJ20)</f>
        <v>2.4794289784927499E-2</v>
      </c>
      <c r="AM23" t="s">
        <v>31</v>
      </c>
      <c r="AN23" s="11">
        <f>LN(AN20)</f>
        <v>2.4099968251725737E-2</v>
      </c>
    </row>
    <row r="24" spans="7:40" x14ac:dyDescent="0.25">
      <c r="G24" t="s">
        <v>32</v>
      </c>
      <c r="H24" s="11">
        <f>H22-H21</f>
        <v>9.969056738749156E-3</v>
      </c>
      <c r="K24" t="s">
        <v>32</v>
      </c>
      <c r="L24" s="11">
        <f>L22-L21</f>
        <v>1.0349322184606768E-2</v>
      </c>
      <c r="O24" t="s">
        <v>32</v>
      </c>
      <c r="P24" s="11">
        <f>P22-P21</f>
        <v>7.4519296131656948E-3</v>
      </c>
      <c r="S24" t="s">
        <v>32</v>
      </c>
      <c r="T24" s="11">
        <f>T22-T21</f>
        <v>9.8467150621609073E-3</v>
      </c>
      <c r="W24" t="s">
        <v>32</v>
      </c>
      <c r="X24" s="11">
        <f>X22-X21</f>
        <v>1.087927429458866E-2</v>
      </c>
      <c r="AA24" t="s">
        <v>32</v>
      </c>
      <c r="AB24" s="11">
        <f>AB22-AB21</f>
        <v>1.0843531198029464E-2</v>
      </c>
      <c r="AE24" t="s">
        <v>32</v>
      </c>
      <c r="AF24" s="11">
        <f>AF22-AF21</f>
        <v>1.0830958640787376E-2</v>
      </c>
      <c r="AI24" t="s">
        <v>32</v>
      </c>
      <c r="AJ24" s="11">
        <f>AJ22-AJ21</f>
        <v>1.1066758614310224E-2</v>
      </c>
      <c r="AM24" t="s">
        <v>32</v>
      </c>
      <c r="AN24" s="11">
        <f>AN22-AN21</f>
        <v>1.0828767996982597E-2</v>
      </c>
    </row>
    <row r="25" spans="7:40" x14ac:dyDescent="0.25">
      <c r="G25" t="s">
        <v>33</v>
      </c>
      <c r="H25" s="11">
        <f>H21-H23</f>
        <v>1.0069440401164545E-2</v>
      </c>
      <c r="K25" t="s">
        <v>33</v>
      </c>
      <c r="L25" s="11">
        <f>L21-L23</f>
        <v>1.0457551732874673E-2</v>
      </c>
      <c r="O25" t="s">
        <v>33</v>
      </c>
      <c r="P25" s="11">
        <f>P21-P23</f>
        <v>7.5078780528098424E-3</v>
      </c>
      <c r="S25" t="s">
        <v>33</v>
      </c>
      <c r="T25" s="11">
        <f>T21-T23</f>
        <v>9.9446378767927626E-3</v>
      </c>
      <c r="W25" t="s">
        <v>33</v>
      </c>
      <c r="X25" s="11">
        <f>X21-X23</f>
        <v>1.0998935928729098E-2</v>
      </c>
      <c r="AA25" t="s">
        <v>33</v>
      </c>
      <c r="AB25" s="11">
        <f>AB21-AB23</f>
        <v>1.0962403540358882E-2</v>
      </c>
      <c r="AE25" t="s">
        <v>33</v>
      </c>
      <c r="AF25" s="11">
        <f>AF21-AF23</f>
        <v>1.0949553979122974E-2</v>
      </c>
      <c r="AI25" t="s">
        <v>33</v>
      </c>
      <c r="AJ25" s="11">
        <f>AJ21-AJ23</f>
        <v>1.1190603601224033E-2</v>
      </c>
      <c r="AM25" t="s">
        <v>33</v>
      </c>
      <c r="AN25" s="11">
        <f>AN21-AN23</f>
        <v>1.0947315103528095E-2</v>
      </c>
    </row>
    <row r="26" spans="7:40" x14ac:dyDescent="0.25">
      <c r="G26" t="s">
        <v>34</v>
      </c>
      <c r="H26" s="12">
        <f>AVERAGE(H24:H25)</f>
        <v>1.0019248569956851E-2</v>
      </c>
      <c r="K26" t="s">
        <v>34</v>
      </c>
      <c r="L26" s="12">
        <f>AVERAGE(L24:L25)</f>
        <v>1.0403436958740721E-2</v>
      </c>
      <c r="O26" t="s">
        <v>34</v>
      </c>
      <c r="P26" s="12">
        <f>AVERAGE(P24:P25)</f>
        <v>7.4799038329877686E-3</v>
      </c>
      <c r="S26" t="s">
        <v>34</v>
      </c>
      <c r="T26" s="12">
        <f>AVERAGE(T24:T25)</f>
        <v>9.895676469476835E-3</v>
      </c>
      <c r="W26" t="s">
        <v>34</v>
      </c>
      <c r="X26" s="12">
        <f>AVERAGE(X24:X25)</f>
        <v>1.0939105111658879E-2</v>
      </c>
      <c r="AA26" t="s">
        <v>34</v>
      </c>
      <c r="AB26" s="12">
        <f>AVERAGE(AB24:AB25)</f>
        <v>1.0902967369194173E-2</v>
      </c>
      <c r="AE26" t="s">
        <v>34</v>
      </c>
      <c r="AF26" s="12">
        <f>AVERAGE(AF24:AF25)</f>
        <v>1.0890256309955175E-2</v>
      </c>
      <c r="AI26" t="s">
        <v>34</v>
      </c>
      <c r="AJ26" s="12">
        <f>AVERAGE(AJ24:AJ25)</f>
        <v>1.1128681107767128E-2</v>
      </c>
      <c r="AM26" t="s">
        <v>34</v>
      </c>
      <c r="AN26" s="12">
        <f>AVERAGE(AN24:AN25)</f>
        <v>1.0888041550255346E-2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8"/>
  <sheetViews>
    <sheetView workbookViewId="0">
      <selection activeCell="F1" sqref="F1"/>
    </sheetView>
  </sheetViews>
  <sheetFormatPr defaultColWidth="11.42578125" defaultRowHeight="15" x14ac:dyDescent="0.25"/>
  <sheetData>
    <row r="1" spans="2:92" ht="17.25" thickTop="1" thickBot="1" x14ac:dyDescent="0.3">
      <c r="B1" s="2" t="s">
        <v>13</v>
      </c>
      <c r="C1" s="2" t="s">
        <v>14</v>
      </c>
      <c r="D1" s="2" t="s">
        <v>15</v>
      </c>
      <c r="E1" s="3" t="s">
        <v>0</v>
      </c>
      <c r="F1" s="3" t="s">
        <v>1</v>
      </c>
      <c r="G1" s="6">
        <f>LN(G2)</f>
        <v>3.395076437706477E-2</v>
      </c>
      <c r="H1" s="7">
        <f>G4</f>
        <v>0.38224425020282415</v>
      </c>
      <c r="I1" s="3" t="s">
        <v>0</v>
      </c>
      <c r="J1" s="3" t="s">
        <v>1</v>
      </c>
      <c r="K1" s="8">
        <f>LN(K2)</f>
        <v>2.4600920116992536E-2</v>
      </c>
      <c r="L1" s="9">
        <f>K4</f>
        <v>0.25487647755779824</v>
      </c>
      <c r="M1" s="3" t="s">
        <v>0</v>
      </c>
      <c r="N1" s="3" t="s">
        <v>1</v>
      </c>
      <c r="O1" s="8">
        <f>LN(O2)</f>
        <v>2.9720269525832302E-2</v>
      </c>
      <c r="P1" s="9">
        <f>O4</f>
        <v>0.29722822818804628</v>
      </c>
      <c r="Q1" s="3" t="s">
        <v>0</v>
      </c>
      <c r="R1" s="3" t="s">
        <v>1</v>
      </c>
      <c r="S1" s="8">
        <f>LN(S2)</f>
        <v>3.486026842859901E-2</v>
      </c>
      <c r="T1" s="9">
        <f>S4</f>
        <v>0.36681578951453031</v>
      </c>
      <c r="U1" s="3" t="s">
        <v>0</v>
      </c>
      <c r="V1" s="3" t="s">
        <v>1</v>
      </c>
      <c r="W1" s="8">
        <f>LN(W2)</f>
        <v>3.2146712953073052E-2</v>
      </c>
      <c r="X1" s="9">
        <f>W4</f>
        <v>0.34213459030135801</v>
      </c>
      <c r="Y1" s="3" t="s">
        <v>0</v>
      </c>
      <c r="Z1" s="3" t="s">
        <v>1</v>
      </c>
      <c r="AA1" s="8">
        <f>LN(AA2)</f>
        <v>3.42472600749524E-2</v>
      </c>
      <c r="AB1" s="9">
        <f>AA4</f>
        <v>0.37037138197380676</v>
      </c>
      <c r="AC1" s="3" t="s">
        <v>0</v>
      </c>
      <c r="AD1" s="3" t="s">
        <v>1</v>
      </c>
      <c r="AE1" s="8">
        <f>LN(AE2)</f>
        <v>3.5590076572671922E-2</v>
      </c>
      <c r="AF1" s="9">
        <f>AE4</f>
        <v>0.41524141840925616</v>
      </c>
      <c r="AG1" s="3" t="s">
        <v>0</v>
      </c>
      <c r="AH1" s="3" t="s">
        <v>1</v>
      </c>
      <c r="AI1" s="8">
        <f>LN(AI2)</f>
        <v>3.3774646355383943E-2</v>
      </c>
      <c r="AJ1" s="9">
        <f>AI4</f>
        <v>0.37958508564082982</v>
      </c>
      <c r="AK1" s="3" t="s">
        <v>0</v>
      </c>
      <c r="AL1" s="3" t="s">
        <v>1</v>
      </c>
      <c r="AM1" s="8">
        <f>LN(AM2)</f>
        <v>3.4140179298937076E-2</v>
      </c>
      <c r="AN1" s="9">
        <f>AM4</f>
        <v>0.38734135377000445</v>
      </c>
      <c r="AO1" s="3" t="s">
        <v>0</v>
      </c>
      <c r="AP1" s="3" t="s">
        <v>1</v>
      </c>
      <c r="AQ1" s="8">
        <f>LN(AQ2)</f>
        <v>3.4101056954056568E-2</v>
      </c>
      <c r="AR1" s="9">
        <f>AQ4</f>
        <v>0.40221431221688841</v>
      </c>
      <c r="AS1" s="3" t="s">
        <v>0</v>
      </c>
      <c r="AT1" s="3" t="s">
        <v>1</v>
      </c>
      <c r="AU1" s="8">
        <f>LN(AU2)</f>
        <v>3.3740699378034013E-2</v>
      </c>
      <c r="AV1" s="9">
        <f>AU4</f>
        <v>0.40892641310052735</v>
      </c>
      <c r="AW1" s="3" t="s">
        <v>0</v>
      </c>
      <c r="AX1" s="3" t="s">
        <v>1</v>
      </c>
      <c r="AY1" s="8">
        <f>LN(AY2)</f>
        <v>3.3340049370748762E-2</v>
      </c>
      <c r="AZ1" s="9">
        <f>AY4</f>
        <v>0.4027123923452523</v>
      </c>
      <c r="BA1" s="3" t="s">
        <v>0</v>
      </c>
      <c r="BB1" s="3" t="s">
        <v>1</v>
      </c>
      <c r="BC1" s="8">
        <f>LN(BC2)</f>
        <v>3.3120737193302795E-2</v>
      </c>
      <c r="BD1" s="9">
        <f>BC4</f>
        <v>0.38869438338970363</v>
      </c>
      <c r="BE1" s="3" t="s">
        <v>0</v>
      </c>
      <c r="BF1" s="3" t="s">
        <v>1</v>
      </c>
      <c r="BG1" s="8">
        <f>LN(BG2)</f>
        <v>3.3035126411912523E-2</v>
      </c>
      <c r="BH1" s="9">
        <f>BG4</f>
        <v>0.37892855575844414</v>
      </c>
      <c r="BI1" s="3" t="s">
        <v>0</v>
      </c>
      <c r="BJ1" s="3" t="s">
        <v>1</v>
      </c>
      <c r="BK1" s="8">
        <f>LN(BK2)</f>
        <v>3.3260837827243497E-2</v>
      </c>
      <c r="BL1" s="9">
        <f>BK4</f>
        <v>0.37295876644833476</v>
      </c>
      <c r="BM1" s="3" t="s">
        <v>0</v>
      </c>
      <c r="BN1" s="3" t="s">
        <v>1</v>
      </c>
      <c r="BO1" s="8">
        <f>LN(BO2)</f>
        <v>3.3759772947606369E-2</v>
      </c>
      <c r="BP1" s="9">
        <f>BO4</f>
        <v>0.37442795360265385</v>
      </c>
      <c r="BQ1" s="3" t="s">
        <v>0</v>
      </c>
      <c r="BR1" s="3" t="s">
        <v>1</v>
      </c>
      <c r="BS1" s="8">
        <f>LN(BS2)</f>
        <v>3.4439457520845269E-2</v>
      </c>
      <c r="BT1" s="9">
        <f>BS4</f>
        <v>0.38238405394688474</v>
      </c>
      <c r="BU1" s="3" t="s">
        <v>0</v>
      </c>
      <c r="BV1" s="3" t="s">
        <v>1</v>
      </c>
      <c r="BW1" s="8">
        <f>LN(BW2)</f>
        <v>3.5507147089693852E-2</v>
      </c>
      <c r="BX1" s="9">
        <f>BW4</f>
        <v>0.40062446390727019</v>
      </c>
      <c r="BY1" s="3" t="s">
        <v>0</v>
      </c>
      <c r="BZ1" s="3" t="s">
        <v>1</v>
      </c>
      <c r="CA1" s="8">
        <f>LN(CA2)</f>
        <v>3.6429200553309088E-2</v>
      </c>
      <c r="CB1" s="9">
        <f>CA4</f>
        <v>0.41717186014298008</v>
      </c>
      <c r="CC1" s="3" t="s">
        <v>0</v>
      </c>
      <c r="CD1" s="3" t="s">
        <v>1</v>
      </c>
      <c r="CE1" s="8">
        <f>LN(CE2)</f>
        <v>3.7389614954356006E-2</v>
      </c>
      <c r="CF1" s="9">
        <f>CE4</f>
        <v>0.43440702486511673</v>
      </c>
      <c r="CG1" s="3" t="s">
        <v>0</v>
      </c>
      <c r="CH1" s="3" t="s">
        <v>1</v>
      </c>
      <c r="CI1" s="8">
        <f>LN(CI2)</f>
        <v>3.7237606176065592E-2</v>
      </c>
      <c r="CJ1" s="9">
        <f>CI4</f>
        <v>0.4223123538053572</v>
      </c>
      <c r="CK1" s="3" t="s">
        <v>0</v>
      </c>
      <c r="CL1" s="3" t="s">
        <v>1</v>
      </c>
      <c r="CM1" s="8">
        <f>LN(CM2)</f>
        <v>3.7235855367044143E-2</v>
      </c>
      <c r="CN1" s="9">
        <f>CM4</f>
        <v>0.41487467657299265</v>
      </c>
    </row>
    <row r="2" spans="2:92" ht="15.75" thickTop="1" x14ac:dyDescent="0.25">
      <c r="B2">
        <v>2.4600920116992536E-2</v>
      </c>
      <c r="C2" s="10">
        <v>0.25487647755779824</v>
      </c>
      <c r="D2">
        <v>6.1570685367757081</v>
      </c>
      <c r="E2" s="1">
        <v>1984</v>
      </c>
      <c r="F2" s="4">
        <v>0.22222222222222221</v>
      </c>
      <c r="G2">
        <f t="array" ref="G2:H6">LOGEST(F2:F22,E2:E22,TRUE, TRUE)</f>
        <v>1.0345336695644982</v>
      </c>
      <c r="H2">
        <v>2.4307596262958401E-30</v>
      </c>
      <c r="I2" s="1">
        <v>1985</v>
      </c>
      <c r="J2" s="4">
        <v>0.32258064516129031</v>
      </c>
      <c r="K2">
        <f t="array" ref="K2:L6">LOGEST(J2:J21,I2:I21,TRUE, TRUE)</f>
        <v>1.0249060195235036</v>
      </c>
      <c r="L2">
        <v>3.3307626317702167E-22</v>
      </c>
      <c r="M2" s="1">
        <v>1984</v>
      </c>
      <c r="N2" s="4">
        <v>0.22222222222222221</v>
      </c>
      <c r="O2">
        <f t="array" ref="O2:P6">LOGEST(N2:N21,M2:M21,TRUE, TRUE)</f>
        <v>1.0301663247304564</v>
      </c>
      <c r="P2">
        <v>1.169311673547046E-26</v>
      </c>
      <c r="Q2" s="1">
        <v>1984</v>
      </c>
      <c r="R2" s="4">
        <v>0.22222222222222221</v>
      </c>
      <c r="S2">
        <f t="array" ref="S2:T6">LOGEST(R2:R21,Q2:Q21,TRUE, TRUE)</f>
        <v>1.0354750101400598</v>
      </c>
      <c r="T2">
        <v>3.9248319605174687E-31</v>
      </c>
      <c r="U2" s="1">
        <v>1984</v>
      </c>
      <c r="V2" s="4">
        <v>0.22222222222222221</v>
      </c>
      <c r="W2">
        <f t="array" ref="W2:X6">LOGEST(V2:V21,U2:U21,TRUE, TRUE)</f>
        <v>1.0326690001102747</v>
      </c>
      <c r="X2">
        <v>9.0650927170239646E-29</v>
      </c>
      <c r="Y2" s="1">
        <v>1984</v>
      </c>
      <c r="Z2" s="4">
        <v>0.22222222222222221</v>
      </c>
      <c r="AA2">
        <f t="array" ref="AA2:AB6">LOGEST(Z2:Z21,Y2:Y21,TRUE, TRUE)</f>
        <v>1.0348404498241102</v>
      </c>
      <c r="AB2">
        <v>1.3407781854254746E-30</v>
      </c>
      <c r="AC2" s="1">
        <v>1984</v>
      </c>
      <c r="AD2" s="4">
        <v>0.22222222222222221</v>
      </c>
      <c r="AE2">
        <f t="array" ref="AE2:AF6">LOGEST(AD2:AD21,AC2:AC21,TRUE, TRUE)</f>
        <v>1.0362309840598518</v>
      </c>
      <c r="AF2">
        <v>8.9831329581842869E-32</v>
      </c>
      <c r="AG2" s="1">
        <v>1984</v>
      </c>
      <c r="AH2" s="4">
        <v>0.22222222222222221</v>
      </c>
      <c r="AI2">
        <f t="array" ref="AI2:AJ6">LOGEST(AH2:AH21,AG2:AG21,TRUE, TRUE)</f>
        <v>1.0343514855846643</v>
      </c>
      <c r="AJ2">
        <v>3.4734945878116524E-30</v>
      </c>
      <c r="AK2" s="1">
        <v>1984</v>
      </c>
      <c r="AL2" s="4">
        <v>0.22222222222222221</v>
      </c>
      <c r="AM2">
        <f t="array" ref="AM2:AN6">LOGEST(AL2:AL21,AK2:AK21,TRUE, TRUE)</f>
        <v>1.0347296442383709</v>
      </c>
      <c r="AN2">
        <v>1.6500229470178078E-30</v>
      </c>
      <c r="AO2" s="1">
        <v>1984</v>
      </c>
      <c r="AP2" s="4">
        <v>0.22222222222222221</v>
      </c>
      <c r="AQ2">
        <f t="array" ref="AQ2:AR6">LOGEST(AP2:AP21,AO2:AO21,TRUE, TRUE)</f>
        <v>1.0346891639802174</v>
      </c>
      <c r="AR2">
        <v>1.76180214118177E-30</v>
      </c>
      <c r="AS2" s="1">
        <v>1984</v>
      </c>
      <c r="AT2" s="4">
        <v>0.22222222222222221</v>
      </c>
      <c r="AU2">
        <f t="array" ref="AU2:AV6">LOGEST(AT2:AT21,AS2:AS21,TRUE, TRUE)</f>
        <v>1.0343163730741964</v>
      </c>
      <c r="AV2">
        <v>3.6005357382034668E-30</v>
      </c>
      <c r="AW2" s="1">
        <v>1984</v>
      </c>
      <c r="AX2" s="4">
        <v>0.22222222222222221</v>
      </c>
      <c r="AY2">
        <f t="array" ref="AY2:AZ6">LOGEST(AX2:AX21,AW2:AW21,TRUE, TRUE)</f>
        <v>1.0339020572151572</v>
      </c>
      <c r="AZ2">
        <v>8.0220164579816775E-30</v>
      </c>
      <c r="BA2" s="1">
        <v>1984</v>
      </c>
      <c r="BB2" s="4">
        <v>0.22222222222222221</v>
      </c>
      <c r="BC2">
        <f t="array" ref="BC2:BD6">LOGEST(BB2:BB21,BA2:BA21,TRUE, TRUE)</f>
        <v>1.0336753347661292</v>
      </c>
      <c r="BD2">
        <v>1.2497961480557407E-29</v>
      </c>
      <c r="BE2" s="1">
        <v>1984</v>
      </c>
      <c r="BF2" s="4">
        <v>0.22222222222222221</v>
      </c>
      <c r="BG2">
        <f t="array" ref="BG2:BH6">LOGEST(BF2:BF21,BE2:BE21,TRUE, TRUE)</f>
        <v>1.0335868448009176</v>
      </c>
      <c r="BH2">
        <v>1.490079329244103E-29</v>
      </c>
      <c r="BI2" s="1">
        <v>1984</v>
      </c>
      <c r="BJ2" s="4">
        <v>0.22222222222222221</v>
      </c>
      <c r="BK2">
        <f t="array" ref="BK2:BL6">LOGEST(BJ2:BJ21,BI2:BI21,TRUE, TRUE)</f>
        <v>1.0338201634808792</v>
      </c>
      <c r="BL2">
        <v>9.5579564486640545E-30</v>
      </c>
      <c r="BM2" s="1">
        <v>1984</v>
      </c>
      <c r="BN2" s="4">
        <v>0.22222222222222221</v>
      </c>
      <c r="BO2">
        <f t="array" ref="BO2:BP6">LOGEST(BN2:BN21,BM2:BM21,TRUE, TRUE)</f>
        <v>1.034336101367642</v>
      </c>
      <c r="BP2">
        <v>3.5528375379386988E-30</v>
      </c>
      <c r="BQ2" s="1">
        <v>1984</v>
      </c>
      <c r="BR2" s="4">
        <v>0.22222222222222221</v>
      </c>
      <c r="BS2">
        <f t="array" ref="BS2:BT6">LOGEST(BR2:BR21,BQ2:BQ21,TRUE, TRUE)</f>
        <v>1.0350393626301273</v>
      </c>
      <c r="BT2">
        <v>9.1956293680639734E-31</v>
      </c>
      <c r="BU2" s="1">
        <v>1984</v>
      </c>
      <c r="BV2" s="4">
        <v>0.22222222222222221</v>
      </c>
      <c r="BW2">
        <f t="array" ref="BW2:BX6">LOGEST(BV2:BV21,BU2:BU21,TRUE, TRUE)</f>
        <v>1.0361450535232346</v>
      </c>
      <c r="BX2">
        <v>1.0972846927471144E-31</v>
      </c>
      <c r="BY2" s="1">
        <v>1984</v>
      </c>
      <c r="BZ2" s="4">
        <v>0.22222222222222221</v>
      </c>
      <c r="CA2">
        <f t="array" ref="CA2:CB6">LOGEST(BZ2:BZ21,BY2:BY21,TRUE, TRUE)</f>
        <v>1.0371008752502919</v>
      </c>
      <c r="CB2">
        <v>1.7462634850228719E-32</v>
      </c>
      <c r="CC2" s="1">
        <v>1984</v>
      </c>
      <c r="CD2" s="4">
        <v>0.22222222222222221</v>
      </c>
      <c r="CE2">
        <f t="array" ref="CE2:CF6">LOGEST(CD2:CD21,CC2:CC21,TRUE, TRUE)</f>
        <v>1.0380974003281394</v>
      </c>
      <c r="CF2">
        <v>2.5715179491002156E-33</v>
      </c>
      <c r="CG2" s="1">
        <v>1984</v>
      </c>
      <c r="CH2" s="4">
        <v>0.22222222222222221</v>
      </c>
      <c r="CI2">
        <f t="array" ref="CI2:CJ6">LOGEST(CH2:CH21,CG2:CG21,TRUE, TRUE)</f>
        <v>1.0379396124034477</v>
      </c>
      <c r="CJ2">
        <v>3.4734024948925972E-33</v>
      </c>
      <c r="CK2" s="1">
        <v>1984</v>
      </c>
      <c r="CL2" s="4">
        <v>0.22222222222222221</v>
      </c>
      <c r="CM2">
        <f t="array" ref="CM2:CN6">LOGEST(CL2:CL21,CK2:CK21,TRUE, TRUE)</f>
        <v>1.0379377951710014</v>
      </c>
      <c r="CN2">
        <v>3.4791598195397853E-33</v>
      </c>
    </row>
    <row r="3" spans="2:92" x14ac:dyDescent="0.25">
      <c r="B3">
        <v>2.9720269525832302E-2</v>
      </c>
      <c r="C3" s="10">
        <v>0.29722822818804628</v>
      </c>
      <c r="D3">
        <v>7.6128671098878522</v>
      </c>
      <c r="E3" s="1">
        <v>1985</v>
      </c>
      <c r="F3" s="4">
        <v>0.32258064516129031</v>
      </c>
      <c r="G3">
        <v>9.9017207367857584E-3</v>
      </c>
      <c r="H3">
        <v>19.798422433302498</v>
      </c>
      <c r="I3" s="1">
        <v>1987</v>
      </c>
      <c r="J3" s="4">
        <v>0.52631578947368418</v>
      </c>
      <c r="K3">
        <v>9.9143525191197294E-3</v>
      </c>
      <c r="L3">
        <v>19.831328574144223</v>
      </c>
      <c r="M3" s="1">
        <v>1987</v>
      </c>
      <c r="N3" s="4">
        <v>0.52631578947368418</v>
      </c>
      <c r="O3">
        <v>1.077156035465498E-2</v>
      </c>
      <c r="P3">
        <v>21.545436739580808</v>
      </c>
      <c r="Q3" s="1">
        <v>1985</v>
      </c>
      <c r="R3" s="4">
        <v>0.32258064516129031</v>
      </c>
      <c r="S3">
        <v>1.0795319537767301E-2</v>
      </c>
      <c r="T3">
        <v>21.591888327746727</v>
      </c>
      <c r="U3" s="1">
        <v>1985</v>
      </c>
      <c r="V3" s="4">
        <v>0.32258064516129031</v>
      </c>
      <c r="W3">
        <v>1.0506797295725685E-2</v>
      </c>
      <c r="X3">
        <v>21.013766114217198</v>
      </c>
      <c r="Y3" s="1">
        <v>1985</v>
      </c>
      <c r="Z3" s="4">
        <v>0.32258064516129031</v>
      </c>
      <c r="AA3">
        <v>1.0524781731820233E-2</v>
      </c>
      <c r="AB3">
        <v>21.049211801433351</v>
      </c>
      <c r="AC3" s="1">
        <v>1985</v>
      </c>
      <c r="AD3" s="4">
        <v>0.32258064516129031</v>
      </c>
      <c r="AE3">
        <v>9.9547564438103708E-3</v>
      </c>
      <c r="AF3">
        <v>19.907197152162368</v>
      </c>
      <c r="AG3" s="1">
        <v>1985</v>
      </c>
      <c r="AH3" s="4">
        <v>0.32258064516129031</v>
      </c>
      <c r="AI3">
        <v>1.0177499798077453E-2</v>
      </c>
      <c r="AJ3">
        <v>20.351108620528372</v>
      </c>
      <c r="AK3" s="1">
        <v>1985</v>
      </c>
      <c r="AL3" s="4">
        <v>0.32258064516129031</v>
      </c>
      <c r="AM3">
        <v>1.0120265251877709E-2</v>
      </c>
      <c r="AN3">
        <v>20.236155925872342</v>
      </c>
      <c r="AO3" s="1">
        <v>1985</v>
      </c>
      <c r="AP3" s="4">
        <v>0.32258064516129031</v>
      </c>
      <c r="AQ3">
        <v>9.7988607003995018E-3</v>
      </c>
      <c r="AR3">
        <v>19.592996065462469</v>
      </c>
      <c r="AS3" s="1">
        <v>1985</v>
      </c>
      <c r="AT3" s="4">
        <v>0.32258064516129031</v>
      </c>
      <c r="AU3">
        <v>9.5612796920261593E-3</v>
      </c>
      <c r="AV3">
        <v>19.117470552436778</v>
      </c>
      <c r="AW3" s="1">
        <v>1985</v>
      </c>
      <c r="AX3" s="4">
        <v>0.32258064516129031</v>
      </c>
      <c r="AY3">
        <v>9.5702711180789875E-3</v>
      </c>
      <c r="AZ3">
        <v>19.13496985242611</v>
      </c>
      <c r="BA3" s="1">
        <v>1985</v>
      </c>
      <c r="BB3" s="4">
        <v>0.32258064516129031</v>
      </c>
      <c r="BC3">
        <v>9.7901377512019799E-3</v>
      </c>
      <c r="BD3">
        <v>19.574085076370057</v>
      </c>
      <c r="BE3" s="1">
        <v>1985</v>
      </c>
      <c r="BF3" s="4">
        <v>0.32258064516129031</v>
      </c>
      <c r="BG3">
        <v>9.9685463834749584E-3</v>
      </c>
      <c r="BH3">
        <v>19.930290316482683</v>
      </c>
      <c r="BI3" s="1">
        <v>1985</v>
      </c>
      <c r="BJ3" s="4">
        <v>0.32258064516129031</v>
      </c>
      <c r="BK3">
        <v>1.0165168278914758E-2</v>
      </c>
      <c r="BL3">
        <v>20.322890606242225</v>
      </c>
      <c r="BM3" s="1">
        <v>1985</v>
      </c>
      <c r="BN3" s="4">
        <v>0.32258064516129031</v>
      </c>
      <c r="BO3">
        <v>1.0285319793805573E-2</v>
      </c>
      <c r="BP3">
        <v>20.562590007048449</v>
      </c>
      <c r="BQ3" s="1">
        <v>1985</v>
      </c>
      <c r="BR3" s="4">
        <v>0.32258064516129031</v>
      </c>
      <c r="BS3">
        <v>1.0316429461273802E-2</v>
      </c>
      <c r="BT3">
        <v>20.624267545728447</v>
      </c>
      <c r="BU3" s="1">
        <v>1985</v>
      </c>
      <c r="BV3" s="4">
        <v>0.32258064516129031</v>
      </c>
      <c r="BW3">
        <v>1.0236707646350499E-2</v>
      </c>
      <c r="BX3">
        <v>20.464376587882398</v>
      </c>
      <c r="BY3" s="1">
        <v>1985</v>
      </c>
      <c r="BZ3" s="4">
        <v>0.32258064516129031</v>
      </c>
      <c r="CA3">
        <v>1.0149067505210144E-2</v>
      </c>
      <c r="CB3">
        <v>20.288664101511777</v>
      </c>
      <c r="CC3" s="1">
        <v>1985</v>
      </c>
      <c r="CD3" s="4">
        <v>0.32258064516129031</v>
      </c>
      <c r="CE3">
        <v>1.0055839284343636E-2</v>
      </c>
      <c r="CF3">
        <v>20.101789487626831</v>
      </c>
      <c r="CG3" s="1">
        <v>1985</v>
      </c>
      <c r="CH3" s="4">
        <v>0.32258064516129031</v>
      </c>
      <c r="CI3">
        <v>1.0265382803525527E-2</v>
      </c>
      <c r="CJ3">
        <v>20.520154490020744</v>
      </c>
      <c r="CK3" s="1">
        <v>1985</v>
      </c>
      <c r="CL3" s="4">
        <v>0.32258064516129031</v>
      </c>
      <c r="CM3">
        <v>1.0422959874347493E-2</v>
      </c>
      <c r="CN3">
        <v>20.83462158593932</v>
      </c>
    </row>
    <row r="4" spans="2:92" ht="15.75" thickBot="1" x14ac:dyDescent="0.3">
      <c r="B4">
        <v>3.486026842859901E-2</v>
      </c>
      <c r="C4" s="10">
        <v>0.36681578951453031</v>
      </c>
      <c r="D4">
        <v>10.427746147048094</v>
      </c>
      <c r="E4" s="1">
        <v>1987</v>
      </c>
      <c r="F4" s="4">
        <v>0.52631578947368418</v>
      </c>
      <c r="G4">
        <v>0.38224425020282415</v>
      </c>
      <c r="H4">
        <v>0.37328805544857852</v>
      </c>
      <c r="I4" s="1">
        <v>1989</v>
      </c>
      <c r="J4" s="4">
        <v>0.41666666666666669</v>
      </c>
      <c r="K4">
        <v>0.25487647755779824</v>
      </c>
      <c r="L4">
        <v>0.33908679991320984</v>
      </c>
      <c r="M4" s="1">
        <v>1989</v>
      </c>
      <c r="N4" s="4">
        <v>0.41666666666666669</v>
      </c>
      <c r="O4">
        <v>0.29722822818804628</v>
      </c>
      <c r="P4">
        <v>0.37332431850033382</v>
      </c>
      <c r="Q4" s="1">
        <v>1989</v>
      </c>
      <c r="R4" s="4">
        <v>0.41666666666666669</v>
      </c>
      <c r="S4">
        <v>0.36681578951453031</v>
      </c>
      <c r="T4">
        <v>0.38286114781957303</v>
      </c>
      <c r="U4" s="1">
        <v>1987</v>
      </c>
      <c r="V4" s="4">
        <v>0.52631578947368418</v>
      </c>
      <c r="W4">
        <v>0.34213459030135801</v>
      </c>
      <c r="X4">
        <v>0.37970117589229291</v>
      </c>
      <c r="Y4" s="1">
        <v>1987</v>
      </c>
      <c r="Z4" s="4">
        <v>0.52631578947368418</v>
      </c>
      <c r="AA4">
        <v>0.37037138197380676</v>
      </c>
      <c r="AB4">
        <v>0.38338964373758871</v>
      </c>
      <c r="AC4" s="1">
        <v>1987</v>
      </c>
      <c r="AD4" s="4">
        <v>0.52631578947368418</v>
      </c>
      <c r="AE4">
        <v>0.41524141840925616</v>
      </c>
      <c r="AF4">
        <v>0.37110685812215594</v>
      </c>
      <c r="AG4" s="1">
        <v>1987</v>
      </c>
      <c r="AH4" s="4">
        <v>0.52631578947368418</v>
      </c>
      <c r="AI4">
        <v>0.37958508564082982</v>
      </c>
      <c r="AJ4">
        <v>0.38281471918864779</v>
      </c>
      <c r="AK4" s="1">
        <v>1987</v>
      </c>
      <c r="AL4" s="4">
        <v>0.52631578947368418</v>
      </c>
      <c r="AM4">
        <v>0.38734135377000445</v>
      </c>
      <c r="AN4">
        <v>0.38121979341827111</v>
      </c>
      <c r="AO4" s="1">
        <v>1987</v>
      </c>
      <c r="AP4" s="4">
        <v>0.52631578947368418</v>
      </c>
      <c r="AQ4">
        <v>0.40221431221688841</v>
      </c>
      <c r="AR4">
        <v>0.36937935855663334</v>
      </c>
      <c r="AS4" s="1">
        <v>1987</v>
      </c>
      <c r="AT4" s="4">
        <v>0.52631578947368418</v>
      </c>
      <c r="AU4">
        <v>0.40892641310052735</v>
      </c>
      <c r="AV4">
        <v>0.36041712728681102</v>
      </c>
      <c r="AW4" s="1">
        <v>1987</v>
      </c>
      <c r="AX4" s="4">
        <v>0.52631578947368418</v>
      </c>
      <c r="AY4">
        <v>0.4027123923452523</v>
      </c>
      <c r="AZ4">
        <v>0.36048303519207958</v>
      </c>
      <c r="BA4" s="1">
        <v>1987</v>
      </c>
      <c r="BB4" s="4">
        <v>0.52631578947368418</v>
      </c>
      <c r="BC4">
        <v>0.38869438338970363</v>
      </c>
      <c r="BD4">
        <v>0.36821201360302264</v>
      </c>
      <c r="BE4" s="1">
        <v>1987</v>
      </c>
      <c r="BF4" s="4">
        <v>0.52631578947368418</v>
      </c>
      <c r="BG4">
        <v>0.37892855575844414</v>
      </c>
      <c r="BH4">
        <v>0.37407958179869183</v>
      </c>
      <c r="BI4" s="1">
        <v>1987</v>
      </c>
      <c r="BJ4" s="4">
        <v>0.52631578947368418</v>
      </c>
      <c r="BK4">
        <v>0.37295876644833476</v>
      </c>
      <c r="BL4">
        <v>0.38031180882610266</v>
      </c>
      <c r="BM4" s="1">
        <v>1987</v>
      </c>
      <c r="BN4" s="4">
        <v>0.52631578947368418</v>
      </c>
      <c r="BO4">
        <v>0.37442795360265385</v>
      </c>
      <c r="BP4">
        <v>0.38335416560925883</v>
      </c>
      <c r="BQ4" s="1">
        <v>1987</v>
      </c>
      <c r="BR4" s="4">
        <v>0.52631578947368418</v>
      </c>
      <c r="BS4">
        <v>0.38238405394688474</v>
      </c>
      <c r="BT4">
        <v>0.38275899747956682</v>
      </c>
      <c r="BU4" s="1">
        <v>1987</v>
      </c>
      <c r="BV4" s="4">
        <v>0.52631578947368418</v>
      </c>
      <c r="BW4">
        <v>0.40062446390727019</v>
      </c>
      <c r="BX4">
        <v>0.37776086589839269</v>
      </c>
      <c r="BY4" s="1">
        <v>1987</v>
      </c>
      <c r="BZ4" s="4">
        <v>0.52631578947368418</v>
      </c>
      <c r="CA4">
        <v>0.41717186014298008</v>
      </c>
      <c r="CB4">
        <v>0.37220243567107941</v>
      </c>
      <c r="CC4" s="1">
        <v>1987</v>
      </c>
      <c r="CD4" s="4">
        <v>0.52631578947368418</v>
      </c>
      <c r="CE4">
        <v>0.43440702486511673</v>
      </c>
      <c r="CF4">
        <v>0.36617617661835894</v>
      </c>
      <c r="CG4" s="1">
        <v>1987</v>
      </c>
      <c r="CH4" s="4">
        <v>0.52631578947368418</v>
      </c>
      <c r="CI4">
        <v>0.4223123538053572</v>
      </c>
      <c r="CJ4">
        <v>0.37082762956676024</v>
      </c>
      <c r="CK4" s="1">
        <v>1987</v>
      </c>
      <c r="CL4" s="4">
        <v>0.52631578947368418</v>
      </c>
      <c r="CM4">
        <v>0.41487467657299265</v>
      </c>
      <c r="CN4">
        <v>0.37316525430520209</v>
      </c>
    </row>
    <row r="5" spans="2:92" ht="17.25" thickTop="1" thickBot="1" x14ac:dyDescent="0.3">
      <c r="B5">
        <v>3.2146712953073052E-2</v>
      </c>
      <c r="C5" s="10">
        <v>0.34213459030135801</v>
      </c>
      <c r="D5">
        <v>9.3612196881509888</v>
      </c>
      <c r="E5" s="1">
        <v>1989</v>
      </c>
      <c r="F5" s="4">
        <v>0.41666666666666669</v>
      </c>
      <c r="G5">
        <v>11.756492361646426</v>
      </c>
      <c r="H5">
        <v>19</v>
      </c>
      <c r="I5" s="1">
        <v>1990</v>
      </c>
      <c r="J5" s="4">
        <v>0.55555555555555558</v>
      </c>
      <c r="K5" s="7">
        <v>6.1570685367757081</v>
      </c>
      <c r="L5">
        <v>18</v>
      </c>
      <c r="M5" s="1">
        <v>1990</v>
      </c>
      <c r="N5" s="4">
        <v>0.55555555555555558</v>
      </c>
      <c r="O5" s="7">
        <v>7.6128671098878522</v>
      </c>
      <c r="P5">
        <v>18</v>
      </c>
      <c r="Q5" s="1">
        <v>1990</v>
      </c>
      <c r="R5" s="4">
        <v>0.55555555555555558</v>
      </c>
      <c r="S5" s="7">
        <v>10.427746147048094</v>
      </c>
      <c r="T5">
        <v>18</v>
      </c>
      <c r="U5" s="1">
        <v>1990</v>
      </c>
      <c r="V5" s="4">
        <v>0.55555555555555558</v>
      </c>
      <c r="W5" s="7">
        <v>9.3612196881509888</v>
      </c>
      <c r="X5">
        <v>18</v>
      </c>
      <c r="Y5" s="1">
        <v>1989</v>
      </c>
      <c r="Z5" s="4">
        <v>0.41666666666666669</v>
      </c>
      <c r="AA5" s="7">
        <v>10.588281225887958</v>
      </c>
      <c r="AB5">
        <v>18</v>
      </c>
      <c r="AC5" s="1">
        <v>1989</v>
      </c>
      <c r="AD5" s="4">
        <v>0.41666666666666669</v>
      </c>
      <c r="AE5" s="7">
        <v>12.781933889766661</v>
      </c>
      <c r="AF5">
        <v>18</v>
      </c>
      <c r="AG5" s="1">
        <v>1989</v>
      </c>
      <c r="AH5" s="4">
        <v>0.41666666666666669</v>
      </c>
      <c r="AI5" s="7">
        <v>11.01284218576901</v>
      </c>
      <c r="AJ5">
        <v>18</v>
      </c>
      <c r="AK5" s="1">
        <v>1989</v>
      </c>
      <c r="AL5" s="4">
        <v>0.41666666666666669</v>
      </c>
      <c r="AM5" s="7">
        <v>11.380145225670573</v>
      </c>
      <c r="AN5">
        <v>18</v>
      </c>
      <c r="AO5" s="1">
        <v>1989</v>
      </c>
      <c r="AP5" s="4">
        <v>0.41666666666666669</v>
      </c>
      <c r="AQ5" s="7">
        <v>12.111125722586312</v>
      </c>
      <c r="AR5">
        <v>18</v>
      </c>
      <c r="AS5" s="1">
        <v>1989</v>
      </c>
      <c r="AT5" s="4">
        <v>0.41666666666666669</v>
      </c>
      <c r="AU5" s="7">
        <v>12.453061004502921</v>
      </c>
      <c r="AV5">
        <v>18</v>
      </c>
      <c r="AW5" s="1">
        <v>1989</v>
      </c>
      <c r="AX5" s="4">
        <v>0.41666666666666669</v>
      </c>
      <c r="AY5" s="7">
        <v>12.13623549076646</v>
      </c>
      <c r="AZ5">
        <v>18</v>
      </c>
      <c r="BA5" s="1">
        <v>1989</v>
      </c>
      <c r="BB5" s="4">
        <v>0.41666666666666669</v>
      </c>
      <c r="BC5" s="7">
        <v>11.445173593873408</v>
      </c>
      <c r="BD5">
        <v>18</v>
      </c>
      <c r="BE5" s="1">
        <v>1989</v>
      </c>
      <c r="BF5" s="4">
        <v>0.41666666666666669</v>
      </c>
      <c r="BG5" s="7">
        <v>10.982172931781401</v>
      </c>
      <c r="BH5">
        <v>18</v>
      </c>
      <c r="BI5" s="1">
        <v>1989</v>
      </c>
      <c r="BJ5" s="4">
        <v>0.41666666666666669</v>
      </c>
      <c r="BK5" s="7">
        <v>10.70624615552796</v>
      </c>
      <c r="BL5">
        <v>18</v>
      </c>
      <c r="BM5" s="1">
        <v>1989</v>
      </c>
      <c r="BN5" s="4">
        <v>0.41666666666666669</v>
      </c>
      <c r="BO5" s="7">
        <v>10.773664206483575</v>
      </c>
      <c r="BP5">
        <v>18</v>
      </c>
      <c r="BQ5" s="1">
        <v>1989</v>
      </c>
      <c r="BR5" s="4">
        <v>0.41666666666666669</v>
      </c>
      <c r="BS5" s="7">
        <v>11.14432523160921</v>
      </c>
      <c r="BT5">
        <v>18</v>
      </c>
      <c r="BU5" s="1">
        <v>1989</v>
      </c>
      <c r="BV5" s="4">
        <v>0.41666666666666669</v>
      </c>
      <c r="BW5" s="7">
        <v>12.031255725484275</v>
      </c>
      <c r="BX5">
        <v>18</v>
      </c>
      <c r="BY5" s="1">
        <v>1989</v>
      </c>
      <c r="BZ5" s="4">
        <v>0.41666666666666669</v>
      </c>
      <c r="CA5" s="7">
        <v>12.88388972504962</v>
      </c>
      <c r="CB5">
        <v>18</v>
      </c>
      <c r="CC5" s="1">
        <v>1989</v>
      </c>
      <c r="CD5" s="4">
        <v>0.41666666666666669</v>
      </c>
      <c r="CE5" s="7">
        <v>13.825006305474956</v>
      </c>
      <c r="CF5">
        <v>18</v>
      </c>
      <c r="CG5" s="1">
        <v>1989</v>
      </c>
      <c r="CH5" s="4">
        <v>0.41666666666666669</v>
      </c>
      <c r="CI5" s="7">
        <v>13.158706817724093</v>
      </c>
      <c r="CJ5">
        <v>18</v>
      </c>
      <c r="CK5" s="1">
        <v>1989</v>
      </c>
      <c r="CL5" s="4">
        <v>0.41666666666666669</v>
      </c>
      <c r="CM5" s="7">
        <v>12.762640547799581</v>
      </c>
      <c r="CN5">
        <v>18</v>
      </c>
    </row>
    <row r="6" spans="2:92" ht="15.75" thickTop="1" x14ac:dyDescent="0.25">
      <c r="B6">
        <v>3.42472600749524E-2</v>
      </c>
      <c r="C6" s="10">
        <v>0.37037138197380676</v>
      </c>
      <c r="D6">
        <v>10.588281225887958</v>
      </c>
      <c r="E6" s="1">
        <v>1990</v>
      </c>
      <c r="F6" s="4">
        <v>0.55555555555555558</v>
      </c>
      <c r="G6">
        <v>1.6381963464635119</v>
      </c>
      <c r="H6">
        <v>2.6475354744710398</v>
      </c>
      <c r="I6" s="1">
        <v>1994</v>
      </c>
      <c r="J6" s="4">
        <v>0.90909090909090906</v>
      </c>
      <c r="K6">
        <v>0.70793886528745231</v>
      </c>
      <c r="L6">
        <v>2.0696374417568619</v>
      </c>
      <c r="M6" s="1">
        <v>1994</v>
      </c>
      <c r="N6" s="4">
        <v>0.90909090909090906</v>
      </c>
      <c r="O6">
        <v>1.0610132581305654</v>
      </c>
      <c r="P6">
        <v>2.5086788421072965</v>
      </c>
      <c r="Q6" s="1">
        <v>1994</v>
      </c>
      <c r="R6" s="4">
        <v>0.90909090909090906</v>
      </c>
      <c r="S6">
        <v>1.5285267524988093</v>
      </c>
      <c r="T6">
        <v>2.6384878531749774</v>
      </c>
      <c r="U6" s="1">
        <v>1994</v>
      </c>
      <c r="V6" s="4">
        <v>0.90909090909090906</v>
      </c>
      <c r="W6">
        <v>1.349634966715572</v>
      </c>
      <c r="X6">
        <v>2.5951136935318191</v>
      </c>
      <c r="Y6" s="1">
        <v>1994</v>
      </c>
      <c r="Z6" s="4">
        <v>0.90909090909090906</v>
      </c>
      <c r="AA6">
        <v>1.5563462459040411</v>
      </c>
      <c r="AB6">
        <v>2.6457771406542334</v>
      </c>
      <c r="AC6" s="1">
        <v>1990</v>
      </c>
      <c r="AD6" s="4">
        <v>0.55555555555555558</v>
      </c>
      <c r="AE6">
        <v>1.7603317717360207</v>
      </c>
      <c r="AF6">
        <v>2.4789654026153638</v>
      </c>
      <c r="AG6" s="1">
        <v>1990</v>
      </c>
      <c r="AH6" s="4">
        <v>0.55555555555555558</v>
      </c>
      <c r="AI6">
        <v>1.6139001867029266</v>
      </c>
      <c r="AJ6">
        <v>2.6378479660946987</v>
      </c>
      <c r="AK6" s="1">
        <v>1990</v>
      </c>
      <c r="AL6" s="4">
        <v>0.55555555555555558</v>
      </c>
      <c r="AM6">
        <v>1.6538597870055849</v>
      </c>
      <c r="AN6">
        <v>2.6159135560896472</v>
      </c>
      <c r="AO6" s="1">
        <v>1990</v>
      </c>
      <c r="AP6" s="4">
        <v>0.55555555555555558</v>
      </c>
      <c r="AQ6">
        <v>1.6524554433303891</v>
      </c>
      <c r="AR6">
        <v>2.4559399894987779</v>
      </c>
      <c r="AS6" s="1">
        <v>1990</v>
      </c>
      <c r="AT6" s="4">
        <v>0.55555555555555558</v>
      </c>
      <c r="AU6">
        <v>1.6176589212715839</v>
      </c>
      <c r="AV6">
        <v>2.3382091015501922</v>
      </c>
      <c r="AW6" s="1">
        <v>1990</v>
      </c>
      <c r="AX6" s="4">
        <v>0.55555555555555558</v>
      </c>
      <c r="AY6">
        <v>1.5770797560319796</v>
      </c>
      <c r="AZ6">
        <v>2.3390643359032937</v>
      </c>
      <c r="BA6" s="1">
        <v>1990</v>
      </c>
      <c r="BB6" s="4">
        <v>0.55555555555555558</v>
      </c>
      <c r="BC6">
        <v>1.551737631147879</v>
      </c>
      <c r="BD6">
        <v>2.4404415653086651</v>
      </c>
      <c r="BE6" s="1">
        <v>1990</v>
      </c>
      <c r="BF6" s="4">
        <v>0.55555555555555558</v>
      </c>
      <c r="BG6">
        <v>1.5367962284032819</v>
      </c>
      <c r="BH6">
        <v>2.518839603336315</v>
      </c>
      <c r="BI6" s="1">
        <v>1990</v>
      </c>
      <c r="BJ6" s="4">
        <v>0.55555555555555558</v>
      </c>
      <c r="BK6">
        <v>1.5485200953250278</v>
      </c>
      <c r="BL6">
        <v>2.6034672947864772</v>
      </c>
      <c r="BM6" s="1">
        <v>1990</v>
      </c>
      <c r="BN6" s="4">
        <v>0.55555555555555558</v>
      </c>
      <c r="BO6">
        <v>1.5833021767531865</v>
      </c>
      <c r="BP6">
        <v>2.6452874932194788</v>
      </c>
      <c r="BQ6" s="1">
        <v>1990</v>
      </c>
      <c r="BR6" s="4">
        <v>0.55555555555555558</v>
      </c>
      <c r="BS6">
        <v>1.6326932403670975</v>
      </c>
      <c r="BT6">
        <v>2.6370801027281345</v>
      </c>
      <c r="BU6" s="1">
        <v>1990</v>
      </c>
      <c r="BV6" s="4">
        <v>0.55555555555555558</v>
      </c>
      <c r="BW6">
        <v>1.7168995559408642</v>
      </c>
      <c r="BX6">
        <v>2.5686588924774614</v>
      </c>
      <c r="BY6" s="1">
        <v>1990</v>
      </c>
      <c r="BZ6" s="4">
        <v>0.55555555555555558</v>
      </c>
      <c r="CA6">
        <v>1.7848651938894333</v>
      </c>
      <c r="CB6">
        <v>2.4936237561507122</v>
      </c>
      <c r="CC6" s="1">
        <v>1990</v>
      </c>
      <c r="CD6" s="4">
        <v>0.55555555555555558</v>
      </c>
      <c r="CE6">
        <v>1.8537258643328185</v>
      </c>
      <c r="CF6">
        <v>2.4135298618111127</v>
      </c>
      <c r="CG6" s="1">
        <v>1990</v>
      </c>
      <c r="CH6" s="4">
        <v>0.55555555555555558</v>
      </c>
      <c r="CI6">
        <v>1.8094949724438272</v>
      </c>
      <c r="CJ6">
        <v>2.4752363553018424</v>
      </c>
      <c r="CK6" s="1">
        <v>1990</v>
      </c>
      <c r="CL6" s="4">
        <v>0.55555555555555558</v>
      </c>
      <c r="CM6">
        <v>1.7772271399565898</v>
      </c>
      <c r="CN6">
        <v>2.5065415263719903</v>
      </c>
    </row>
    <row r="7" spans="2:92" x14ac:dyDescent="0.25">
      <c r="B7">
        <v>3.5590076572671922E-2</v>
      </c>
      <c r="C7" s="10">
        <v>0.41524141840925616</v>
      </c>
      <c r="D7">
        <v>12.781933889766661</v>
      </c>
      <c r="E7" s="1">
        <v>1994</v>
      </c>
      <c r="F7" s="4">
        <v>0.90909090909090906</v>
      </c>
      <c r="G7" t="s">
        <v>16</v>
      </c>
      <c r="H7">
        <f>TINV(0.0455,H5)</f>
        <v>2.1404966299111416</v>
      </c>
      <c r="I7" s="1">
        <v>1997</v>
      </c>
      <c r="J7" s="4">
        <v>0.61538461538461542</v>
      </c>
      <c r="K7" t="s">
        <v>16</v>
      </c>
      <c r="L7">
        <f>TINV(0.0455,L5)</f>
        <v>2.1488523236373958</v>
      </c>
      <c r="M7" s="1">
        <v>1997</v>
      </c>
      <c r="N7" s="4">
        <v>0.61538461538461542</v>
      </c>
      <c r="O7" t="s">
        <v>16</v>
      </c>
      <c r="P7">
        <f>TINV(0.0455,P5)</f>
        <v>2.1488523236373958</v>
      </c>
      <c r="Q7" s="1">
        <v>1997</v>
      </c>
      <c r="R7" s="4">
        <v>0.61538461538461542</v>
      </c>
      <c r="S7" t="s">
        <v>16</v>
      </c>
      <c r="T7">
        <f>TINV(0.0455,T5)</f>
        <v>2.1488523236373958</v>
      </c>
      <c r="U7" s="1">
        <v>1997</v>
      </c>
      <c r="V7" s="4">
        <v>0.61538461538461542</v>
      </c>
      <c r="W7" t="s">
        <v>16</v>
      </c>
      <c r="X7">
        <f>TINV(0.0455,X5)</f>
        <v>2.1488523236373958</v>
      </c>
      <c r="Y7" s="1">
        <v>1997</v>
      </c>
      <c r="Z7" s="4">
        <v>0.61538461538461542</v>
      </c>
      <c r="AA7" t="s">
        <v>16</v>
      </c>
      <c r="AB7">
        <f>TINV(0.0455,AB5)</f>
        <v>2.1488523236373958</v>
      </c>
      <c r="AC7" s="1">
        <v>1997</v>
      </c>
      <c r="AD7" s="4">
        <v>0.61538461538461542</v>
      </c>
      <c r="AE7" t="s">
        <v>16</v>
      </c>
      <c r="AF7">
        <f>TINV(0.0455,AF5)</f>
        <v>2.1488523236373958</v>
      </c>
      <c r="AG7" s="1">
        <v>1994</v>
      </c>
      <c r="AH7" s="4">
        <v>0.90909090909090906</v>
      </c>
      <c r="AI7" t="s">
        <v>16</v>
      </c>
      <c r="AJ7">
        <f>TINV(0.0455,AJ5)</f>
        <v>2.1488523236373958</v>
      </c>
      <c r="AK7" s="1">
        <v>1994</v>
      </c>
      <c r="AL7" s="4">
        <v>0.90909090909090906</v>
      </c>
      <c r="AM7" t="s">
        <v>16</v>
      </c>
      <c r="AN7">
        <f>TINV(0.0455,AN5)</f>
        <v>2.1488523236373958</v>
      </c>
      <c r="AO7" s="1">
        <v>1994</v>
      </c>
      <c r="AP7" s="4">
        <v>0.90909090909090906</v>
      </c>
      <c r="AQ7" t="s">
        <v>16</v>
      </c>
      <c r="AR7">
        <f>TINV(0.0455,AR5)</f>
        <v>2.1488523236373958</v>
      </c>
      <c r="AS7" s="1">
        <v>1994</v>
      </c>
      <c r="AT7" s="4">
        <v>0.90909090909090906</v>
      </c>
      <c r="AU7" t="s">
        <v>16</v>
      </c>
      <c r="AV7">
        <f>TINV(0.0455,AV5)</f>
        <v>2.1488523236373958</v>
      </c>
      <c r="AW7" s="1">
        <v>1994</v>
      </c>
      <c r="AX7" s="4">
        <v>0.90909090909090906</v>
      </c>
      <c r="AY7" t="s">
        <v>16</v>
      </c>
      <c r="AZ7">
        <f>TINV(0.0455,AZ5)</f>
        <v>2.1488523236373958</v>
      </c>
      <c r="BA7" s="1">
        <v>1994</v>
      </c>
      <c r="BB7" s="4">
        <v>0.90909090909090906</v>
      </c>
      <c r="BC7" t="s">
        <v>16</v>
      </c>
      <c r="BD7">
        <f>TINV(0.0455,BD5)</f>
        <v>2.1488523236373958</v>
      </c>
      <c r="BE7" s="1">
        <v>1994</v>
      </c>
      <c r="BF7" s="4">
        <v>0.90909090909090906</v>
      </c>
      <c r="BG7" t="s">
        <v>16</v>
      </c>
      <c r="BH7">
        <f>TINV(0.0455,BH5)</f>
        <v>2.1488523236373958</v>
      </c>
      <c r="BI7" s="1">
        <v>1994</v>
      </c>
      <c r="BJ7" s="4">
        <v>0.90909090909090906</v>
      </c>
      <c r="BK7" t="s">
        <v>16</v>
      </c>
      <c r="BL7">
        <f>TINV(0.0455,BL5)</f>
        <v>2.1488523236373958</v>
      </c>
      <c r="BM7" s="1">
        <v>1994</v>
      </c>
      <c r="BN7" s="4">
        <v>0.90909090909090906</v>
      </c>
      <c r="BO7" t="s">
        <v>16</v>
      </c>
      <c r="BP7">
        <f>TINV(0.0455,BP5)</f>
        <v>2.1488523236373958</v>
      </c>
      <c r="BQ7" s="1">
        <v>1994</v>
      </c>
      <c r="BR7" s="4">
        <v>0.90909090909090906</v>
      </c>
      <c r="BS7" t="s">
        <v>16</v>
      </c>
      <c r="BT7">
        <f>TINV(0.0455,BT5)</f>
        <v>2.1488523236373958</v>
      </c>
      <c r="BU7" s="1">
        <v>1994</v>
      </c>
      <c r="BV7" s="4">
        <v>0.90909090909090906</v>
      </c>
      <c r="BW7" t="s">
        <v>16</v>
      </c>
      <c r="BX7">
        <f>TINV(0.0455,BX5)</f>
        <v>2.1488523236373958</v>
      </c>
      <c r="BY7" s="1">
        <v>1994</v>
      </c>
      <c r="BZ7" s="4">
        <v>0.90909090909090906</v>
      </c>
      <c r="CA7" t="s">
        <v>16</v>
      </c>
      <c r="CB7">
        <f>TINV(0.0455,CB5)</f>
        <v>2.1488523236373958</v>
      </c>
      <c r="CC7" s="1">
        <v>1994</v>
      </c>
      <c r="CD7" s="4">
        <v>0.90909090909090906</v>
      </c>
      <c r="CE7" t="s">
        <v>16</v>
      </c>
      <c r="CF7">
        <f>TINV(0.0455,CF5)</f>
        <v>2.1488523236373958</v>
      </c>
      <c r="CG7" s="1">
        <v>1994</v>
      </c>
      <c r="CH7" s="4">
        <v>0.90909090909090906</v>
      </c>
      <c r="CI7" t="s">
        <v>16</v>
      </c>
      <c r="CJ7">
        <f>TINV(0.0455,CJ5)</f>
        <v>2.1488523236373958</v>
      </c>
      <c r="CK7" s="1">
        <v>1994</v>
      </c>
      <c r="CL7" s="4">
        <v>0.90909090909090906</v>
      </c>
    </row>
    <row r="8" spans="2:92" x14ac:dyDescent="0.25">
      <c r="B8">
        <v>3.3774646355383943E-2</v>
      </c>
      <c r="C8" s="10">
        <v>0.37958508564082982</v>
      </c>
      <c r="D8">
        <v>11.01284218576901</v>
      </c>
      <c r="E8" s="1">
        <v>1997</v>
      </c>
      <c r="F8" s="4">
        <v>0.61538461538461542</v>
      </c>
      <c r="G8" t="s">
        <v>17</v>
      </c>
      <c r="H8">
        <f>H7*G3</f>
        <v>2.1194599867411183E-2</v>
      </c>
      <c r="I8" s="1">
        <v>1998</v>
      </c>
      <c r="J8" s="4">
        <v>0.83333333333333337</v>
      </c>
      <c r="K8" t="s">
        <v>17</v>
      </c>
      <c r="L8">
        <f>L7*K3</f>
        <v>2.13044794480707E-2</v>
      </c>
      <c r="M8" s="1">
        <v>1998</v>
      </c>
      <c r="N8" s="4">
        <v>0.83333333333333337</v>
      </c>
      <c r="O8" t="s">
        <v>17</v>
      </c>
      <c r="P8">
        <f>P7*O3</f>
        <v>2.3146492497300806E-2</v>
      </c>
      <c r="Q8" s="1">
        <v>1998</v>
      </c>
      <c r="R8" s="4">
        <v>0.83333333333333337</v>
      </c>
      <c r="S8" t="s">
        <v>17</v>
      </c>
      <c r="T8">
        <f>T7*S3</f>
        <v>2.319754747313944E-2</v>
      </c>
      <c r="U8" s="1">
        <v>1998</v>
      </c>
      <c r="V8" s="4">
        <v>0.83333333333333337</v>
      </c>
      <c r="W8" t="s">
        <v>17</v>
      </c>
      <c r="X8">
        <f>X7*W3</f>
        <v>2.2577555782907245E-2</v>
      </c>
      <c r="Y8" s="1">
        <v>1998</v>
      </c>
      <c r="Z8" s="4">
        <v>0.83333333333333337</v>
      </c>
      <c r="AA8" t="s">
        <v>17</v>
      </c>
      <c r="AB8">
        <f>AB7*AA3</f>
        <v>2.2616201680198324E-2</v>
      </c>
      <c r="AC8" s="1">
        <v>1998</v>
      </c>
      <c r="AD8" s="4">
        <v>0.83333333333333337</v>
      </c>
      <c r="AE8" t="s">
        <v>17</v>
      </c>
      <c r="AF8">
        <f>AF7*AE3</f>
        <v>2.1391301515526255E-2</v>
      </c>
      <c r="AG8" s="1">
        <v>1998</v>
      </c>
      <c r="AH8" s="4">
        <v>0.83333333333333337</v>
      </c>
      <c r="AI8" t="s">
        <v>17</v>
      </c>
      <c r="AJ8">
        <f>AJ7*AI3</f>
        <v>2.186994408991786E-2</v>
      </c>
      <c r="AK8" s="1">
        <v>1997</v>
      </c>
      <c r="AL8" s="4">
        <v>0.61538461538461542</v>
      </c>
      <c r="AM8" t="s">
        <v>17</v>
      </c>
      <c r="AN8">
        <f>AN7*AM3</f>
        <v>2.1746955502324212E-2</v>
      </c>
      <c r="AO8" s="1">
        <v>1997</v>
      </c>
      <c r="AP8" s="4">
        <v>0.61538461538461542</v>
      </c>
      <c r="AQ8" t="s">
        <v>17</v>
      </c>
      <c r="AR8">
        <f>AR7*AQ3</f>
        <v>2.1056304585052629E-2</v>
      </c>
      <c r="AS8" s="1">
        <v>1997</v>
      </c>
      <c r="AT8" s="4">
        <v>0.61538461538461542</v>
      </c>
      <c r="AU8" t="s">
        <v>17</v>
      </c>
      <c r="AV8">
        <f>AV7*AU3</f>
        <v>2.0545778083157457E-2</v>
      </c>
      <c r="AW8" s="1">
        <v>1997</v>
      </c>
      <c r="AX8" s="4">
        <v>0.61538461538461542</v>
      </c>
      <c r="AY8" t="s">
        <v>17</v>
      </c>
      <c r="AZ8">
        <f>AZ7*AY3</f>
        <v>2.056509932992389E-2</v>
      </c>
      <c r="BA8" s="1">
        <v>1997</v>
      </c>
      <c r="BB8" s="4">
        <v>0.61538461538461542</v>
      </c>
      <c r="BC8" t="s">
        <v>17</v>
      </c>
      <c r="BD8">
        <f>BD7*BC3</f>
        <v>2.1037560255400562E-2</v>
      </c>
      <c r="BE8" s="1">
        <v>1997</v>
      </c>
      <c r="BF8" s="4">
        <v>0.61538461538461542</v>
      </c>
      <c r="BG8" t="s">
        <v>17</v>
      </c>
      <c r="BH8">
        <f>BH7*BG3</f>
        <v>2.1420934059417321E-2</v>
      </c>
      <c r="BI8" s="1">
        <v>1997</v>
      </c>
      <c r="BJ8" s="4">
        <v>0.61538461538461542</v>
      </c>
      <c r="BK8" t="s">
        <v>17</v>
      </c>
      <c r="BL8">
        <f>BL7*BK3</f>
        <v>2.1843445476311125E-2</v>
      </c>
      <c r="BM8" s="1">
        <v>1997</v>
      </c>
      <c r="BN8" s="4">
        <v>0.61538461538461542</v>
      </c>
      <c r="BO8" t="s">
        <v>17</v>
      </c>
      <c r="BP8">
        <f>BP7*BO3</f>
        <v>2.2101633338272805E-2</v>
      </c>
      <c r="BQ8" s="1">
        <v>1997</v>
      </c>
      <c r="BR8" s="4">
        <v>0.61538461538461542</v>
      </c>
      <c r="BS8" t="s">
        <v>17</v>
      </c>
      <c r="BT8">
        <f>BT7*BS3</f>
        <v>2.2168483419499497E-2</v>
      </c>
      <c r="BU8" s="1">
        <v>1997</v>
      </c>
      <c r="BV8" s="4">
        <v>0.61538461538461542</v>
      </c>
      <c r="BW8" t="s">
        <v>17</v>
      </c>
      <c r="BX8">
        <f>BX7*BW3</f>
        <v>2.1997173012256965E-2</v>
      </c>
      <c r="BY8" s="1">
        <v>1997</v>
      </c>
      <c r="BZ8" s="4">
        <v>0.61538461538461542</v>
      </c>
      <c r="CA8" t="s">
        <v>17</v>
      </c>
      <c r="CB8">
        <f>CB7*CA3</f>
        <v>2.1808847291323607E-2</v>
      </c>
      <c r="CC8" s="1">
        <v>1997</v>
      </c>
      <c r="CD8" s="4">
        <v>0.61538461538461542</v>
      </c>
      <c r="CE8" t="s">
        <v>17</v>
      </c>
      <c r="CF8">
        <f>CF7*CE3</f>
        <v>2.160851361228603E-2</v>
      </c>
      <c r="CG8" s="1">
        <v>1997</v>
      </c>
      <c r="CH8" s="4">
        <v>0.61538461538461542</v>
      </c>
      <c r="CI8" t="s">
        <v>17</v>
      </c>
      <c r="CJ8">
        <f>CJ7*CI3</f>
        <v>2.2058791690383193E-2</v>
      </c>
      <c r="CK8" s="1">
        <v>1997</v>
      </c>
      <c r="CL8" s="4">
        <v>0.61538461538461542</v>
      </c>
    </row>
    <row r="9" spans="2:92" x14ac:dyDescent="0.25">
      <c r="B9">
        <v>3.4140179298937076E-2</v>
      </c>
      <c r="C9" s="10">
        <v>0.38734135377000445</v>
      </c>
      <c r="D9">
        <v>11.380145225670573</v>
      </c>
      <c r="E9" s="1">
        <v>1998</v>
      </c>
      <c r="F9" s="4">
        <v>0.83333333333333337</v>
      </c>
      <c r="G9" t="s">
        <v>18</v>
      </c>
      <c r="H9">
        <f>G2+H8</f>
        <v>1.0557282694319094</v>
      </c>
      <c r="I9" s="1">
        <v>1999</v>
      </c>
      <c r="J9" s="4">
        <v>1.1111111111111112</v>
      </c>
      <c r="K9" t="s">
        <v>18</v>
      </c>
      <c r="L9">
        <f>K2+L8</f>
        <v>1.0462104989715744</v>
      </c>
      <c r="M9" s="1">
        <v>1999</v>
      </c>
      <c r="N9" s="4">
        <v>1.1111111111111112</v>
      </c>
      <c r="O9" t="s">
        <v>18</v>
      </c>
      <c r="P9">
        <f>O2+P8</f>
        <v>1.0533128172277573</v>
      </c>
      <c r="Q9" s="1">
        <v>1999</v>
      </c>
      <c r="R9" s="4">
        <v>1.1111111111111112</v>
      </c>
      <c r="S9" t="s">
        <v>18</v>
      </c>
      <c r="T9">
        <f>S2+T8</f>
        <v>1.0586725576131992</v>
      </c>
      <c r="U9" s="1">
        <v>1999</v>
      </c>
      <c r="V9" s="4">
        <v>1.1111111111111112</v>
      </c>
      <c r="W9" t="s">
        <v>18</v>
      </c>
      <c r="X9">
        <f>W2+X8</f>
        <v>1.0552465558931821</v>
      </c>
      <c r="Y9" s="1">
        <v>1999</v>
      </c>
      <c r="Z9" s="4">
        <v>1.1111111111111112</v>
      </c>
      <c r="AA9" t="s">
        <v>18</v>
      </c>
      <c r="AB9">
        <f>AA2+AB8</f>
        <v>1.0574566515043085</v>
      </c>
      <c r="AC9" s="1">
        <v>1999</v>
      </c>
      <c r="AD9" s="4">
        <v>1.1111111111111112</v>
      </c>
      <c r="AE9" t="s">
        <v>18</v>
      </c>
      <c r="AF9">
        <f>AE2+AF8</f>
        <v>1.0576222855753781</v>
      </c>
      <c r="AG9" s="1">
        <v>1999</v>
      </c>
      <c r="AH9" s="4">
        <v>1.1111111111111112</v>
      </c>
      <c r="AI9" t="s">
        <v>18</v>
      </c>
      <c r="AJ9">
        <f>AI2+AJ8</f>
        <v>1.0562214296745822</v>
      </c>
      <c r="AK9" s="1">
        <v>1999</v>
      </c>
      <c r="AL9" s="4">
        <v>1.1111111111111112</v>
      </c>
      <c r="AM9" t="s">
        <v>18</v>
      </c>
      <c r="AN9">
        <f>AM2+AN8</f>
        <v>1.0564765997406951</v>
      </c>
      <c r="AO9" s="1">
        <v>1998</v>
      </c>
      <c r="AP9" s="4">
        <v>0.83333333333333337</v>
      </c>
      <c r="AQ9" t="s">
        <v>18</v>
      </c>
      <c r="AR9">
        <f>AQ2+AR8</f>
        <v>1.0557454685652701</v>
      </c>
      <c r="AS9" s="1">
        <v>1998</v>
      </c>
      <c r="AT9" s="4">
        <v>0.83333333333333337</v>
      </c>
      <c r="AU9" t="s">
        <v>18</v>
      </c>
      <c r="AV9">
        <f>AU2+AV8</f>
        <v>1.0548621511573539</v>
      </c>
      <c r="AW9" s="1">
        <v>1998</v>
      </c>
      <c r="AX9" s="4">
        <v>0.83333333333333337</v>
      </c>
      <c r="AY9" t="s">
        <v>18</v>
      </c>
      <c r="AZ9">
        <f>AY2+AZ8</f>
        <v>1.0544671565450809</v>
      </c>
      <c r="BA9" s="1">
        <v>1998</v>
      </c>
      <c r="BB9" s="4">
        <v>0.83333333333333337</v>
      </c>
      <c r="BC9" t="s">
        <v>18</v>
      </c>
      <c r="BD9">
        <f>BC2+BD8</f>
        <v>1.0547128950215297</v>
      </c>
      <c r="BE9" s="1">
        <v>1998</v>
      </c>
      <c r="BF9" s="4">
        <v>0.83333333333333337</v>
      </c>
      <c r="BG9" t="s">
        <v>18</v>
      </c>
      <c r="BH9">
        <f>BG2+BH8</f>
        <v>1.0550077788603349</v>
      </c>
      <c r="BI9" s="1">
        <v>1998</v>
      </c>
      <c r="BJ9" s="4">
        <v>0.83333333333333337</v>
      </c>
      <c r="BK9" t="s">
        <v>18</v>
      </c>
      <c r="BL9">
        <f>BK2+BL8</f>
        <v>1.0556636089571905</v>
      </c>
      <c r="BM9" s="1">
        <v>1998</v>
      </c>
      <c r="BN9" s="4">
        <v>0.83333333333333337</v>
      </c>
      <c r="BO9" t="s">
        <v>18</v>
      </c>
      <c r="BP9">
        <f>BO2+BP8</f>
        <v>1.0564377347059148</v>
      </c>
      <c r="BQ9" s="1">
        <v>1998</v>
      </c>
      <c r="BR9" s="4">
        <v>0.83333333333333337</v>
      </c>
      <c r="BS9" t="s">
        <v>18</v>
      </c>
      <c r="BT9">
        <f>BS2+BT8</f>
        <v>1.0572078460496268</v>
      </c>
      <c r="BU9" s="1">
        <v>1998</v>
      </c>
      <c r="BV9" s="4">
        <v>0.83333333333333337</v>
      </c>
      <c r="BW9" t="s">
        <v>18</v>
      </c>
      <c r="BX9">
        <f>BW2+BX8</f>
        <v>1.0581422265354916</v>
      </c>
      <c r="BY9" s="1">
        <v>1998</v>
      </c>
      <c r="BZ9" s="4">
        <v>0.83333333333333337</v>
      </c>
      <c r="CA9" t="s">
        <v>18</v>
      </c>
      <c r="CB9">
        <f>CA2+CB8</f>
        <v>1.0589097225416155</v>
      </c>
      <c r="CC9" s="1">
        <v>1998</v>
      </c>
      <c r="CD9" s="4">
        <v>0.83333333333333337</v>
      </c>
      <c r="CE9" t="s">
        <v>18</v>
      </c>
      <c r="CF9">
        <f>CE2+CF8</f>
        <v>1.0597059139404255</v>
      </c>
      <c r="CG9" s="1">
        <v>1998</v>
      </c>
      <c r="CH9" s="4">
        <v>0.83333333333333337</v>
      </c>
      <c r="CI9" t="s">
        <v>18</v>
      </c>
      <c r="CJ9">
        <f>CI2+CJ8</f>
        <v>1.0599984040938308</v>
      </c>
      <c r="CK9" s="1">
        <v>1998</v>
      </c>
      <c r="CL9" s="4">
        <v>0.83333333333333337</v>
      </c>
    </row>
    <row r="10" spans="2:92" x14ac:dyDescent="0.25">
      <c r="B10">
        <v>3.4101056954056568E-2</v>
      </c>
      <c r="C10" s="10">
        <v>0.40221431221688841</v>
      </c>
      <c r="D10">
        <v>12.111125722586312</v>
      </c>
      <c r="E10" s="1">
        <v>1999</v>
      </c>
      <c r="F10" s="4">
        <v>1.1111111111111112</v>
      </c>
      <c r="G10" t="s">
        <v>19</v>
      </c>
      <c r="H10">
        <f>G2-H8</f>
        <v>1.013339069697087</v>
      </c>
      <c r="I10" s="1">
        <v>2000</v>
      </c>
      <c r="J10" s="4">
        <v>1.2903225806451613</v>
      </c>
      <c r="K10" t="s">
        <v>19</v>
      </c>
      <c r="L10">
        <f>K2-L8</f>
        <v>1.0036015400754328</v>
      </c>
      <c r="M10" s="1">
        <v>2000</v>
      </c>
      <c r="N10" s="4">
        <v>1.2903225806451613</v>
      </c>
      <c r="O10" t="s">
        <v>19</v>
      </c>
      <c r="P10">
        <f>O2-P8</f>
        <v>1.0070198322331556</v>
      </c>
      <c r="Q10" s="1">
        <v>2000</v>
      </c>
      <c r="R10" s="4">
        <v>1.2903225806451613</v>
      </c>
      <c r="S10" t="s">
        <v>19</v>
      </c>
      <c r="T10">
        <f>S2-T8</f>
        <v>1.0122774626669204</v>
      </c>
      <c r="U10" s="1">
        <v>2000</v>
      </c>
      <c r="V10" s="4">
        <v>1.2903225806451613</v>
      </c>
      <c r="W10" t="s">
        <v>19</v>
      </c>
      <c r="X10">
        <f>W2-X8</f>
        <v>1.0100914443273674</v>
      </c>
      <c r="Y10" s="1">
        <v>2000</v>
      </c>
      <c r="Z10" s="4">
        <v>1.2903225806451613</v>
      </c>
      <c r="AA10" t="s">
        <v>19</v>
      </c>
      <c r="AB10">
        <f>AA2-AB8</f>
        <v>1.0122242481439119</v>
      </c>
      <c r="AC10" s="1">
        <v>2000</v>
      </c>
      <c r="AD10" s="4">
        <v>1.2903225806451613</v>
      </c>
      <c r="AE10" t="s">
        <v>19</v>
      </c>
      <c r="AF10">
        <f>AE2-AF8</f>
        <v>1.0148396825443255</v>
      </c>
      <c r="AG10" s="1">
        <v>2000</v>
      </c>
      <c r="AH10" s="4">
        <v>1.2903225806451613</v>
      </c>
      <c r="AI10" t="s">
        <v>19</v>
      </c>
      <c r="AJ10">
        <f>AI2-AJ8</f>
        <v>1.0124815414947463</v>
      </c>
      <c r="AK10" s="1">
        <v>2000</v>
      </c>
      <c r="AL10" s="4">
        <v>1.2903225806451613</v>
      </c>
      <c r="AM10" t="s">
        <v>19</v>
      </c>
      <c r="AN10">
        <f>AM2-AN8</f>
        <v>1.0129826887360467</v>
      </c>
      <c r="AO10" s="1">
        <v>2000</v>
      </c>
      <c r="AP10" s="4">
        <v>1.2903225806451613</v>
      </c>
      <c r="AQ10" t="s">
        <v>19</v>
      </c>
      <c r="AR10">
        <f>AQ2-AR8</f>
        <v>1.0136328593951647</v>
      </c>
      <c r="AS10" s="1">
        <v>1999</v>
      </c>
      <c r="AT10" s="4">
        <v>1.1111111111111112</v>
      </c>
      <c r="AU10" t="s">
        <v>19</v>
      </c>
      <c r="AV10">
        <f>AU2-AV8</f>
        <v>1.0137705949910389</v>
      </c>
      <c r="AW10" s="1">
        <v>1999</v>
      </c>
      <c r="AX10" s="4">
        <v>1.1111111111111112</v>
      </c>
      <c r="AY10" t="s">
        <v>19</v>
      </c>
      <c r="AZ10">
        <f>AY2-AZ8</f>
        <v>1.0133369578852334</v>
      </c>
      <c r="BA10" s="1">
        <v>1999</v>
      </c>
      <c r="BB10" s="4">
        <v>1.1111111111111112</v>
      </c>
      <c r="BC10" t="s">
        <v>19</v>
      </c>
      <c r="BD10">
        <f>BC2-BD8</f>
        <v>1.0126377745107287</v>
      </c>
      <c r="BE10" s="1">
        <v>1999</v>
      </c>
      <c r="BF10" s="4">
        <v>1.1111111111111112</v>
      </c>
      <c r="BG10" t="s">
        <v>19</v>
      </c>
      <c r="BH10">
        <f>BG2-BH8</f>
        <v>1.0121659107415002</v>
      </c>
      <c r="BI10" s="1">
        <v>1999</v>
      </c>
      <c r="BJ10" s="4">
        <v>1.1111111111111112</v>
      </c>
      <c r="BK10" t="s">
        <v>19</v>
      </c>
      <c r="BL10">
        <f>BK2-BL8</f>
        <v>1.011976718004568</v>
      </c>
      <c r="BM10" s="1">
        <v>1999</v>
      </c>
      <c r="BN10" s="4">
        <v>1.1111111111111112</v>
      </c>
      <c r="BO10" t="s">
        <v>19</v>
      </c>
      <c r="BP10">
        <f>BO2-BP8</f>
        <v>1.0122344680293691</v>
      </c>
      <c r="BQ10" s="1">
        <v>1999</v>
      </c>
      <c r="BR10" s="4">
        <v>1.1111111111111112</v>
      </c>
      <c r="BS10" t="s">
        <v>19</v>
      </c>
      <c r="BT10">
        <f>BS2-BT8</f>
        <v>1.0128708792106278</v>
      </c>
      <c r="BU10" s="1">
        <v>1999</v>
      </c>
      <c r="BV10" s="4">
        <v>1.1111111111111112</v>
      </c>
      <c r="BW10" t="s">
        <v>19</v>
      </c>
      <c r="BX10">
        <f>BW2-BX8</f>
        <v>1.0141478805109776</v>
      </c>
      <c r="BY10" s="1">
        <v>1999</v>
      </c>
      <c r="BZ10" s="4">
        <v>1.1111111111111112</v>
      </c>
      <c r="CA10" t="s">
        <v>19</v>
      </c>
      <c r="CB10">
        <f>CA2-CB8</f>
        <v>1.0152920279589683</v>
      </c>
      <c r="CC10" s="1">
        <v>1999</v>
      </c>
      <c r="CD10" s="4">
        <v>1.1111111111111112</v>
      </c>
      <c r="CE10" t="s">
        <v>19</v>
      </c>
      <c r="CF10">
        <f>CE2-CF8</f>
        <v>1.0164888867158532</v>
      </c>
      <c r="CG10" s="1">
        <v>1999</v>
      </c>
      <c r="CH10" s="4">
        <v>1.1111111111111112</v>
      </c>
      <c r="CI10" t="s">
        <v>19</v>
      </c>
      <c r="CJ10">
        <f>CI2-CJ8</f>
        <v>1.0158808207130645</v>
      </c>
      <c r="CK10" s="1">
        <v>1999</v>
      </c>
      <c r="CL10" s="4">
        <v>1.1111111111111112</v>
      </c>
    </row>
    <row r="11" spans="2:92" x14ac:dyDescent="0.25">
      <c r="B11">
        <v>3.3740699378034013E-2</v>
      </c>
      <c r="C11" s="10">
        <v>0.40892641310052735</v>
      </c>
      <c r="D11">
        <v>12.453061004502921</v>
      </c>
      <c r="E11" s="1">
        <v>2000</v>
      </c>
      <c r="F11" s="4">
        <v>1.2903225806451613</v>
      </c>
      <c r="G11" t="s">
        <v>20</v>
      </c>
      <c r="H11" s="11">
        <f>LN(G2)</f>
        <v>3.395076437706477E-2</v>
      </c>
      <c r="I11" s="1">
        <v>2001</v>
      </c>
      <c r="J11" s="4">
        <v>1.3333333333333333</v>
      </c>
      <c r="K11" t="s">
        <v>20</v>
      </c>
      <c r="L11" s="11">
        <f>LN(K2)</f>
        <v>2.4600920116992536E-2</v>
      </c>
      <c r="M11" s="1">
        <v>2001</v>
      </c>
      <c r="N11" s="4">
        <v>1.3333333333333333</v>
      </c>
      <c r="O11" t="s">
        <v>20</v>
      </c>
      <c r="P11" s="11">
        <f>LN(O2)</f>
        <v>2.9720269525832302E-2</v>
      </c>
      <c r="Q11" s="1">
        <v>2001</v>
      </c>
      <c r="R11" s="4">
        <v>1.3333333333333333</v>
      </c>
      <c r="S11" t="s">
        <v>20</v>
      </c>
      <c r="T11" s="11">
        <f>LN(S2)</f>
        <v>3.486026842859901E-2</v>
      </c>
      <c r="U11" s="1">
        <v>2001</v>
      </c>
      <c r="V11" s="4">
        <v>1.3333333333333333</v>
      </c>
      <c r="W11" t="s">
        <v>20</v>
      </c>
      <c r="X11" s="11">
        <f>LN(W2)</f>
        <v>3.2146712953073052E-2</v>
      </c>
      <c r="Y11" s="1">
        <v>2001</v>
      </c>
      <c r="Z11" s="4">
        <v>1.3333333333333333</v>
      </c>
      <c r="AA11" t="s">
        <v>20</v>
      </c>
      <c r="AB11" s="11">
        <f>LN(AA2)</f>
        <v>3.42472600749524E-2</v>
      </c>
      <c r="AC11" s="1">
        <v>2001</v>
      </c>
      <c r="AD11" s="4">
        <v>1.3333333333333333</v>
      </c>
      <c r="AE11" t="s">
        <v>20</v>
      </c>
      <c r="AF11" s="11">
        <f>LN(AE2)</f>
        <v>3.5590076572671922E-2</v>
      </c>
      <c r="AG11" s="1">
        <v>2001</v>
      </c>
      <c r="AH11" s="4">
        <v>1.3333333333333333</v>
      </c>
      <c r="AI11" t="s">
        <v>20</v>
      </c>
      <c r="AJ11" s="11">
        <f>LN(AI2)</f>
        <v>3.3774646355383943E-2</v>
      </c>
      <c r="AK11" s="1">
        <v>2001</v>
      </c>
      <c r="AL11" s="4">
        <v>1.3333333333333333</v>
      </c>
      <c r="AM11" t="s">
        <v>20</v>
      </c>
      <c r="AN11" s="11">
        <f>LN(AM2)</f>
        <v>3.4140179298937076E-2</v>
      </c>
      <c r="AO11" s="1">
        <v>2001</v>
      </c>
      <c r="AP11" s="4">
        <v>1.3333333333333333</v>
      </c>
      <c r="AQ11" t="s">
        <v>20</v>
      </c>
      <c r="AR11" s="11">
        <f>LN(AQ2)</f>
        <v>3.4101056954056568E-2</v>
      </c>
      <c r="AS11" s="1">
        <v>2001</v>
      </c>
      <c r="AT11" s="4">
        <v>1.3333333333333333</v>
      </c>
      <c r="AU11" t="s">
        <v>20</v>
      </c>
      <c r="AV11" s="11">
        <f>LN(AU2)</f>
        <v>3.3740699378034013E-2</v>
      </c>
      <c r="AW11" s="1">
        <v>2000</v>
      </c>
      <c r="AX11" s="4">
        <v>1.2903225806451613</v>
      </c>
      <c r="AY11" t="s">
        <v>20</v>
      </c>
      <c r="AZ11" s="11">
        <f>LN(AY2)</f>
        <v>3.3340049370748762E-2</v>
      </c>
      <c r="BA11" s="1">
        <v>2000</v>
      </c>
      <c r="BB11" s="4">
        <v>1.2903225806451613</v>
      </c>
      <c r="BC11" t="s">
        <v>20</v>
      </c>
      <c r="BD11" s="11">
        <f>LN(BC2)</f>
        <v>3.3120737193302795E-2</v>
      </c>
      <c r="BE11" s="1">
        <v>2000</v>
      </c>
      <c r="BF11" s="4">
        <v>1.2903225806451613</v>
      </c>
      <c r="BG11" t="s">
        <v>20</v>
      </c>
      <c r="BH11" s="11">
        <f>LN(BG2)</f>
        <v>3.3035126411912523E-2</v>
      </c>
      <c r="BI11" s="1">
        <v>2000</v>
      </c>
      <c r="BJ11" s="4">
        <v>1.2903225806451613</v>
      </c>
      <c r="BK11" t="s">
        <v>20</v>
      </c>
      <c r="BL11" s="11">
        <f>LN(BK2)</f>
        <v>3.3260837827243497E-2</v>
      </c>
      <c r="BM11" s="1">
        <v>2000</v>
      </c>
      <c r="BN11" s="4">
        <v>1.2903225806451613</v>
      </c>
      <c r="BO11" t="s">
        <v>20</v>
      </c>
      <c r="BP11" s="11">
        <f>LN(BO2)</f>
        <v>3.3759772947606369E-2</v>
      </c>
      <c r="BQ11" s="1">
        <v>2000</v>
      </c>
      <c r="BR11" s="4">
        <v>1.2903225806451613</v>
      </c>
      <c r="BS11" t="s">
        <v>20</v>
      </c>
      <c r="BT11" s="11">
        <f>LN(BS2)</f>
        <v>3.4439457520845269E-2</v>
      </c>
      <c r="BU11" s="1">
        <v>2000</v>
      </c>
      <c r="BV11" s="4">
        <v>1.2903225806451613</v>
      </c>
      <c r="BW11" t="s">
        <v>20</v>
      </c>
      <c r="BX11" s="11">
        <f>LN(BW2)</f>
        <v>3.5507147089693852E-2</v>
      </c>
      <c r="BY11" s="1">
        <v>2000</v>
      </c>
      <c r="BZ11" s="4">
        <v>1.2903225806451613</v>
      </c>
      <c r="CA11" t="s">
        <v>20</v>
      </c>
      <c r="CB11" s="11">
        <f>LN(CA2)</f>
        <v>3.6429200553309088E-2</v>
      </c>
      <c r="CC11" s="1">
        <v>2000</v>
      </c>
      <c r="CD11" s="4">
        <v>1.2903225806451613</v>
      </c>
      <c r="CE11" t="s">
        <v>20</v>
      </c>
      <c r="CF11" s="11">
        <f>LN(CE2)</f>
        <v>3.7389614954356006E-2</v>
      </c>
      <c r="CG11" s="1">
        <v>2000</v>
      </c>
      <c r="CH11" s="4">
        <v>1.2903225806451613</v>
      </c>
      <c r="CI11" t="s">
        <v>20</v>
      </c>
      <c r="CJ11" s="11">
        <f>LN(CI2)</f>
        <v>3.7237606176065592E-2</v>
      </c>
      <c r="CK11" s="1">
        <v>2000</v>
      </c>
      <c r="CL11" s="4">
        <v>1.2903225806451613</v>
      </c>
    </row>
    <row r="12" spans="2:92" x14ac:dyDescent="0.25">
      <c r="B12">
        <v>3.3340049370748762E-2</v>
      </c>
      <c r="C12" s="10">
        <v>0.4027123923452523</v>
      </c>
      <c r="D12">
        <v>12.13623549076646</v>
      </c>
      <c r="E12" s="1">
        <v>2001</v>
      </c>
      <c r="F12" s="4">
        <v>1.3333333333333333</v>
      </c>
      <c r="G12" t="s">
        <v>21</v>
      </c>
      <c r="H12" s="11">
        <f>LN(H9)</f>
        <v>5.4230831557717997E-2</v>
      </c>
      <c r="I12" s="1">
        <v>2002</v>
      </c>
      <c r="J12" s="4">
        <v>1.25</v>
      </c>
      <c r="K12" t="s">
        <v>21</v>
      </c>
      <c r="L12" s="11">
        <f>LN(L9)</f>
        <v>4.5174587242936395E-2</v>
      </c>
      <c r="M12" s="1">
        <v>2002</v>
      </c>
      <c r="N12" s="4">
        <v>1.25</v>
      </c>
      <c r="O12" t="s">
        <v>21</v>
      </c>
      <c r="P12" s="11">
        <f>LN(P9)</f>
        <v>5.1940261425605372E-2</v>
      </c>
      <c r="Q12" s="1">
        <v>2002</v>
      </c>
      <c r="R12" s="4">
        <v>1.25</v>
      </c>
      <c r="S12" t="s">
        <v>21</v>
      </c>
      <c r="T12" s="11">
        <f>LN(T9)</f>
        <v>5.7015819197392834E-2</v>
      </c>
      <c r="U12" s="1">
        <v>2002</v>
      </c>
      <c r="V12" s="4">
        <v>1.25</v>
      </c>
      <c r="W12" t="s">
        <v>21</v>
      </c>
      <c r="X12" s="11">
        <f>LN(X9)</f>
        <v>5.3774441892327642E-2</v>
      </c>
      <c r="Y12" s="1">
        <v>2002</v>
      </c>
      <c r="Z12" s="4">
        <v>1.25</v>
      </c>
      <c r="AA12" t="s">
        <v>21</v>
      </c>
      <c r="AB12" s="11">
        <f>LN(AB9)</f>
        <v>5.5866639612834577E-2</v>
      </c>
      <c r="AC12" s="1">
        <v>2002</v>
      </c>
      <c r="AD12" s="4">
        <v>1.25</v>
      </c>
      <c r="AE12" t="s">
        <v>21</v>
      </c>
      <c r="AF12" s="11">
        <f>LN(AF9)</f>
        <v>5.6023261730812735E-2</v>
      </c>
      <c r="AG12" s="1">
        <v>2002</v>
      </c>
      <c r="AH12" s="4">
        <v>1.25</v>
      </c>
      <c r="AI12" t="s">
        <v>21</v>
      </c>
      <c r="AJ12" s="11">
        <f>LN(AJ9)</f>
        <v>5.4697850494622481E-2</v>
      </c>
      <c r="AK12" s="1">
        <v>2002</v>
      </c>
      <c r="AL12" s="4">
        <v>1.25</v>
      </c>
      <c r="AM12" t="s">
        <v>21</v>
      </c>
      <c r="AN12" s="11">
        <f>LN(AN9)</f>
        <v>5.4939408979366521E-2</v>
      </c>
      <c r="AO12" s="1">
        <v>2002</v>
      </c>
      <c r="AP12" s="4">
        <v>1.25</v>
      </c>
      <c r="AQ12" t="s">
        <v>21</v>
      </c>
      <c r="AR12" s="11">
        <f>LN(AR9)</f>
        <v>5.424712267519817E-2</v>
      </c>
      <c r="AS12" s="1">
        <v>2002</v>
      </c>
      <c r="AT12" s="4">
        <v>1.25</v>
      </c>
      <c r="AU12" t="s">
        <v>21</v>
      </c>
      <c r="AV12" s="11">
        <f>LN(AV9)</f>
        <v>5.3410095980862396E-2</v>
      </c>
      <c r="AW12" s="1">
        <v>2002</v>
      </c>
      <c r="AX12" s="4">
        <v>1.25</v>
      </c>
      <c r="AY12" t="s">
        <v>21</v>
      </c>
      <c r="AZ12" s="11">
        <f>LN(AZ9)</f>
        <v>5.3035574453618957E-2</v>
      </c>
      <c r="BA12" s="1">
        <v>2001</v>
      </c>
      <c r="BB12" s="4">
        <v>1.3333333333333333</v>
      </c>
      <c r="BC12" t="s">
        <v>21</v>
      </c>
      <c r="BD12" s="11">
        <f>LN(BD9)</f>
        <v>5.326859247157157E-2</v>
      </c>
      <c r="BE12" s="1">
        <v>2001</v>
      </c>
      <c r="BF12" s="4">
        <v>1.3333333333333333</v>
      </c>
      <c r="BG12" t="s">
        <v>21</v>
      </c>
      <c r="BH12" s="11">
        <f>LN(BH9)</f>
        <v>5.3548140228178651E-2</v>
      </c>
      <c r="BI12" s="1">
        <v>2001</v>
      </c>
      <c r="BJ12" s="4">
        <v>1.3333333333333333</v>
      </c>
      <c r="BK12" t="s">
        <v>21</v>
      </c>
      <c r="BL12" s="11">
        <f>LN(BL9)</f>
        <v>5.4169582411691605E-2</v>
      </c>
      <c r="BM12" s="1">
        <v>2001</v>
      </c>
      <c r="BN12" s="4">
        <v>1.3333333333333333</v>
      </c>
      <c r="BO12" t="s">
        <v>21</v>
      </c>
      <c r="BP12" s="11">
        <f>LN(BP9)</f>
        <v>5.4902620895580061E-2</v>
      </c>
      <c r="BQ12" s="1">
        <v>2001</v>
      </c>
      <c r="BR12" s="4">
        <v>1.3333333333333333</v>
      </c>
      <c r="BS12" t="s">
        <v>21</v>
      </c>
      <c r="BT12" s="11">
        <f>LN(BT9)</f>
        <v>5.5631325258129583E-2</v>
      </c>
      <c r="BU12" s="1">
        <v>2001</v>
      </c>
      <c r="BV12" s="4">
        <v>1.3333333333333333</v>
      </c>
      <c r="BW12" t="s">
        <v>21</v>
      </c>
      <c r="BX12" s="11">
        <f>LN(BX9)</f>
        <v>5.6514754018923211E-2</v>
      </c>
      <c r="BY12" s="1">
        <v>2001</v>
      </c>
      <c r="BZ12" s="4">
        <v>1.3333333333333333</v>
      </c>
      <c r="CA12" t="s">
        <v>21</v>
      </c>
      <c r="CB12" s="11">
        <f>LN(CB9)</f>
        <v>5.7239815149409012E-2</v>
      </c>
      <c r="CC12" s="1">
        <v>2001</v>
      </c>
      <c r="CD12" s="4">
        <v>1.3333333333333333</v>
      </c>
      <c r="CE12" t="s">
        <v>21</v>
      </c>
      <c r="CF12" s="11">
        <f>LN(CF9)</f>
        <v>5.7991429951624256E-2</v>
      </c>
      <c r="CG12" s="1">
        <v>2001</v>
      </c>
      <c r="CH12" s="4">
        <v>1.3333333333333333</v>
      </c>
      <c r="CI12" t="s">
        <v>21</v>
      </c>
      <c r="CJ12" s="11">
        <f>LN(CJ9)</f>
        <v>5.8267402550984698E-2</v>
      </c>
      <c r="CK12" s="1">
        <v>2001</v>
      </c>
      <c r="CL12" s="4">
        <v>1.3333333333333333</v>
      </c>
    </row>
    <row r="13" spans="2:92" x14ac:dyDescent="0.25">
      <c r="B13">
        <v>3.3120737193302795E-2</v>
      </c>
      <c r="C13" s="10">
        <v>0.38869438338970363</v>
      </c>
      <c r="D13">
        <v>11.445173593873408</v>
      </c>
      <c r="E13" s="1">
        <v>2002</v>
      </c>
      <c r="F13" s="4">
        <v>1.25</v>
      </c>
      <c r="G13" t="s">
        <v>22</v>
      </c>
      <c r="H13" s="11">
        <f>LN(H10)</f>
        <v>1.3250887619281093E-2</v>
      </c>
      <c r="I13" s="1">
        <v>2003</v>
      </c>
      <c r="J13" s="4">
        <v>1.1764705882352942</v>
      </c>
      <c r="K13" t="s">
        <v>22</v>
      </c>
      <c r="L13" s="11">
        <f>LN(L10)</f>
        <v>3.5950700600017572E-3</v>
      </c>
      <c r="M13" s="1">
        <v>2003</v>
      </c>
      <c r="N13" s="4">
        <v>1.1764705882352942</v>
      </c>
      <c r="O13" t="s">
        <v>22</v>
      </c>
      <c r="P13" s="11">
        <f>LN(P10)</f>
        <v>6.9953079150414082E-3</v>
      </c>
      <c r="Q13" s="1">
        <v>2003</v>
      </c>
      <c r="R13" s="4">
        <v>1.1764705882352942</v>
      </c>
      <c r="S13" t="s">
        <v>22</v>
      </c>
      <c r="T13" s="11">
        <f>LN(T10)</f>
        <v>1.220270588260733E-2</v>
      </c>
      <c r="U13" s="1">
        <v>2003</v>
      </c>
      <c r="V13" s="4">
        <v>1.1764705882352942</v>
      </c>
      <c r="W13" t="s">
        <v>22</v>
      </c>
      <c r="X13" s="11">
        <f>LN(X10)</f>
        <v>1.0040865692753352E-2</v>
      </c>
      <c r="Y13" s="1">
        <v>2003</v>
      </c>
      <c r="Z13" s="4">
        <v>1.1764705882352942</v>
      </c>
      <c r="AA13" t="s">
        <v>22</v>
      </c>
      <c r="AB13" s="11">
        <f>LN(AB10)</f>
        <v>1.2150135393052652E-2</v>
      </c>
      <c r="AC13" s="1">
        <v>2003</v>
      </c>
      <c r="AD13" s="4">
        <v>1.1764705882352942</v>
      </c>
      <c r="AE13" t="s">
        <v>22</v>
      </c>
      <c r="AF13" s="11">
        <f>LN(AF10)</f>
        <v>1.4730651786423417E-2</v>
      </c>
      <c r="AG13" s="1">
        <v>2003</v>
      </c>
      <c r="AH13" s="4">
        <v>1.1764705882352942</v>
      </c>
      <c r="AI13" t="s">
        <v>22</v>
      </c>
      <c r="AJ13" s="11">
        <f>LN(AJ10)</f>
        <v>1.2404289209904586E-2</v>
      </c>
      <c r="AK13" s="1">
        <v>2003</v>
      </c>
      <c r="AL13" s="4">
        <v>1.1764705882352942</v>
      </c>
      <c r="AM13" t="s">
        <v>22</v>
      </c>
      <c r="AN13" s="11">
        <f>LN(AN10)</f>
        <v>1.2899136014945137E-2</v>
      </c>
      <c r="AO13" s="1">
        <v>2003</v>
      </c>
      <c r="AP13" s="4">
        <v>1.1764705882352942</v>
      </c>
      <c r="AQ13" t="s">
        <v>22</v>
      </c>
      <c r="AR13" s="11">
        <f>LN(AR10)</f>
        <v>1.3540768002840762E-2</v>
      </c>
      <c r="AS13" s="1">
        <v>2003</v>
      </c>
      <c r="AT13" s="4">
        <v>1.1764705882352942</v>
      </c>
      <c r="AU13" t="s">
        <v>22</v>
      </c>
      <c r="AV13" s="11">
        <f>LN(AV10)</f>
        <v>1.3676641891965479E-2</v>
      </c>
      <c r="AW13" s="1">
        <v>2003</v>
      </c>
      <c r="AX13" s="4">
        <v>1.1764705882352942</v>
      </c>
      <c r="AY13" t="s">
        <v>22</v>
      </c>
      <c r="AZ13" s="11">
        <f>LN(AZ10)</f>
        <v>1.3248803604051356E-2</v>
      </c>
      <c r="BA13" s="1">
        <v>2003</v>
      </c>
      <c r="BB13" s="4">
        <v>1.1764705882352942</v>
      </c>
      <c r="BC13" t="s">
        <v>22</v>
      </c>
      <c r="BD13" s="11">
        <f>LN(BD10)</f>
        <v>1.2558584332228985E-2</v>
      </c>
      <c r="BE13" s="1">
        <v>2002</v>
      </c>
      <c r="BF13" s="4">
        <v>1.25</v>
      </c>
      <c r="BG13" t="s">
        <v>22</v>
      </c>
      <c r="BH13" s="11">
        <f>LN(BH10)</f>
        <v>1.2092500848474599E-2</v>
      </c>
      <c r="BI13" s="1">
        <v>2002</v>
      </c>
      <c r="BJ13" s="4">
        <v>1.25</v>
      </c>
      <c r="BK13" t="s">
        <v>22</v>
      </c>
      <c r="BL13" s="11">
        <f>LN(BL10)</f>
        <v>1.1905564676293555E-2</v>
      </c>
      <c r="BM13" s="1">
        <v>2002</v>
      </c>
      <c r="BN13" s="4">
        <v>1.25</v>
      </c>
      <c r="BO13" t="s">
        <v>22</v>
      </c>
      <c r="BP13" s="11">
        <f>LN(BP10)</f>
        <v>1.2160231805862341E-2</v>
      </c>
      <c r="BQ13" s="1">
        <v>2002</v>
      </c>
      <c r="BR13" s="4">
        <v>1.25</v>
      </c>
      <c r="BS13" t="s">
        <v>22</v>
      </c>
      <c r="BT13" s="11">
        <f>LN(BT10)</f>
        <v>1.2788753381864953E-2</v>
      </c>
      <c r="BU13" s="1">
        <v>2002</v>
      </c>
      <c r="BV13" s="4">
        <v>1.25</v>
      </c>
      <c r="BW13" t="s">
        <v>22</v>
      </c>
      <c r="BX13" s="11">
        <f>LN(BX10)</f>
        <v>1.4048733303774576E-2</v>
      </c>
      <c r="BY13" s="1">
        <v>2002</v>
      </c>
      <c r="BZ13" s="4">
        <v>1.25</v>
      </c>
      <c r="CA13" t="s">
        <v>22</v>
      </c>
      <c r="CB13" s="11">
        <f>LN(CB10)</f>
        <v>1.5176283387356826E-2</v>
      </c>
      <c r="CC13" s="1">
        <v>2002</v>
      </c>
      <c r="CD13" s="4">
        <v>1.25</v>
      </c>
      <c r="CE13" t="s">
        <v>22</v>
      </c>
      <c r="CF13" s="11">
        <f>LN(CF10)</f>
        <v>1.6354421135061751E-2</v>
      </c>
      <c r="CG13" s="1">
        <v>2002</v>
      </c>
      <c r="CH13" s="4">
        <v>1.25</v>
      </c>
      <c r="CI13" t="s">
        <v>22</v>
      </c>
      <c r="CJ13" s="11">
        <f>LN(CJ10)</f>
        <v>1.5756039828048806E-2</v>
      </c>
      <c r="CK13" s="1">
        <v>2002</v>
      </c>
      <c r="CL13" s="4">
        <v>1.25</v>
      </c>
    </row>
    <row r="14" spans="2:92" x14ac:dyDescent="0.25">
      <c r="B14">
        <v>3.3035126411912523E-2</v>
      </c>
      <c r="C14" s="10">
        <v>0.37892855575844414</v>
      </c>
      <c r="D14">
        <v>10.982172931781401</v>
      </c>
      <c r="E14" s="1">
        <v>2003</v>
      </c>
      <c r="F14" s="4">
        <v>1.1764705882352942</v>
      </c>
      <c r="G14" t="s">
        <v>23</v>
      </c>
      <c r="H14" s="11">
        <f>H12-H11</f>
        <v>2.0280067180653227E-2</v>
      </c>
      <c r="I14" s="1">
        <v>2004</v>
      </c>
      <c r="J14" s="4">
        <v>1.0526315789473684</v>
      </c>
      <c r="K14" t="s">
        <v>23</v>
      </c>
      <c r="L14" s="11">
        <f>L12-L11</f>
        <v>2.057366712594386E-2</v>
      </c>
      <c r="M14" s="1">
        <v>2004</v>
      </c>
      <c r="N14" s="4">
        <v>1.0526315789473684</v>
      </c>
      <c r="O14" t="s">
        <v>23</v>
      </c>
      <c r="P14" s="11">
        <f>P12-P11</f>
        <v>2.221999189977307E-2</v>
      </c>
      <c r="Q14" s="1">
        <v>2004</v>
      </c>
      <c r="R14" s="4">
        <v>1.0526315789473684</v>
      </c>
      <c r="S14" t="s">
        <v>23</v>
      </c>
      <c r="T14" s="11">
        <f>T12-T11</f>
        <v>2.2155550768793823E-2</v>
      </c>
      <c r="U14" s="1">
        <v>2004</v>
      </c>
      <c r="V14" s="4">
        <v>1.0526315789473684</v>
      </c>
      <c r="W14" t="s">
        <v>23</v>
      </c>
      <c r="X14" s="11">
        <f>X12-X11</f>
        <v>2.162772893925459E-2</v>
      </c>
      <c r="Y14" s="1">
        <v>2004</v>
      </c>
      <c r="Z14" s="4">
        <v>1.0526315789473684</v>
      </c>
      <c r="AA14" t="s">
        <v>23</v>
      </c>
      <c r="AB14" s="11">
        <f>AB12-AB11</f>
        <v>2.1619379537882177E-2</v>
      </c>
      <c r="AC14" s="1">
        <v>2004</v>
      </c>
      <c r="AD14" s="4">
        <v>1.0526315789473684</v>
      </c>
      <c r="AE14" t="s">
        <v>23</v>
      </c>
      <c r="AF14" s="11">
        <f>AF12-AF11</f>
        <v>2.0433185158140812E-2</v>
      </c>
      <c r="AG14" s="1">
        <v>2004</v>
      </c>
      <c r="AH14" s="4">
        <v>1.0526315789473684</v>
      </c>
      <c r="AI14" t="s">
        <v>23</v>
      </c>
      <c r="AJ14" s="11">
        <f>AJ12-AJ11</f>
        <v>2.0923204139238538E-2</v>
      </c>
      <c r="AK14" s="1">
        <v>2004</v>
      </c>
      <c r="AL14" s="4">
        <v>1.0526315789473684</v>
      </c>
      <c r="AM14" t="s">
        <v>23</v>
      </c>
      <c r="AN14" s="11">
        <f>AN12-AN11</f>
        <v>2.0799229680429444E-2</v>
      </c>
      <c r="AO14" s="1">
        <v>2004</v>
      </c>
      <c r="AP14" s="4">
        <v>1.0526315789473684</v>
      </c>
      <c r="AQ14" t="s">
        <v>23</v>
      </c>
      <c r="AR14" s="11">
        <f>AR12-AR11</f>
        <v>2.0146065721141602E-2</v>
      </c>
      <c r="AS14" s="1">
        <v>2004</v>
      </c>
      <c r="AT14" s="4">
        <v>1.0526315789473684</v>
      </c>
      <c r="AU14" t="s">
        <v>23</v>
      </c>
      <c r="AV14" s="11">
        <f>AV12-AV11</f>
        <v>1.9669396602828383E-2</v>
      </c>
      <c r="AW14" s="1">
        <v>2004</v>
      </c>
      <c r="AX14" s="4">
        <v>1.0526315789473684</v>
      </c>
      <c r="AY14" t="s">
        <v>23</v>
      </c>
      <c r="AZ14" s="11">
        <f>AZ12-AZ11</f>
        <v>1.9695525082870195E-2</v>
      </c>
      <c r="BA14" s="1">
        <v>2004</v>
      </c>
      <c r="BB14" s="4">
        <v>1.0526315789473684</v>
      </c>
      <c r="BC14" t="s">
        <v>23</v>
      </c>
      <c r="BD14" s="11">
        <f>BD12-BD11</f>
        <v>2.0147855278268775E-2</v>
      </c>
      <c r="BE14" s="1">
        <v>2004</v>
      </c>
      <c r="BF14" s="4">
        <v>1.0526315789473684</v>
      </c>
      <c r="BG14" t="s">
        <v>23</v>
      </c>
      <c r="BH14" s="11">
        <f>BH12-BH11</f>
        <v>2.0513013816266128E-2</v>
      </c>
      <c r="BI14" s="1">
        <v>2003</v>
      </c>
      <c r="BJ14" s="4">
        <v>1.1764705882352942</v>
      </c>
      <c r="BK14" t="s">
        <v>23</v>
      </c>
      <c r="BL14" s="11">
        <f>BL12-BL11</f>
        <v>2.0908744584448108E-2</v>
      </c>
      <c r="BM14" s="1">
        <v>2003</v>
      </c>
      <c r="BN14" s="4">
        <v>1.1764705882352942</v>
      </c>
      <c r="BO14" t="s">
        <v>23</v>
      </c>
      <c r="BP14" s="11">
        <f>BP12-BP11</f>
        <v>2.1142847947973692E-2</v>
      </c>
      <c r="BQ14" s="1">
        <v>2003</v>
      </c>
      <c r="BR14" s="4">
        <v>1.1764705882352942</v>
      </c>
      <c r="BS14" t="s">
        <v>23</v>
      </c>
      <c r="BT14" s="11">
        <f>BT12-BT11</f>
        <v>2.1191867737284313E-2</v>
      </c>
      <c r="BU14" s="1">
        <v>2003</v>
      </c>
      <c r="BV14" s="4">
        <v>1.1764705882352942</v>
      </c>
      <c r="BW14" t="s">
        <v>23</v>
      </c>
      <c r="BX14" s="11">
        <f>BX12-BX11</f>
        <v>2.1007606929229358E-2</v>
      </c>
      <c r="BY14" s="1">
        <v>2003</v>
      </c>
      <c r="BZ14" s="4">
        <v>1.1764705882352942</v>
      </c>
      <c r="CA14" t="s">
        <v>23</v>
      </c>
      <c r="CB14" s="11">
        <f>CB12-CB11</f>
        <v>2.0810614596099924E-2</v>
      </c>
      <c r="CC14" s="1">
        <v>2003</v>
      </c>
      <c r="CD14" s="4">
        <v>1.1764705882352942</v>
      </c>
      <c r="CE14" t="s">
        <v>23</v>
      </c>
      <c r="CF14" s="11">
        <f>CF12-CF11</f>
        <v>2.060181499726825E-2</v>
      </c>
      <c r="CG14" s="1">
        <v>2003</v>
      </c>
      <c r="CH14" s="4">
        <v>1.1764705882352942</v>
      </c>
      <c r="CI14" t="s">
        <v>23</v>
      </c>
      <c r="CJ14" s="11">
        <f>CJ12-CJ11</f>
        <v>2.1029796374919106E-2</v>
      </c>
      <c r="CK14" s="1">
        <v>2003</v>
      </c>
      <c r="CL14" s="4">
        <v>1.1764705882352942</v>
      </c>
    </row>
    <row r="15" spans="2:92" x14ac:dyDescent="0.25">
      <c r="B15">
        <v>3.3260837827243497E-2</v>
      </c>
      <c r="C15" s="10">
        <v>0.37295876644833476</v>
      </c>
      <c r="D15">
        <v>10.70624615552796</v>
      </c>
      <c r="E15" s="1">
        <v>2004</v>
      </c>
      <c r="F15" s="4">
        <v>1.0526315789473684</v>
      </c>
      <c r="G15" t="s">
        <v>24</v>
      </c>
      <c r="H15" s="11">
        <f>H11-H13</f>
        <v>2.0699876757783675E-2</v>
      </c>
      <c r="I15" s="1">
        <v>2005</v>
      </c>
      <c r="J15" s="4">
        <v>0.93023255813953487</v>
      </c>
      <c r="K15" t="s">
        <v>24</v>
      </c>
      <c r="L15" s="11">
        <f>L11-L13</f>
        <v>2.100585005699078E-2</v>
      </c>
      <c r="M15" s="1">
        <v>2005</v>
      </c>
      <c r="N15" s="4">
        <v>0.93023255813953487</v>
      </c>
      <c r="O15" t="s">
        <v>24</v>
      </c>
      <c r="P15" s="11">
        <f>P11-P13</f>
        <v>2.2724961610790892E-2</v>
      </c>
      <c r="Q15" s="1">
        <v>2005</v>
      </c>
      <c r="R15" s="4">
        <v>0.93023255813953487</v>
      </c>
      <c r="S15" t="s">
        <v>24</v>
      </c>
      <c r="T15" s="11">
        <f>T11-T13</f>
        <v>2.2657562545991682E-2</v>
      </c>
      <c r="U15" s="1">
        <v>2005</v>
      </c>
      <c r="V15" s="4">
        <v>0.93023255813953487</v>
      </c>
      <c r="W15" t="s">
        <v>24</v>
      </c>
      <c r="X15" s="11">
        <f>X11-X13</f>
        <v>2.2105847260319701E-2</v>
      </c>
      <c r="Y15" s="1">
        <v>2005</v>
      </c>
      <c r="Z15" s="4">
        <v>0.93023255813953487</v>
      </c>
      <c r="AA15" t="s">
        <v>24</v>
      </c>
      <c r="AB15" s="11">
        <f>AB11-AB13</f>
        <v>2.2097124681899748E-2</v>
      </c>
      <c r="AC15" s="1">
        <v>2005</v>
      </c>
      <c r="AD15" s="4">
        <v>0.93023255813953487</v>
      </c>
      <c r="AE15" t="s">
        <v>24</v>
      </c>
      <c r="AF15" s="11">
        <f>AF11-AF13</f>
        <v>2.0859424786248505E-2</v>
      </c>
      <c r="AG15" s="1">
        <v>2005</v>
      </c>
      <c r="AH15" s="4">
        <v>0.93023255813953487</v>
      </c>
      <c r="AI15" t="s">
        <v>24</v>
      </c>
      <c r="AJ15" s="11">
        <f>AJ11-AJ13</f>
        <v>2.1370357145479357E-2</v>
      </c>
      <c r="AK15" s="1">
        <v>2005</v>
      </c>
      <c r="AL15" s="4">
        <v>0.93023255813953487</v>
      </c>
      <c r="AM15" t="s">
        <v>24</v>
      </c>
      <c r="AN15" s="11">
        <f>AN11-AN13</f>
        <v>2.1241043283991939E-2</v>
      </c>
      <c r="AO15" s="1">
        <v>2005</v>
      </c>
      <c r="AP15" s="4">
        <v>0.93023255813953487</v>
      </c>
      <c r="AQ15" t="s">
        <v>24</v>
      </c>
      <c r="AR15" s="11">
        <f>AR11-AR13</f>
        <v>2.0560288951215804E-2</v>
      </c>
      <c r="AS15" s="1">
        <v>2005</v>
      </c>
      <c r="AT15" s="4">
        <v>0.93023255813953487</v>
      </c>
      <c r="AU15" t="s">
        <v>24</v>
      </c>
      <c r="AV15" s="11">
        <f>AV11-AV13</f>
        <v>2.0064057486068536E-2</v>
      </c>
      <c r="AW15" s="1">
        <v>2005</v>
      </c>
      <c r="AX15" s="4">
        <v>0.93023255813953487</v>
      </c>
      <c r="AY15" t="s">
        <v>24</v>
      </c>
      <c r="AZ15" s="11">
        <f>AZ11-AZ13</f>
        <v>2.0091245766697408E-2</v>
      </c>
      <c r="BA15" s="1">
        <v>2005</v>
      </c>
      <c r="BB15" s="4">
        <v>0.93023255813953487</v>
      </c>
      <c r="BC15" t="s">
        <v>24</v>
      </c>
      <c r="BD15" s="11">
        <f>BD11-BD13</f>
        <v>2.056215286107381E-2</v>
      </c>
      <c r="BE15" s="1">
        <v>2005</v>
      </c>
      <c r="BF15" s="4">
        <v>0.93023255813953487</v>
      </c>
      <c r="BG15" t="s">
        <v>24</v>
      </c>
      <c r="BH15" s="11">
        <f>BH11-BH13</f>
        <v>2.0942625563437924E-2</v>
      </c>
      <c r="BI15" s="1">
        <v>2005</v>
      </c>
      <c r="BJ15" s="4">
        <v>0.93023255813953487</v>
      </c>
      <c r="BK15" t="s">
        <v>24</v>
      </c>
      <c r="BL15" s="11">
        <f>BL11-BL13</f>
        <v>2.1355273150949941E-2</v>
      </c>
      <c r="BM15" s="1">
        <v>2004</v>
      </c>
      <c r="BN15" s="4">
        <v>1.0526315789473684</v>
      </c>
      <c r="BO15" t="s">
        <v>24</v>
      </c>
      <c r="BP15" s="11">
        <f>BP11-BP13</f>
        <v>2.1599541141744026E-2</v>
      </c>
      <c r="BQ15" s="1">
        <v>2004</v>
      </c>
      <c r="BR15" s="4">
        <v>1.0526315789473684</v>
      </c>
      <c r="BS15" t="s">
        <v>24</v>
      </c>
      <c r="BT15" s="11">
        <f>BT11-BT13</f>
        <v>2.1650704138980317E-2</v>
      </c>
      <c r="BU15" s="1">
        <v>2004</v>
      </c>
      <c r="BV15" s="4">
        <v>1.0526315789473684</v>
      </c>
      <c r="BW15" t="s">
        <v>24</v>
      </c>
      <c r="BX15" s="11">
        <f>BX11-BX13</f>
        <v>2.1458413785919277E-2</v>
      </c>
      <c r="BY15" s="1">
        <v>2004</v>
      </c>
      <c r="BZ15" s="4">
        <v>1.0526315789473684</v>
      </c>
      <c r="CA15" t="s">
        <v>24</v>
      </c>
      <c r="CB15" s="11">
        <f>CB11-CB13</f>
        <v>2.1252917165952262E-2</v>
      </c>
      <c r="CC15" s="1">
        <v>2004</v>
      </c>
      <c r="CD15" s="4">
        <v>1.0526315789473684</v>
      </c>
      <c r="CE15" t="s">
        <v>24</v>
      </c>
      <c r="CF15" s="11">
        <f>CF11-CF13</f>
        <v>2.1035193819294255E-2</v>
      </c>
      <c r="CG15" s="1">
        <v>2004</v>
      </c>
      <c r="CH15" s="4">
        <v>1.0526315789473684</v>
      </c>
      <c r="CI15" t="s">
        <v>24</v>
      </c>
      <c r="CJ15" s="11">
        <f>CJ11-CJ13</f>
        <v>2.1481566348016786E-2</v>
      </c>
      <c r="CK15" s="1">
        <v>2004</v>
      </c>
      <c r="CL15" s="4">
        <v>1.0526315789473684</v>
      </c>
    </row>
    <row r="16" spans="2:92" x14ac:dyDescent="0.25">
      <c r="B16">
        <v>3.3759772947606369E-2</v>
      </c>
      <c r="C16" s="10">
        <v>0.37442795360265385</v>
      </c>
      <c r="D16">
        <v>10.773664206483575</v>
      </c>
      <c r="E16" s="1">
        <v>2005</v>
      </c>
      <c r="F16" s="4">
        <v>0.93023255813953487</v>
      </c>
      <c r="G16" t="s">
        <v>25</v>
      </c>
      <c r="H16" s="12">
        <f>AVERAGE(H14:H15)</f>
        <v>2.0489971969218451E-2</v>
      </c>
      <c r="I16" s="1">
        <v>2006</v>
      </c>
      <c r="J16" s="4">
        <v>0.83333333333333337</v>
      </c>
      <c r="K16" t="s">
        <v>25</v>
      </c>
      <c r="L16" s="12">
        <f>AVERAGE(L14:L15)</f>
        <v>2.0789758591467318E-2</v>
      </c>
      <c r="M16" s="1">
        <v>2006</v>
      </c>
      <c r="N16" s="4">
        <v>0.83333333333333337</v>
      </c>
      <c r="O16" t="s">
        <v>25</v>
      </c>
      <c r="P16" s="12">
        <f>AVERAGE(P14:P15)</f>
        <v>2.2472476755281981E-2</v>
      </c>
      <c r="Q16" s="1">
        <v>2006</v>
      </c>
      <c r="R16" s="4">
        <v>0.83333333333333337</v>
      </c>
      <c r="S16" t="s">
        <v>25</v>
      </c>
      <c r="T16" s="12">
        <f>AVERAGE(T14:T15)</f>
        <v>2.2406556657392752E-2</v>
      </c>
      <c r="U16" s="1">
        <v>2006</v>
      </c>
      <c r="V16" s="4">
        <v>0.83333333333333337</v>
      </c>
      <c r="W16" t="s">
        <v>25</v>
      </c>
      <c r="X16" s="12">
        <f>AVERAGE(X14:X15)</f>
        <v>2.1866788099787145E-2</v>
      </c>
      <c r="Y16" s="1">
        <v>2006</v>
      </c>
      <c r="Z16" s="4">
        <v>0.83333333333333337</v>
      </c>
      <c r="AA16" t="s">
        <v>25</v>
      </c>
      <c r="AB16" s="12">
        <f>AVERAGE(AB14:AB15)</f>
        <v>2.1858252109890963E-2</v>
      </c>
      <c r="AC16" s="1">
        <v>2006</v>
      </c>
      <c r="AD16" s="4">
        <v>0.83333333333333337</v>
      </c>
      <c r="AE16" t="s">
        <v>25</v>
      </c>
      <c r="AF16" s="12">
        <f>AVERAGE(AF14:AF15)</f>
        <v>2.0646304972194659E-2</v>
      </c>
      <c r="AG16" s="1">
        <v>2006</v>
      </c>
      <c r="AH16" s="4">
        <v>0.83333333333333337</v>
      </c>
      <c r="AI16" t="s">
        <v>25</v>
      </c>
      <c r="AJ16" s="12">
        <f>AVERAGE(AJ14:AJ15)</f>
        <v>2.1146780642358948E-2</v>
      </c>
      <c r="AK16" s="1">
        <v>2006</v>
      </c>
      <c r="AL16" s="4">
        <v>0.83333333333333337</v>
      </c>
      <c r="AM16" t="s">
        <v>25</v>
      </c>
      <c r="AN16" s="12">
        <f>AVERAGE(AN14:AN15)</f>
        <v>2.102013648221069E-2</v>
      </c>
      <c r="AO16" s="1">
        <v>2006</v>
      </c>
      <c r="AP16" s="4">
        <v>0.83333333333333337</v>
      </c>
      <c r="AQ16" t="s">
        <v>25</v>
      </c>
      <c r="AR16" s="12">
        <f>AVERAGE(AR14:AR15)</f>
        <v>2.0353177336178703E-2</v>
      </c>
      <c r="AS16" s="1">
        <v>2006</v>
      </c>
      <c r="AT16" s="4">
        <v>0.83333333333333337</v>
      </c>
      <c r="AU16" t="s">
        <v>25</v>
      </c>
      <c r="AV16" s="12">
        <f>AVERAGE(AV14:AV15)</f>
        <v>1.9866727044448459E-2</v>
      </c>
      <c r="AW16" s="1">
        <v>2006</v>
      </c>
      <c r="AX16" s="4">
        <v>0.83333333333333337</v>
      </c>
      <c r="AY16" t="s">
        <v>25</v>
      </c>
      <c r="AZ16" s="12">
        <f>AVERAGE(AZ14:AZ15)</f>
        <v>1.9893385424783801E-2</v>
      </c>
      <c r="BA16" s="1">
        <v>2006</v>
      </c>
      <c r="BB16" s="4">
        <v>0.83333333333333337</v>
      </c>
      <c r="BC16" t="s">
        <v>25</v>
      </c>
      <c r="BD16" s="12">
        <f>AVERAGE(BD14:BD15)</f>
        <v>2.0355004069671292E-2</v>
      </c>
      <c r="BE16" s="1">
        <v>2006</v>
      </c>
      <c r="BF16" s="4">
        <v>0.83333333333333337</v>
      </c>
      <c r="BG16" t="s">
        <v>25</v>
      </c>
      <c r="BH16" s="12">
        <f>AVERAGE(BH14:BH15)</f>
        <v>2.0727819689852024E-2</v>
      </c>
      <c r="BI16" s="1">
        <v>2006</v>
      </c>
      <c r="BJ16" s="4">
        <v>0.83333333333333337</v>
      </c>
      <c r="BK16" t="s">
        <v>25</v>
      </c>
      <c r="BL16" s="12">
        <f>AVERAGE(BL14:BL15)</f>
        <v>2.1132008867699024E-2</v>
      </c>
      <c r="BM16" s="1">
        <v>2006</v>
      </c>
      <c r="BN16" s="4">
        <v>0.83333333333333337</v>
      </c>
      <c r="BO16" t="s">
        <v>25</v>
      </c>
      <c r="BP16" s="12">
        <f>AVERAGE(BP14:BP15)</f>
        <v>2.1371194544858859E-2</v>
      </c>
      <c r="BQ16" s="1">
        <v>2005</v>
      </c>
      <c r="BR16" s="4">
        <v>0.93023255813953487</v>
      </c>
      <c r="BS16" t="s">
        <v>25</v>
      </c>
      <c r="BT16" s="12">
        <f>AVERAGE(BT14:BT15)</f>
        <v>2.1421285938132313E-2</v>
      </c>
      <c r="BU16" s="1">
        <v>2005</v>
      </c>
      <c r="BV16" s="4">
        <v>0.93023255813953487</v>
      </c>
      <c r="BW16" t="s">
        <v>25</v>
      </c>
      <c r="BX16" s="12">
        <f>AVERAGE(BX14:BX15)</f>
        <v>2.1233010357574317E-2</v>
      </c>
      <c r="BY16" s="1">
        <v>2005</v>
      </c>
      <c r="BZ16" s="4">
        <v>0.93023255813953487</v>
      </c>
      <c r="CA16" t="s">
        <v>25</v>
      </c>
      <c r="CB16" s="12">
        <f>AVERAGE(CB14:CB15)</f>
        <v>2.1031765881026093E-2</v>
      </c>
      <c r="CC16" s="1">
        <v>2005</v>
      </c>
      <c r="CD16" s="4">
        <v>0.93023255813953487</v>
      </c>
      <c r="CE16" t="s">
        <v>25</v>
      </c>
      <c r="CF16" s="12">
        <f>AVERAGE(CF14:CF15)</f>
        <v>2.0818504408281251E-2</v>
      </c>
      <c r="CG16" s="1">
        <v>2005</v>
      </c>
      <c r="CH16" s="4">
        <v>0.93023255813953487</v>
      </c>
      <c r="CI16" t="s">
        <v>25</v>
      </c>
      <c r="CJ16" s="12">
        <f>AVERAGE(CJ14:CJ15)</f>
        <v>2.1255681361467944E-2</v>
      </c>
      <c r="CK16" s="1">
        <v>2005</v>
      </c>
      <c r="CL16" s="4">
        <v>0.93023255813953487</v>
      </c>
    </row>
    <row r="17" spans="1:90" x14ac:dyDescent="0.25">
      <c r="B17">
        <v>3.4439457520845269E-2</v>
      </c>
      <c r="C17" s="10">
        <v>0.38238405394688474</v>
      </c>
      <c r="D17">
        <v>11.14432523160921</v>
      </c>
      <c r="E17" s="1">
        <v>2006</v>
      </c>
      <c r="F17" s="4">
        <v>0.83333333333333337</v>
      </c>
      <c r="G17" t="s">
        <v>26</v>
      </c>
      <c r="H17">
        <f>TINV(0.3173,H5)</f>
        <v>1.0270403026558601</v>
      </c>
      <c r="I17" s="1">
        <v>2007</v>
      </c>
      <c r="J17" s="4">
        <v>0.72727272727272729</v>
      </c>
      <c r="K17" t="s">
        <v>26</v>
      </c>
      <c r="L17">
        <f>TINV(0.3173,L5)</f>
        <v>1.0285830442984703</v>
      </c>
      <c r="M17" s="1">
        <v>2007</v>
      </c>
      <c r="N17" s="4">
        <v>0.72727272727272729</v>
      </c>
      <c r="O17" t="s">
        <v>26</v>
      </c>
      <c r="P17">
        <f>TINV(0.3173,P5)</f>
        <v>1.0285830442984703</v>
      </c>
      <c r="Q17" s="1">
        <v>2007</v>
      </c>
      <c r="R17" s="4">
        <v>0.72727272727272729</v>
      </c>
      <c r="S17" t="s">
        <v>26</v>
      </c>
      <c r="T17">
        <f>TINV(0.3173,T5)</f>
        <v>1.0285830442984703</v>
      </c>
      <c r="U17" s="1">
        <v>2007</v>
      </c>
      <c r="V17" s="4">
        <v>0.72727272727272729</v>
      </c>
      <c r="W17" t="s">
        <v>26</v>
      </c>
      <c r="X17">
        <f>TINV(0.3173,X5)</f>
        <v>1.0285830442984703</v>
      </c>
      <c r="Y17" s="1">
        <v>2007</v>
      </c>
      <c r="Z17" s="4">
        <v>0.72727272727272729</v>
      </c>
      <c r="AA17" t="s">
        <v>26</v>
      </c>
      <c r="AB17">
        <f>TINV(0.3173,AB5)</f>
        <v>1.0285830442984703</v>
      </c>
      <c r="AC17" s="1">
        <v>2007</v>
      </c>
      <c r="AD17" s="4">
        <v>0.72727272727272729</v>
      </c>
      <c r="AE17" t="s">
        <v>26</v>
      </c>
      <c r="AF17">
        <f>TINV(0.3173,AF5)</f>
        <v>1.0285830442984703</v>
      </c>
      <c r="AG17" s="1">
        <v>2007</v>
      </c>
      <c r="AH17" s="4">
        <v>0.72727272727272729</v>
      </c>
      <c r="AI17" t="s">
        <v>26</v>
      </c>
      <c r="AJ17">
        <f>TINV(0.3173,AJ5)</f>
        <v>1.0285830442984703</v>
      </c>
      <c r="AK17" s="1">
        <v>2007</v>
      </c>
      <c r="AL17" s="4">
        <v>0.72727272727272729</v>
      </c>
      <c r="AM17" t="s">
        <v>26</v>
      </c>
      <c r="AN17">
        <f>TINV(0.3173,AN5)</f>
        <v>1.0285830442984703</v>
      </c>
      <c r="AO17" s="1">
        <v>2007</v>
      </c>
      <c r="AP17" s="4">
        <v>0.72727272727272729</v>
      </c>
      <c r="AQ17" t="s">
        <v>26</v>
      </c>
      <c r="AR17">
        <f>TINV(0.3173,AR5)</f>
        <v>1.0285830442984703</v>
      </c>
      <c r="AS17" s="1">
        <v>2007</v>
      </c>
      <c r="AT17" s="4">
        <v>0.72727272727272729</v>
      </c>
      <c r="AU17" t="s">
        <v>26</v>
      </c>
      <c r="AV17">
        <f>TINV(0.3173,AV5)</f>
        <v>1.0285830442984703</v>
      </c>
      <c r="AW17" s="1">
        <v>2007</v>
      </c>
      <c r="AX17" s="4">
        <v>0.72727272727272729</v>
      </c>
      <c r="AY17" t="s">
        <v>26</v>
      </c>
      <c r="AZ17">
        <f>TINV(0.3173,AZ5)</f>
        <v>1.0285830442984703</v>
      </c>
      <c r="BA17" s="1">
        <v>2007</v>
      </c>
      <c r="BB17" s="4">
        <v>0.72727272727272729</v>
      </c>
      <c r="BC17" t="s">
        <v>26</v>
      </c>
      <c r="BD17">
        <f>TINV(0.3173,BD5)</f>
        <v>1.0285830442984703</v>
      </c>
      <c r="BE17" s="1">
        <v>2007</v>
      </c>
      <c r="BF17" s="4">
        <v>0.72727272727272729</v>
      </c>
      <c r="BG17" t="s">
        <v>26</v>
      </c>
      <c r="BH17">
        <f>TINV(0.3173,BH5)</f>
        <v>1.0285830442984703</v>
      </c>
      <c r="BI17" s="1">
        <v>2007</v>
      </c>
      <c r="BJ17" s="4">
        <v>0.72727272727272729</v>
      </c>
      <c r="BK17" t="s">
        <v>26</v>
      </c>
      <c r="BL17">
        <f>TINV(0.3173,BL5)</f>
        <v>1.0285830442984703</v>
      </c>
      <c r="BM17" s="1">
        <v>2007</v>
      </c>
      <c r="BN17" s="4">
        <v>0.72727272727272729</v>
      </c>
      <c r="BO17" t="s">
        <v>26</v>
      </c>
      <c r="BP17">
        <f>TINV(0.3173,BP5)</f>
        <v>1.0285830442984703</v>
      </c>
      <c r="BQ17" s="1">
        <v>2007</v>
      </c>
      <c r="BR17" s="4">
        <v>0.72727272727272729</v>
      </c>
      <c r="BS17" t="s">
        <v>26</v>
      </c>
      <c r="BT17">
        <f>TINV(0.3173,BT5)</f>
        <v>1.0285830442984703</v>
      </c>
      <c r="BU17" s="1">
        <v>2006</v>
      </c>
      <c r="BV17" s="4">
        <v>0.83333333333333337</v>
      </c>
      <c r="BW17" t="s">
        <v>26</v>
      </c>
      <c r="BX17">
        <f>TINV(0.3173,BX5)</f>
        <v>1.0285830442984703</v>
      </c>
      <c r="BY17" s="1">
        <v>2006</v>
      </c>
      <c r="BZ17" s="4">
        <v>0.83333333333333337</v>
      </c>
      <c r="CA17" t="s">
        <v>26</v>
      </c>
      <c r="CB17">
        <f>TINV(0.3173,CB5)</f>
        <v>1.0285830442984703</v>
      </c>
      <c r="CC17" s="1">
        <v>2006</v>
      </c>
      <c r="CD17" s="4">
        <v>0.83333333333333337</v>
      </c>
      <c r="CE17" t="s">
        <v>26</v>
      </c>
      <c r="CF17">
        <f>TINV(0.3173,CF5)</f>
        <v>1.0285830442984703</v>
      </c>
      <c r="CG17" s="1">
        <v>2006</v>
      </c>
      <c r="CH17" s="4">
        <v>0.83333333333333337</v>
      </c>
      <c r="CI17" t="s">
        <v>26</v>
      </c>
      <c r="CJ17">
        <f>TINV(0.3173,CJ5)</f>
        <v>1.0285830442984703</v>
      </c>
      <c r="CK17" s="1">
        <v>2006</v>
      </c>
      <c r="CL17" s="4">
        <v>0.83333333333333337</v>
      </c>
    </row>
    <row r="18" spans="1:90" x14ac:dyDescent="0.25">
      <c r="B18">
        <v>3.5507147089693852E-2</v>
      </c>
      <c r="C18" s="10">
        <v>0.40062446390727019</v>
      </c>
      <c r="D18">
        <v>12.031255725484275</v>
      </c>
      <c r="E18" s="1">
        <v>2007</v>
      </c>
      <c r="F18" s="4">
        <v>0.72727272727272729</v>
      </c>
      <c r="G18" t="s">
        <v>27</v>
      </c>
      <c r="H18">
        <f>H17*G3</f>
        <v>1.0169466262322251E-2</v>
      </c>
      <c r="I18" s="1">
        <v>2008</v>
      </c>
      <c r="J18" s="4">
        <v>0.67796610169491522</v>
      </c>
      <c r="K18" t="s">
        <v>27</v>
      </c>
      <c r="L18">
        <f>L17*K3</f>
        <v>1.0197734896364379E-2</v>
      </c>
      <c r="M18" s="1">
        <v>2008</v>
      </c>
      <c r="N18" s="4">
        <v>0.67796610169491522</v>
      </c>
      <c r="O18" t="s">
        <v>27</v>
      </c>
      <c r="P18">
        <f>P17*O3</f>
        <v>1.1079444341435729E-2</v>
      </c>
      <c r="Q18" s="1">
        <v>2008</v>
      </c>
      <c r="R18" s="4">
        <v>0.67796610169491522</v>
      </c>
      <c r="S18" t="s">
        <v>27</v>
      </c>
      <c r="T18">
        <f>T17*S3</f>
        <v>1.1103882634331444E-2</v>
      </c>
      <c r="U18" s="1">
        <v>2008</v>
      </c>
      <c r="V18" s="4">
        <v>0.67796610169491522</v>
      </c>
      <c r="W18" t="s">
        <v>27</v>
      </c>
      <c r="X18">
        <f>X17*W3</f>
        <v>1.080711354826446E-2</v>
      </c>
      <c r="Y18" s="1">
        <v>2008</v>
      </c>
      <c r="Z18" s="4">
        <v>0.67796610169491522</v>
      </c>
      <c r="AA18" t="s">
        <v>27</v>
      </c>
      <c r="AB18">
        <f>AB17*AA3</f>
        <v>1.0825612034292581E-2</v>
      </c>
      <c r="AC18" s="1">
        <v>2008</v>
      </c>
      <c r="AD18" s="4">
        <v>0.67796610169491522</v>
      </c>
      <c r="AE18" t="s">
        <v>27</v>
      </c>
      <c r="AF18">
        <f>AF17*AE3</f>
        <v>1.0239293688224285E-2</v>
      </c>
      <c r="AG18" s="1">
        <v>2008</v>
      </c>
      <c r="AH18" s="4">
        <v>0.67796610169491522</v>
      </c>
      <c r="AI18" t="s">
        <v>27</v>
      </c>
      <c r="AJ18">
        <f>AJ17*AI3</f>
        <v>1.0468403725653573E-2</v>
      </c>
      <c r="AK18" s="1">
        <v>2008</v>
      </c>
      <c r="AL18" s="4">
        <v>0.67796610169491522</v>
      </c>
      <c r="AM18" t="s">
        <v>27</v>
      </c>
      <c r="AN18">
        <f>AN17*AM3</f>
        <v>1.04095332418844E-2</v>
      </c>
      <c r="AO18" s="1">
        <v>2008</v>
      </c>
      <c r="AP18" s="4">
        <v>0.67796610169491522</v>
      </c>
      <c r="AQ18" t="s">
        <v>27</v>
      </c>
      <c r="AR18">
        <f>AR17*AQ3</f>
        <v>1.0078941969873559E-2</v>
      </c>
      <c r="AS18" s="1">
        <v>2008</v>
      </c>
      <c r="AT18" s="4">
        <v>0.67796610169491522</v>
      </c>
      <c r="AU18" t="s">
        <v>27</v>
      </c>
      <c r="AV18">
        <f>AV17*AU3</f>
        <v>9.8345701730134065E-3</v>
      </c>
      <c r="AW18" s="1">
        <v>2008</v>
      </c>
      <c r="AX18" s="4">
        <v>0.67796610169491522</v>
      </c>
      <c r="AY18" t="s">
        <v>27</v>
      </c>
      <c r="AZ18">
        <f>AZ17*AY3</f>
        <v>9.8438186013954099E-3</v>
      </c>
      <c r="BA18" s="1">
        <v>2008</v>
      </c>
      <c r="BB18" s="4">
        <v>0.67796610169491522</v>
      </c>
      <c r="BC18" t="s">
        <v>27</v>
      </c>
      <c r="BD18">
        <f>BD17*BC3</f>
        <v>1.0069969692232712E-2</v>
      </c>
      <c r="BE18" s="1">
        <v>2008</v>
      </c>
      <c r="BF18" s="4">
        <v>0.67796610169491522</v>
      </c>
      <c r="BG18" t="s">
        <v>27</v>
      </c>
      <c r="BH18">
        <f>BH17*BG3</f>
        <v>1.0253477786345179E-2</v>
      </c>
      <c r="BI18" s="1">
        <v>2008</v>
      </c>
      <c r="BJ18" s="4">
        <v>0.67796610169491522</v>
      </c>
      <c r="BK18" t="s">
        <v>27</v>
      </c>
      <c r="BL18">
        <f>BL17*BK3</f>
        <v>1.0455719734132384E-2</v>
      </c>
      <c r="BM18" s="1">
        <v>2008</v>
      </c>
      <c r="BN18" s="4">
        <v>0.67796610169491522</v>
      </c>
      <c r="BO18" t="s">
        <v>27</v>
      </c>
      <c r="BP18">
        <f>BP17*BO3</f>
        <v>1.0579305545095851E-2</v>
      </c>
      <c r="BQ18" s="1">
        <v>2008</v>
      </c>
      <c r="BR18" s="4">
        <v>0.67796610169491522</v>
      </c>
      <c r="BS18" t="s">
        <v>27</v>
      </c>
      <c r="BT18">
        <f>BT17*BS3</f>
        <v>1.0611304421567436E-2</v>
      </c>
      <c r="BU18" s="1">
        <v>2008</v>
      </c>
      <c r="BV18" s="4">
        <v>0.67796610169491522</v>
      </c>
      <c r="BW18" t="s">
        <v>27</v>
      </c>
      <c r="BX18">
        <f>BX17*BW3</f>
        <v>1.0529303914476623E-2</v>
      </c>
      <c r="BY18" s="1">
        <v>2007</v>
      </c>
      <c r="BZ18" s="4">
        <v>0.72727272727272729</v>
      </c>
      <c r="CA18" t="s">
        <v>27</v>
      </c>
      <c r="CB18">
        <f>CB17*CA3</f>
        <v>1.0439158751299731E-2</v>
      </c>
      <c r="CC18" s="1">
        <v>2007</v>
      </c>
      <c r="CD18" s="4">
        <v>0.72727272727272729</v>
      </c>
      <c r="CE18" t="s">
        <v>27</v>
      </c>
      <c r="CF18">
        <f>CF17*CE3</f>
        <v>1.0343265784066327E-2</v>
      </c>
      <c r="CG18" s="1">
        <v>2007</v>
      </c>
      <c r="CH18" s="4">
        <v>0.72727272727272729</v>
      </c>
      <c r="CI18" t="s">
        <v>27</v>
      </c>
      <c r="CJ18">
        <f>CJ17*CI3</f>
        <v>1.0558798694939453E-2</v>
      </c>
      <c r="CK18" s="1">
        <v>2007</v>
      </c>
      <c r="CL18" s="4">
        <v>0.72727272727272729</v>
      </c>
    </row>
    <row r="19" spans="1:90" x14ac:dyDescent="0.25">
      <c r="B19">
        <v>3.6429200553309088E-2</v>
      </c>
      <c r="C19" s="10">
        <v>0.41717186014298008</v>
      </c>
      <c r="D19">
        <v>12.88388972504962</v>
      </c>
      <c r="E19" s="1">
        <v>2008</v>
      </c>
      <c r="F19" s="4">
        <v>0.67796610169491522</v>
      </c>
      <c r="G19" t="s">
        <v>28</v>
      </c>
      <c r="H19">
        <f>G2+H18</f>
        <v>1.0447031358268204</v>
      </c>
      <c r="I19" s="1">
        <v>2009</v>
      </c>
      <c r="J19" s="4">
        <v>0.64516129032258063</v>
      </c>
      <c r="K19" t="s">
        <v>28</v>
      </c>
      <c r="L19">
        <f>K2+L18</f>
        <v>1.035103754419868</v>
      </c>
      <c r="M19" s="1">
        <v>2009</v>
      </c>
      <c r="N19" s="4">
        <v>0.64516129032258063</v>
      </c>
      <c r="O19" t="s">
        <v>28</v>
      </c>
      <c r="P19">
        <f>O2+P18</f>
        <v>1.0412457690718921</v>
      </c>
      <c r="Q19" s="1">
        <v>2009</v>
      </c>
      <c r="R19" s="4">
        <v>0.64516129032258063</v>
      </c>
      <c r="S19" t="s">
        <v>28</v>
      </c>
      <c r="T19">
        <f>S2+T18</f>
        <v>1.0465788927743913</v>
      </c>
      <c r="U19" s="1">
        <v>2009</v>
      </c>
      <c r="V19" s="4">
        <v>0.64516129032258063</v>
      </c>
      <c r="W19" t="s">
        <v>28</v>
      </c>
      <c r="X19">
        <f>W2+X18</f>
        <v>1.0434761136585391</v>
      </c>
      <c r="Y19" s="1">
        <v>2009</v>
      </c>
      <c r="Z19" s="4">
        <v>0.64516129032258063</v>
      </c>
      <c r="AA19" t="s">
        <v>28</v>
      </c>
      <c r="AB19">
        <f>AA2+AB18</f>
        <v>1.0456660618584028</v>
      </c>
      <c r="AC19" s="1">
        <v>2009</v>
      </c>
      <c r="AD19" s="4">
        <v>0.64516129032258063</v>
      </c>
      <c r="AE19" t="s">
        <v>28</v>
      </c>
      <c r="AF19">
        <f>AE2+AF18</f>
        <v>1.0464702777480761</v>
      </c>
      <c r="AG19" s="1">
        <v>2009</v>
      </c>
      <c r="AH19" s="4">
        <v>0.64516129032258063</v>
      </c>
      <c r="AI19" t="s">
        <v>28</v>
      </c>
      <c r="AJ19">
        <f>AI2+AJ18</f>
        <v>1.0448198893103178</v>
      </c>
      <c r="AK19" s="1">
        <v>2009</v>
      </c>
      <c r="AL19" s="4">
        <v>0.64516129032258063</v>
      </c>
      <c r="AM19" t="s">
        <v>28</v>
      </c>
      <c r="AN19">
        <f>AM2+AN18</f>
        <v>1.0451391774802552</v>
      </c>
      <c r="AO19" s="1">
        <v>2009</v>
      </c>
      <c r="AP19" s="4">
        <v>0.64516129032258063</v>
      </c>
      <c r="AQ19" t="s">
        <v>28</v>
      </c>
      <c r="AR19">
        <f>AQ2+AR18</f>
        <v>1.0447681059500908</v>
      </c>
      <c r="AS19" s="1">
        <v>2009</v>
      </c>
      <c r="AT19" s="4">
        <v>0.64516129032258063</v>
      </c>
      <c r="AU19" t="s">
        <v>28</v>
      </c>
      <c r="AV19">
        <f>AU2+AV18</f>
        <v>1.0441509432472098</v>
      </c>
      <c r="AW19" s="1">
        <v>2009</v>
      </c>
      <c r="AX19" s="4">
        <v>0.64516129032258063</v>
      </c>
      <c r="AY19" t="s">
        <v>28</v>
      </c>
      <c r="AZ19">
        <f>AY2+AZ18</f>
        <v>1.0437458758165525</v>
      </c>
      <c r="BA19" s="1">
        <v>2009</v>
      </c>
      <c r="BB19" s="4">
        <v>0.64516129032258063</v>
      </c>
      <c r="BC19" t="s">
        <v>28</v>
      </c>
      <c r="BD19">
        <f>BC2+BD18</f>
        <v>1.0437453044583618</v>
      </c>
      <c r="BE19" s="1">
        <v>2009</v>
      </c>
      <c r="BF19" s="4">
        <v>0.64516129032258063</v>
      </c>
      <c r="BG19" t="s">
        <v>28</v>
      </c>
      <c r="BH19">
        <f>BG2+BH18</f>
        <v>1.0438403225872628</v>
      </c>
      <c r="BI19" s="1">
        <v>2009</v>
      </c>
      <c r="BJ19" s="4">
        <v>0.64516129032258063</v>
      </c>
      <c r="BK19" t="s">
        <v>28</v>
      </c>
      <c r="BL19">
        <f>BK2+BL18</f>
        <v>1.0442758832150116</v>
      </c>
      <c r="BM19" s="1">
        <v>2009</v>
      </c>
      <c r="BN19" s="4">
        <v>0.64516129032258063</v>
      </c>
      <c r="BO19" t="s">
        <v>28</v>
      </c>
      <c r="BP19">
        <f>BO2+BP18</f>
        <v>1.0449154069127378</v>
      </c>
      <c r="BQ19" s="1">
        <v>2009</v>
      </c>
      <c r="BR19" s="4">
        <v>0.64516129032258063</v>
      </c>
      <c r="BS19" t="s">
        <v>28</v>
      </c>
      <c r="BT19">
        <f>BS2+BT18</f>
        <v>1.0456506670516947</v>
      </c>
      <c r="BU19" s="1">
        <v>2009</v>
      </c>
      <c r="BV19" s="4">
        <v>0.64516129032258063</v>
      </c>
      <c r="BW19" t="s">
        <v>28</v>
      </c>
      <c r="BX19">
        <f>BW2+BX18</f>
        <v>1.0466743574377113</v>
      </c>
      <c r="BY19" s="1">
        <v>2009</v>
      </c>
      <c r="BZ19" s="4">
        <v>0.64516129032258063</v>
      </c>
      <c r="CA19" t="s">
        <v>28</v>
      </c>
      <c r="CB19">
        <f>CA2+CB18</f>
        <v>1.0475400340015917</v>
      </c>
      <c r="CC19" s="1">
        <v>2008</v>
      </c>
      <c r="CD19" s="4">
        <v>0.67796610169491522</v>
      </c>
      <c r="CE19" t="s">
        <v>28</v>
      </c>
      <c r="CF19">
        <f>CE2+CF18</f>
        <v>1.0484406661122057</v>
      </c>
      <c r="CG19" s="1">
        <v>2008</v>
      </c>
      <c r="CH19" s="4">
        <v>0.67796610169491522</v>
      </c>
      <c r="CI19" t="s">
        <v>28</v>
      </c>
      <c r="CJ19">
        <f>CI2+CJ18</f>
        <v>1.048498411098387</v>
      </c>
      <c r="CK19" s="1">
        <v>2008</v>
      </c>
      <c r="CL19" s="4">
        <v>0.67796610169491522</v>
      </c>
    </row>
    <row r="20" spans="1:90" x14ac:dyDescent="0.25">
      <c r="B20">
        <v>3.7389614954356006E-2</v>
      </c>
      <c r="C20" s="10">
        <v>0.43440702486511673</v>
      </c>
      <c r="D20">
        <v>13.825006305474956</v>
      </c>
      <c r="E20" s="1">
        <v>2009</v>
      </c>
      <c r="F20" s="4">
        <v>0.64516129032258063</v>
      </c>
      <c r="G20" t="s">
        <v>29</v>
      </c>
      <c r="H20">
        <f>G2-H18</f>
        <v>1.024364203302176</v>
      </c>
      <c r="I20" s="1">
        <v>2010</v>
      </c>
      <c r="J20" s="4">
        <v>0.7142857142857143</v>
      </c>
      <c r="K20" t="s">
        <v>29</v>
      </c>
      <c r="L20">
        <f>K2-L18</f>
        <v>1.0147082846271391</v>
      </c>
      <c r="M20" s="1">
        <v>2010</v>
      </c>
      <c r="N20" s="4">
        <v>0.7142857142857143</v>
      </c>
      <c r="O20" t="s">
        <v>29</v>
      </c>
      <c r="P20">
        <f>O2-P18</f>
        <v>1.0190868803890207</v>
      </c>
      <c r="Q20" s="1">
        <v>2010</v>
      </c>
      <c r="R20" s="4">
        <v>0.7142857142857143</v>
      </c>
      <c r="S20" t="s">
        <v>29</v>
      </c>
      <c r="T20">
        <f>S2-T18</f>
        <v>1.0243711275057283</v>
      </c>
      <c r="U20" s="1">
        <v>2010</v>
      </c>
      <c r="V20" s="4">
        <v>0.7142857142857143</v>
      </c>
      <c r="W20" t="s">
        <v>29</v>
      </c>
      <c r="X20">
        <f>W2-X18</f>
        <v>1.0218618865620104</v>
      </c>
      <c r="Y20" s="1">
        <v>2010</v>
      </c>
      <c r="Z20" s="4">
        <v>0.7142857142857143</v>
      </c>
      <c r="AA20" t="s">
        <v>29</v>
      </c>
      <c r="AB20">
        <f>AA2-AB18</f>
        <v>1.0240148377898175</v>
      </c>
      <c r="AC20" s="1">
        <v>2010</v>
      </c>
      <c r="AD20" s="4">
        <v>0.7142857142857143</v>
      </c>
      <c r="AE20" t="s">
        <v>29</v>
      </c>
      <c r="AF20">
        <f>AE2-AF18</f>
        <v>1.0259916903716275</v>
      </c>
      <c r="AG20" s="1">
        <v>2010</v>
      </c>
      <c r="AH20" s="4">
        <v>0.7142857142857143</v>
      </c>
      <c r="AI20" t="s">
        <v>29</v>
      </c>
      <c r="AJ20">
        <f>AI2-AJ18</f>
        <v>1.0238830818590108</v>
      </c>
      <c r="AK20" s="1">
        <v>2010</v>
      </c>
      <c r="AL20" s="4">
        <v>0.7142857142857143</v>
      </c>
      <c r="AM20" t="s">
        <v>29</v>
      </c>
      <c r="AN20">
        <f>AM2-AN18</f>
        <v>1.0243201109964866</v>
      </c>
      <c r="AO20" s="1">
        <v>2010</v>
      </c>
      <c r="AP20" s="4">
        <v>0.7142857142857143</v>
      </c>
      <c r="AQ20" t="s">
        <v>29</v>
      </c>
      <c r="AR20">
        <f>AQ2-AR18</f>
        <v>1.0246102220103439</v>
      </c>
      <c r="AS20" s="1">
        <v>2010</v>
      </c>
      <c r="AT20" s="4">
        <v>0.7142857142857143</v>
      </c>
      <c r="AU20" t="s">
        <v>29</v>
      </c>
      <c r="AV20">
        <f>AU2-AV18</f>
        <v>1.0244818029011831</v>
      </c>
      <c r="AW20" s="1">
        <v>2010</v>
      </c>
      <c r="AX20" s="4">
        <v>0.7142857142857143</v>
      </c>
      <c r="AY20" t="s">
        <v>29</v>
      </c>
      <c r="AZ20">
        <f>AY2-AZ18</f>
        <v>1.0240582386137618</v>
      </c>
      <c r="BA20" s="1">
        <v>2010</v>
      </c>
      <c r="BB20" s="4">
        <v>0.7142857142857143</v>
      </c>
      <c r="BC20" t="s">
        <v>29</v>
      </c>
      <c r="BD20">
        <f>BC2-BD18</f>
        <v>1.0236053650738965</v>
      </c>
      <c r="BE20" s="1">
        <v>2010</v>
      </c>
      <c r="BF20" s="4">
        <v>0.7142857142857143</v>
      </c>
      <c r="BG20" t="s">
        <v>29</v>
      </c>
      <c r="BH20">
        <f>BG2-BH18</f>
        <v>1.0233333670145723</v>
      </c>
      <c r="BI20" s="1">
        <v>2010</v>
      </c>
      <c r="BJ20" s="4">
        <v>0.7142857142857143</v>
      </c>
      <c r="BK20" t="s">
        <v>29</v>
      </c>
      <c r="BL20">
        <f>BK2-BL18</f>
        <v>1.0233644437467468</v>
      </c>
      <c r="BM20" s="1">
        <v>2010</v>
      </c>
      <c r="BN20" s="4">
        <v>0.7142857142857143</v>
      </c>
      <c r="BO20" t="s">
        <v>29</v>
      </c>
      <c r="BP20">
        <f>BO2-BP18</f>
        <v>1.0237567958225462</v>
      </c>
      <c r="BQ20" s="1">
        <v>2010</v>
      </c>
      <c r="BR20" s="4">
        <v>0.7142857142857143</v>
      </c>
      <c r="BS20" t="s">
        <v>29</v>
      </c>
      <c r="BT20">
        <f>BS2-BT18</f>
        <v>1.0244280582085599</v>
      </c>
      <c r="BU20" s="1">
        <v>2010</v>
      </c>
      <c r="BV20" s="4">
        <v>0.7142857142857143</v>
      </c>
      <c r="BW20" t="s">
        <v>29</v>
      </c>
      <c r="BX20">
        <f>BW2-BX18</f>
        <v>1.0256157496087579</v>
      </c>
      <c r="BY20" s="1">
        <v>2010</v>
      </c>
      <c r="BZ20" s="4">
        <v>0.7142857142857143</v>
      </c>
      <c r="CA20" t="s">
        <v>29</v>
      </c>
      <c r="CB20">
        <f>CA2-CB18</f>
        <v>1.0266617164989922</v>
      </c>
      <c r="CC20" s="1">
        <v>2010</v>
      </c>
      <c r="CD20" s="4">
        <v>0.7142857142857143</v>
      </c>
      <c r="CE20" t="s">
        <v>29</v>
      </c>
      <c r="CF20">
        <f>CE2-CF18</f>
        <v>1.0277541345440731</v>
      </c>
      <c r="CG20" s="1">
        <v>2009</v>
      </c>
      <c r="CH20" s="4">
        <v>0.64516129032258063</v>
      </c>
      <c r="CI20" t="s">
        <v>29</v>
      </c>
      <c r="CJ20">
        <f>CI2-CJ18</f>
        <v>1.0273808137085083</v>
      </c>
      <c r="CK20" s="1">
        <v>2009</v>
      </c>
      <c r="CL20" s="4">
        <v>0.64516129032258063</v>
      </c>
    </row>
    <row r="21" spans="1:90" x14ac:dyDescent="0.25">
      <c r="B21">
        <v>3.7237606176065592E-2</v>
      </c>
      <c r="C21" s="10">
        <v>0.4223123538053572</v>
      </c>
      <c r="D21">
        <v>13.158706817724093</v>
      </c>
      <c r="E21" s="1">
        <v>2010</v>
      </c>
      <c r="F21" s="4">
        <v>0.7142857142857143</v>
      </c>
      <c r="G21" t="s">
        <v>20</v>
      </c>
      <c r="H21" s="11">
        <f>LN(G2)</f>
        <v>3.395076437706477E-2</v>
      </c>
      <c r="I21" s="1">
        <v>2011</v>
      </c>
      <c r="J21" s="4">
        <v>0.76923076923076927</v>
      </c>
      <c r="K21" t="s">
        <v>20</v>
      </c>
      <c r="L21" s="11">
        <f>LN(K2)</f>
        <v>2.4600920116992536E-2</v>
      </c>
      <c r="M21" s="1">
        <v>2011</v>
      </c>
      <c r="N21" s="4">
        <v>0.76923076923076927</v>
      </c>
      <c r="O21" t="s">
        <v>20</v>
      </c>
      <c r="P21" s="11">
        <f>LN(O2)</f>
        <v>2.9720269525832302E-2</v>
      </c>
      <c r="Q21" s="1">
        <v>2011</v>
      </c>
      <c r="R21" s="4">
        <v>0.76923076923076927</v>
      </c>
      <c r="S21" t="s">
        <v>20</v>
      </c>
      <c r="T21" s="11">
        <f>LN(S2)</f>
        <v>3.486026842859901E-2</v>
      </c>
      <c r="U21" s="1">
        <v>2011</v>
      </c>
      <c r="V21" s="4">
        <v>0.76923076923076927</v>
      </c>
      <c r="W21" t="s">
        <v>20</v>
      </c>
      <c r="X21" s="11">
        <f>LN(W2)</f>
        <v>3.2146712953073052E-2</v>
      </c>
      <c r="Y21" s="1">
        <v>2011</v>
      </c>
      <c r="Z21" s="4">
        <v>0.76923076923076927</v>
      </c>
      <c r="AA21" t="s">
        <v>20</v>
      </c>
      <c r="AB21" s="11">
        <f>LN(AA2)</f>
        <v>3.42472600749524E-2</v>
      </c>
      <c r="AC21" s="1">
        <v>2011</v>
      </c>
      <c r="AD21" s="4">
        <v>0.76923076923076927</v>
      </c>
      <c r="AE21" t="s">
        <v>20</v>
      </c>
      <c r="AF21" s="11">
        <f>LN(AE2)</f>
        <v>3.5590076572671922E-2</v>
      </c>
      <c r="AG21" s="1">
        <v>2011</v>
      </c>
      <c r="AH21" s="4">
        <v>0.76923076923076927</v>
      </c>
      <c r="AI21" t="s">
        <v>20</v>
      </c>
      <c r="AJ21" s="11">
        <f>LN(AI2)</f>
        <v>3.3774646355383943E-2</v>
      </c>
      <c r="AK21" s="1">
        <v>2011</v>
      </c>
      <c r="AL21" s="4">
        <v>0.76923076923076927</v>
      </c>
      <c r="AM21" t="s">
        <v>20</v>
      </c>
      <c r="AN21" s="11">
        <f>LN(AM2)</f>
        <v>3.4140179298937076E-2</v>
      </c>
      <c r="AO21" s="1">
        <v>2011</v>
      </c>
      <c r="AP21" s="4">
        <v>0.76923076923076927</v>
      </c>
      <c r="AQ21" t="s">
        <v>20</v>
      </c>
      <c r="AR21" s="11">
        <f>LN(AQ2)</f>
        <v>3.4101056954056568E-2</v>
      </c>
      <c r="AS21" s="1">
        <v>2011</v>
      </c>
      <c r="AT21" s="4">
        <v>0.76923076923076927</v>
      </c>
      <c r="AU21" t="s">
        <v>20</v>
      </c>
      <c r="AV21" s="11">
        <f>LN(AU2)</f>
        <v>3.3740699378034013E-2</v>
      </c>
      <c r="AW21" s="1">
        <v>2011</v>
      </c>
      <c r="AX21" s="4">
        <v>0.76923076923076927</v>
      </c>
      <c r="AY21" t="s">
        <v>20</v>
      </c>
      <c r="AZ21" s="11">
        <f>LN(AY2)</f>
        <v>3.3340049370748762E-2</v>
      </c>
      <c r="BA21" s="1">
        <v>2011</v>
      </c>
      <c r="BB21" s="4">
        <v>0.76923076923076927</v>
      </c>
      <c r="BC21" t="s">
        <v>20</v>
      </c>
      <c r="BD21" s="11">
        <f>LN(BC2)</f>
        <v>3.3120737193302795E-2</v>
      </c>
      <c r="BE21" s="1">
        <v>2011</v>
      </c>
      <c r="BF21" s="4">
        <v>0.76923076923076927</v>
      </c>
      <c r="BG21" t="s">
        <v>20</v>
      </c>
      <c r="BH21" s="11">
        <f>LN(BG2)</f>
        <v>3.3035126411912523E-2</v>
      </c>
      <c r="BI21" s="1">
        <v>2011</v>
      </c>
      <c r="BJ21" s="4">
        <v>0.76923076923076927</v>
      </c>
      <c r="BK21" t="s">
        <v>20</v>
      </c>
      <c r="BL21" s="11">
        <f>LN(BK2)</f>
        <v>3.3260837827243497E-2</v>
      </c>
      <c r="BM21" s="1">
        <v>2011</v>
      </c>
      <c r="BN21" s="4">
        <v>0.76923076923076927</v>
      </c>
      <c r="BO21" t="s">
        <v>20</v>
      </c>
      <c r="BP21" s="11">
        <f>LN(BO2)</f>
        <v>3.3759772947606369E-2</v>
      </c>
      <c r="BQ21" s="1">
        <v>2011</v>
      </c>
      <c r="BR21" s="4">
        <v>0.76923076923076927</v>
      </c>
      <c r="BS21" t="s">
        <v>20</v>
      </c>
      <c r="BT21" s="11">
        <f>LN(BS2)</f>
        <v>3.4439457520845269E-2</v>
      </c>
      <c r="BU21" s="1">
        <v>2011</v>
      </c>
      <c r="BV21" s="4">
        <v>0.76923076923076927</v>
      </c>
      <c r="BW21" t="s">
        <v>20</v>
      </c>
      <c r="BX21" s="11">
        <f>LN(BW2)</f>
        <v>3.5507147089693852E-2</v>
      </c>
      <c r="BY21" s="1">
        <v>2011</v>
      </c>
      <c r="BZ21" s="4">
        <v>0.76923076923076927</v>
      </c>
      <c r="CA21" t="s">
        <v>20</v>
      </c>
      <c r="CB21" s="11">
        <f>LN(CA2)</f>
        <v>3.6429200553309088E-2</v>
      </c>
      <c r="CC21" s="1">
        <v>2011</v>
      </c>
      <c r="CD21" s="4">
        <v>0.76923076923076927</v>
      </c>
      <c r="CE21" t="s">
        <v>20</v>
      </c>
      <c r="CF21" s="11">
        <f>LN(CE2)</f>
        <v>3.7389614954356006E-2</v>
      </c>
      <c r="CG21" s="1">
        <v>2011</v>
      </c>
      <c r="CH21" s="4">
        <v>0.76923076923076927</v>
      </c>
      <c r="CI21" t="s">
        <v>20</v>
      </c>
      <c r="CJ21" s="11">
        <f>LN(CI2)</f>
        <v>3.7237606176065592E-2</v>
      </c>
      <c r="CK21" s="1">
        <v>2010</v>
      </c>
      <c r="CL21" s="4">
        <v>0.7142857142857143</v>
      </c>
    </row>
    <row r="22" spans="1:90" x14ac:dyDescent="0.25">
      <c r="B22">
        <v>3.7235855367044143E-2</v>
      </c>
      <c r="C22" s="10">
        <v>0.41487467657299265</v>
      </c>
      <c r="D22">
        <v>12.762640547799581</v>
      </c>
      <c r="E22" s="1">
        <v>2011</v>
      </c>
      <c r="F22" s="4">
        <v>0.76923076923076927</v>
      </c>
      <c r="G22" t="s">
        <v>30</v>
      </c>
      <c r="H22" s="11">
        <f>LN(H19)</f>
        <v>4.3732764509754517E-2</v>
      </c>
      <c r="K22" t="s">
        <v>30</v>
      </c>
      <c r="L22" s="11">
        <f>LN(L19)</f>
        <v>3.4501667509353927E-2</v>
      </c>
      <c r="O22" t="s">
        <v>30</v>
      </c>
      <c r="P22" s="11">
        <f>LN(P19)</f>
        <v>4.0417851174350039E-2</v>
      </c>
      <c r="S22" t="s">
        <v>30</v>
      </c>
      <c r="T22" s="11">
        <f>LN(T19)</f>
        <v>4.5526647328939303E-2</v>
      </c>
      <c r="W22" t="s">
        <v>30</v>
      </c>
      <c r="X22" s="11">
        <f>LN(X19)</f>
        <v>4.2557556672778739E-2</v>
      </c>
      <c r="AA22" t="s">
        <v>30</v>
      </c>
      <c r="AB22" s="11">
        <f>LN(AB19)</f>
        <v>4.4654062145367254E-2</v>
      </c>
      <c r="AE22" t="s">
        <v>30</v>
      </c>
      <c r="AF22" s="11">
        <f>LN(AF19)</f>
        <v>4.5422860922062311E-2</v>
      </c>
      <c r="AI22" t="s">
        <v>30</v>
      </c>
      <c r="AJ22" s="11">
        <f>LN(AJ19)</f>
        <v>4.384451583502285E-2</v>
      </c>
      <c r="AM22" t="s">
        <v>30</v>
      </c>
      <c r="AN22" s="11">
        <f>LN(AN19)</f>
        <v>4.4150060740179041E-2</v>
      </c>
      <c r="AQ22" t="s">
        <v>30</v>
      </c>
      <c r="AR22" s="11">
        <f>LN(AR19)</f>
        <v>4.379495260977942E-2</v>
      </c>
      <c r="AU22" t="s">
        <v>30</v>
      </c>
      <c r="AV22" s="11">
        <f>LN(AV19)</f>
        <v>4.3204060663942431E-2</v>
      </c>
      <c r="AY22" t="s">
        <v>30</v>
      </c>
      <c r="AZ22" s="11">
        <f>LN(AZ19)</f>
        <v>4.2816045861639125E-2</v>
      </c>
      <c r="BC22" t="s">
        <v>30</v>
      </c>
      <c r="BD22" s="11">
        <f>LN(BD19)</f>
        <v>4.2815498450281264E-2</v>
      </c>
      <c r="BG22" t="s">
        <v>30</v>
      </c>
      <c r="BH22" s="11">
        <f>LN(BH19)</f>
        <v>4.2906530049402869E-2</v>
      </c>
      <c r="BK22" t="s">
        <v>30</v>
      </c>
      <c r="BL22" s="11">
        <f>LN(BL19)</f>
        <v>4.3323710504068774E-2</v>
      </c>
      <c r="BO22" t="s">
        <v>30</v>
      </c>
      <c r="BP22" s="11">
        <f>LN(BP19)</f>
        <v>4.3935931817381139E-2</v>
      </c>
      <c r="BS22" t="s">
        <v>30</v>
      </c>
      <c r="BT22" s="11">
        <f>LN(BT19)</f>
        <v>4.4639339548358824E-2</v>
      </c>
      <c r="BW22" t="s">
        <v>30</v>
      </c>
      <c r="BX22" s="11">
        <f>LN(BX19)</f>
        <v>4.5617859095481661E-2</v>
      </c>
      <c r="CA22" t="s">
        <v>30</v>
      </c>
      <c r="CB22" s="11">
        <f>LN(CB19)</f>
        <v>4.6444590701114292E-2</v>
      </c>
      <c r="CE22" t="s">
        <v>30</v>
      </c>
      <c r="CF22" s="11">
        <f>LN(CF19)</f>
        <v>4.7303980452169998E-2</v>
      </c>
      <c r="CI22" t="s">
        <v>30</v>
      </c>
      <c r="CJ22" s="11">
        <f>LN(CJ19)</f>
        <v>4.7359055954194408E-2</v>
      </c>
    </row>
    <row r="23" spans="1:90" x14ac:dyDescent="0.25">
      <c r="A23" t="s">
        <v>35</v>
      </c>
      <c r="B23" s="2">
        <f>AVERAGE(B2:B22)</f>
        <v>3.3889404527174316E-2</v>
      </c>
      <c r="C23" s="2">
        <f>AVERAGE(C2:C22)</f>
        <v>0.38163007311704933</v>
      </c>
      <c r="D23" s="2">
        <f>AVERAGE(D2:D22)</f>
        <v>11.225505117505742</v>
      </c>
      <c r="E23" s="2">
        <f>AVERAGE(E2:E22)</f>
        <v>1999.4761904761904</v>
      </c>
      <c r="F23" s="2">
        <f>AVERAGE(F2:F22)</f>
        <v>0.80535721064000565</v>
      </c>
      <c r="G23" t="s">
        <v>31</v>
      </c>
      <c r="H23" s="11">
        <f>LN(H20)</f>
        <v>2.4072130669980919E-2</v>
      </c>
      <c r="K23" t="s">
        <v>31</v>
      </c>
      <c r="L23" s="11">
        <f>LN(L20)</f>
        <v>1.460116687698013E-2</v>
      </c>
      <c r="O23" t="s">
        <v>31</v>
      </c>
      <c r="P23" s="11">
        <f>LN(P20)</f>
        <v>1.8907011046771387E-2</v>
      </c>
      <c r="S23" t="s">
        <v>31</v>
      </c>
      <c r="T23" s="11">
        <f>LN(T20)</f>
        <v>2.4078890160529266E-2</v>
      </c>
      <c r="W23" t="s">
        <v>31</v>
      </c>
      <c r="X23" s="11">
        <f>LN(X20)</f>
        <v>2.16263422989494E-2</v>
      </c>
      <c r="AA23" t="s">
        <v>31</v>
      </c>
      <c r="AB23" s="11">
        <f>LN(AB20)</f>
        <v>2.3731016541455235E-2</v>
      </c>
      <c r="AE23" t="s">
        <v>31</v>
      </c>
      <c r="AF23" s="11">
        <f>LN(AF20)</f>
        <v>2.5659647662785664E-2</v>
      </c>
      <c r="AI23" t="s">
        <v>31</v>
      </c>
      <c r="AJ23" s="11">
        <f>LN(AJ20)</f>
        <v>2.3602342226466816E-2</v>
      </c>
      <c r="AM23" t="s">
        <v>31</v>
      </c>
      <c r="AN23" s="11">
        <f>LN(AN20)</f>
        <v>2.4029086160498869E-2</v>
      </c>
      <c r="AQ23" t="s">
        <v>31</v>
      </c>
      <c r="AR23" s="11">
        <f>LN(AR20)</f>
        <v>2.4312269059519481E-2</v>
      </c>
      <c r="AU23" t="s">
        <v>31</v>
      </c>
      <c r="AV23" s="11">
        <f>LN(AV20)</f>
        <v>2.4186926607577125E-2</v>
      </c>
      <c r="AY23" t="s">
        <v>31</v>
      </c>
      <c r="AZ23" s="11">
        <f>LN(AZ20)</f>
        <v>2.3773398646323274E-2</v>
      </c>
      <c r="BC23" t="s">
        <v>31</v>
      </c>
      <c r="BD23" s="11">
        <f>LN(BD20)</f>
        <v>2.333106666715086E-2</v>
      </c>
      <c r="BG23" t="s">
        <v>31</v>
      </c>
      <c r="BH23" s="11">
        <f>LN(BH20)</f>
        <v>2.3065305844258421E-2</v>
      </c>
      <c r="BK23" t="s">
        <v>31</v>
      </c>
      <c r="BL23" s="11">
        <f>LN(BL20)</f>
        <v>2.3095673524346313E-2</v>
      </c>
      <c r="BO23" t="s">
        <v>31</v>
      </c>
      <c r="BP23" s="11">
        <f>LN(BP20)</f>
        <v>2.3478994329210891E-2</v>
      </c>
      <c r="BS23" t="s">
        <v>31</v>
      </c>
      <c r="BT23" s="11">
        <f>LN(BT20)</f>
        <v>2.413446486325576E-2</v>
      </c>
      <c r="BW23" t="s">
        <v>31</v>
      </c>
      <c r="BX23" s="11">
        <f>LN(BX20)</f>
        <v>2.5293163549157231E-2</v>
      </c>
      <c r="CA23" t="s">
        <v>31</v>
      </c>
      <c r="CB23" s="11">
        <f>LN(CB20)</f>
        <v>2.6312486713858767E-2</v>
      </c>
      <c r="CE23" t="s">
        <v>31</v>
      </c>
      <c r="CF23" s="11">
        <f>LN(CF20)</f>
        <v>2.7375969696124762E-2</v>
      </c>
      <c r="CI23" t="s">
        <v>31</v>
      </c>
      <c r="CJ23" s="11">
        <f>LN(CJ20)</f>
        <v>2.7012664269404824E-2</v>
      </c>
    </row>
    <row r="24" spans="1:90" x14ac:dyDescent="0.25">
      <c r="A24" t="s">
        <v>36</v>
      </c>
      <c r="B24" s="2">
        <f>STDEV(B2:B22)</f>
        <v>2.8005865378299935E-3</v>
      </c>
      <c r="C24" s="2">
        <f>STDEV(C2:C22)</f>
        <v>4.1970552299147569E-2</v>
      </c>
      <c r="D24" s="2">
        <f>STDEV(D2:D22)</f>
        <v>1.8126675435625668</v>
      </c>
      <c r="E24" s="2">
        <f>STDEV(E2:E22)</f>
        <v>8.4298223446229752</v>
      </c>
      <c r="F24" s="2">
        <f>STDEV(F2:F22)</f>
        <v>0.31544211445776094</v>
      </c>
      <c r="G24" t="s">
        <v>32</v>
      </c>
      <c r="H24" s="11">
        <f>H22-H21</f>
        <v>9.7820001326897471E-3</v>
      </c>
      <c r="K24" t="s">
        <v>32</v>
      </c>
      <c r="L24" s="11">
        <f>L22-L21</f>
        <v>9.9007473923613913E-3</v>
      </c>
      <c r="O24" t="s">
        <v>32</v>
      </c>
      <c r="P24" s="11">
        <f>P22-P21</f>
        <v>1.0697581648517737E-2</v>
      </c>
      <c r="S24" t="s">
        <v>32</v>
      </c>
      <c r="T24" s="11">
        <f>T22-T21</f>
        <v>1.0666378900340293E-2</v>
      </c>
      <c r="W24" t="s">
        <v>32</v>
      </c>
      <c r="X24" s="11">
        <f>X22-X21</f>
        <v>1.0410843719705687E-2</v>
      </c>
      <c r="AA24" t="s">
        <v>32</v>
      </c>
      <c r="AB24" s="11">
        <f>AB22-AB21</f>
        <v>1.0406802070414854E-2</v>
      </c>
      <c r="AE24" t="s">
        <v>32</v>
      </c>
      <c r="AF24" s="11">
        <f>AF22-AF21</f>
        <v>9.8327843493903888E-3</v>
      </c>
      <c r="AI24" t="s">
        <v>32</v>
      </c>
      <c r="AJ24" s="11">
        <f>AJ22-AJ21</f>
        <v>1.0069869479638907E-2</v>
      </c>
      <c r="AM24" t="s">
        <v>32</v>
      </c>
      <c r="AN24" s="11">
        <f>AN22-AN21</f>
        <v>1.0009881441241965E-2</v>
      </c>
      <c r="AQ24" t="s">
        <v>32</v>
      </c>
      <c r="AR24" s="11">
        <f>AR22-AR21</f>
        <v>9.693895655722852E-3</v>
      </c>
      <c r="AU24" t="s">
        <v>32</v>
      </c>
      <c r="AV24" s="11">
        <f>AV22-AV21</f>
        <v>9.4633612859084185E-3</v>
      </c>
      <c r="AY24" t="s">
        <v>32</v>
      </c>
      <c r="AZ24" s="11">
        <f>AZ22-AZ21</f>
        <v>9.4759964908903635E-3</v>
      </c>
      <c r="BC24" t="s">
        <v>32</v>
      </c>
      <c r="BD24" s="11">
        <f>BD22-BD21</f>
        <v>9.6947612569784694E-3</v>
      </c>
      <c r="BG24" t="s">
        <v>32</v>
      </c>
      <c r="BH24" s="11">
        <f>BH22-BH21</f>
        <v>9.8714036374903461E-3</v>
      </c>
      <c r="BK24" t="s">
        <v>32</v>
      </c>
      <c r="BL24" s="11">
        <f>BL22-BL21</f>
        <v>1.0062872676825277E-2</v>
      </c>
      <c r="BO24" t="s">
        <v>32</v>
      </c>
      <c r="BP24" s="11">
        <f>BP22-BP21</f>
        <v>1.0176158869774771E-2</v>
      </c>
      <c r="BS24" t="s">
        <v>32</v>
      </c>
      <c r="BT24" s="11">
        <f>BT22-BT21</f>
        <v>1.0199882027513554E-2</v>
      </c>
      <c r="BW24" t="s">
        <v>32</v>
      </c>
      <c r="BX24" s="11">
        <f>BX22-BX21</f>
        <v>1.0110712005787809E-2</v>
      </c>
      <c r="CA24" t="s">
        <v>32</v>
      </c>
      <c r="CB24" s="11">
        <f>CB22-CB21</f>
        <v>1.0015390147805205E-2</v>
      </c>
      <c r="CE24" t="s">
        <v>32</v>
      </c>
      <c r="CF24" s="11">
        <f>CF22-CF21</f>
        <v>9.9143654978139928E-3</v>
      </c>
      <c r="CI24" t="s">
        <v>32</v>
      </c>
      <c r="CJ24" s="11">
        <f>CJ22-CJ21</f>
        <v>1.0121449778128816E-2</v>
      </c>
    </row>
    <row r="25" spans="1:90" x14ac:dyDescent="0.25">
      <c r="A25" t="s">
        <v>37</v>
      </c>
      <c r="B25" s="2">
        <f>MIN(B2:B22)</f>
        <v>2.4600920116992536E-2</v>
      </c>
      <c r="C25" s="2">
        <f>MIN(C2:C22)</f>
        <v>0.25487647755779824</v>
      </c>
      <c r="D25" s="2">
        <f>MIN(D2:D22)</f>
        <v>6.1570685367757081</v>
      </c>
      <c r="E25" s="2">
        <f>MIN(E2:E22)</f>
        <v>1984</v>
      </c>
      <c r="F25" s="2">
        <f>MIN(F2:F22)</f>
        <v>0.22222222222222221</v>
      </c>
      <c r="G25" t="s">
        <v>33</v>
      </c>
      <c r="H25" s="11">
        <f>H21-H23</f>
        <v>9.8786337070838511E-3</v>
      </c>
      <c r="K25" t="s">
        <v>33</v>
      </c>
      <c r="L25" s="11">
        <f>L21-L23</f>
        <v>9.9997532400124059E-3</v>
      </c>
      <c r="O25" t="s">
        <v>33</v>
      </c>
      <c r="P25" s="11">
        <f>P21-P23</f>
        <v>1.0813258479060915E-2</v>
      </c>
      <c r="S25" t="s">
        <v>33</v>
      </c>
      <c r="T25" s="11">
        <f>T21-T23</f>
        <v>1.0781378268069745E-2</v>
      </c>
      <c r="W25" t="s">
        <v>33</v>
      </c>
      <c r="X25" s="11">
        <f>X21-X23</f>
        <v>1.0520370654123652E-2</v>
      </c>
      <c r="AA25" t="s">
        <v>33</v>
      </c>
      <c r="AB25" s="11">
        <f>AB21-AB23</f>
        <v>1.0516243533497165E-2</v>
      </c>
      <c r="AE25" t="s">
        <v>33</v>
      </c>
      <c r="AF25" s="11">
        <f>AF21-AF23</f>
        <v>9.9304289098862582E-3</v>
      </c>
      <c r="AI25" t="s">
        <v>33</v>
      </c>
      <c r="AJ25" s="11">
        <f>AJ21-AJ23</f>
        <v>1.0172304128917127E-2</v>
      </c>
      <c r="AM25" t="s">
        <v>33</v>
      </c>
      <c r="AN25" s="11">
        <f>AN21-AN23</f>
        <v>1.0111093138438207E-2</v>
      </c>
      <c r="AQ25" t="s">
        <v>33</v>
      </c>
      <c r="AR25" s="11">
        <f>AR21-AR23</f>
        <v>9.7887878945370869E-3</v>
      </c>
      <c r="AU25" t="s">
        <v>33</v>
      </c>
      <c r="AV25" s="11">
        <f>AV21-AV23</f>
        <v>9.5537727704568878E-3</v>
      </c>
      <c r="AY25" t="s">
        <v>33</v>
      </c>
      <c r="AZ25" s="11">
        <f>AZ21-AZ23</f>
        <v>9.5666507244254878E-3</v>
      </c>
      <c r="BC25" t="s">
        <v>33</v>
      </c>
      <c r="BD25" s="11">
        <f>BD21-BD23</f>
        <v>9.7896705261519348E-3</v>
      </c>
      <c r="BG25" t="s">
        <v>33</v>
      </c>
      <c r="BH25" s="11">
        <f>BH21-BH23</f>
        <v>9.9698205676541016E-3</v>
      </c>
      <c r="BK25" t="s">
        <v>33</v>
      </c>
      <c r="BL25" s="11">
        <f>BL21-BL23</f>
        <v>1.0165164302897184E-2</v>
      </c>
      <c r="BO25" t="s">
        <v>33</v>
      </c>
      <c r="BP25" s="11">
        <f>BP21-BP23</f>
        <v>1.0280778618395478E-2</v>
      </c>
      <c r="BS25" t="s">
        <v>33</v>
      </c>
      <c r="BT25" s="11">
        <f>BT21-BT23</f>
        <v>1.030499265758951E-2</v>
      </c>
      <c r="BW25" t="s">
        <v>33</v>
      </c>
      <c r="BX25" s="11">
        <f>BX21-BX23</f>
        <v>1.0213983540536622E-2</v>
      </c>
      <c r="CA25" t="s">
        <v>33</v>
      </c>
      <c r="CB25" s="11">
        <f>CB21-CB23</f>
        <v>1.0116713839450321E-2</v>
      </c>
      <c r="CE25" t="s">
        <v>33</v>
      </c>
      <c r="CF25" s="11">
        <f>CF21-CF23</f>
        <v>1.0013645258231244E-2</v>
      </c>
      <c r="CI25" t="s">
        <v>33</v>
      </c>
      <c r="CJ25" s="11">
        <f>CJ21-CJ23</f>
        <v>1.0224941906660769E-2</v>
      </c>
    </row>
    <row r="26" spans="1:90" x14ac:dyDescent="0.25">
      <c r="A26" t="s">
        <v>38</v>
      </c>
      <c r="B26" s="2">
        <f>MAX(B2:B22)</f>
        <v>3.7389614954356006E-2</v>
      </c>
      <c r="C26" s="2">
        <f>MAX(C2:C22)</f>
        <v>0.43440702486511673</v>
      </c>
      <c r="D26" s="2">
        <f>MAX(D2:D22)</f>
        <v>13.825006305474956</v>
      </c>
      <c r="E26" s="2">
        <f>MAX(E2:E22)</f>
        <v>2011</v>
      </c>
      <c r="F26" s="2">
        <f>MAX(F2:F22)</f>
        <v>1.3333333333333333</v>
      </c>
      <c r="G26" t="s">
        <v>34</v>
      </c>
      <c r="H26" s="12">
        <f>AVERAGE(H24:H25)</f>
        <v>9.8303169198867991E-3</v>
      </c>
      <c r="K26" t="s">
        <v>34</v>
      </c>
      <c r="L26" s="12">
        <f>AVERAGE(L24:L25)</f>
        <v>9.9502503161868986E-3</v>
      </c>
      <c r="O26" t="s">
        <v>34</v>
      </c>
      <c r="P26" s="12">
        <f>AVERAGE(P24:P25)</f>
        <v>1.0755420063789326E-2</v>
      </c>
      <c r="S26" t="s">
        <v>34</v>
      </c>
      <c r="T26" s="12">
        <f>AVERAGE(T24:T25)</f>
        <v>1.0723878584205019E-2</v>
      </c>
      <c r="W26" t="s">
        <v>34</v>
      </c>
      <c r="X26" s="12">
        <f>AVERAGE(X24:X25)</f>
        <v>1.046560718691467E-2</v>
      </c>
      <c r="AA26" t="s">
        <v>34</v>
      </c>
      <c r="AB26" s="12">
        <f>AVERAGE(AB24:AB25)</f>
        <v>1.0461522801956009E-2</v>
      </c>
      <c r="AE26" t="s">
        <v>34</v>
      </c>
      <c r="AF26" s="12">
        <f>AVERAGE(AF24:AF25)</f>
        <v>9.8816066296383235E-3</v>
      </c>
      <c r="AI26" t="s">
        <v>34</v>
      </c>
      <c r="AJ26" s="12">
        <f>AVERAGE(AJ24:AJ25)</f>
        <v>1.0121086804278017E-2</v>
      </c>
      <c r="AM26" t="s">
        <v>34</v>
      </c>
      <c r="AN26" s="12">
        <f>AVERAGE(AN24:AN25)</f>
        <v>1.0060487289840086E-2</v>
      </c>
      <c r="AQ26" t="s">
        <v>34</v>
      </c>
      <c r="AR26" s="12">
        <f>AVERAGE(AR24:AR25)</f>
        <v>9.7413417751299695E-3</v>
      </c>
      <c r="AU26" t="s">
        <v>34</v>
      </c>
      <c r="AV26" s="12">
        <f>AVERAGE(AV24:AV25)</f>
        <v>9.5085670281826531E-3</v>
      </c>
      <c r="AY26" t="s">
        <v>34</v>
      </c>
      <c r="AZ26" s="12">
        <f>AVERAGE(AZ24:AZ25)</f>
        <v>9.5213236076579257E-3</v>
      </c>
      <c r="BC26" t="s">
        <v>34</v>
      </c>
      <c r="BD26" s="12">
        <f>AVERAGE(BD24:BD25)</f>
        <v>9.7422158915652021E-3</v>
      </c>
      <c r="BG26" t="s">
        <v>34</v>
      </c>
      <c r="BH26" s="12">
        <f>AVERAGE(BH24:BH25)</f>
        <v>9.9206121025722238E-3</v>
      </c>
      <c r="BK26" t="s">
        <v>34</v>
      </c>
      <c r="BL26" s="12">
        <f>AVERAGE(BL24:BL25)</f>
        <v>1.011401848986123E-2</v>
      </c>
      <c r="BO26" t="s">
        <v>34</v>
      </c>
      <c r="BP26" s="12">
        <f>AVERAGE(BP24:BP25)</f>
        <v>1.0228468744085124E-2</v>
      </c>
      <c r="BS26" t="s">
        <v>34</v>
      </c>
      <c r="BT26" s="12">
        <f>AVERAGE(BT24:BT25)</f>
        <v>1.0252437342551532E-2</v>
      </c>
      <c r="BW26" t="s">
        <v>34</v>
      </c>
      <c r="BX26" s="12">
        <f>AVERAGE(BX24:BX25)</f>
        <v>1.0162347773162215E-2</v>
      </c>
      <c r="CA26" t="s">
        <v>34</v>
      </c>
      <c r="CB26" s="12">
        <f>AVERAGE(CB24:CB25)</f>
        <v>1.0066051993627763E-2</v>
      </c>
      <c r="CE26" t="s">
        <v>34</v>
      </c>
      <c r="CF26" s="12">
        <f>AVERAGE(CF24:CF25)</f>
        <v>9.9640053780226182E-3</v>
      </c>
      <c r="CI26" t="s">
        <v>34</v>
      </c>
      <c r="CJ26" s="12">
        <f>AVERAGE(CJ24:CJ25)</f>
        <v>1.0173195842394792E-2</v>
      </c>
    </row>
    <row r="27" spans="1:90" x14ac:dyDescent="0.25">
      <c r="A27" t="s">
        <v>39</v>
      </c>
      <c r="B27" s="2">
        <f>ABS(B26-B25)</f>
        <v>1.278869483736347E-2</v>
      </c>
      <c r="C27" s="2">
        <f>ABS(C26-C25)</f>
        <v>0.17953054730731849</v>
      </c>
      <c r="D27" s="2">
        <f>ABS(D26-D25)</f>
        <v>7.6679377686992476</v>
      </c>
      <c r="E27" s="2">
        <f>ABS(E26-E25)</f>
        <v>27</v>
      </c>
      <c r="F27" s="2">
        <f>ABS(F26-F25)</f>
        <v>1.1111111111111112</v>
      </c>
    </row>
    <row r="28" spans="1:90" x14ac:dyDescent="0.25">
      <c r="A28" t="s">
        <v>40</v>
      </c>
      <c r="B28" s="2">
        <f>COUNT(B2:B22)</f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0"/>
  <sheetViews>
    <sheetView workbookViewId="0">
      <selection activeCell="F1" sqref="F1"/>
    </sheetView>
  </sheetViews>
  <sheetFormatPr defaultColWidth="11.42578125" defaultRowHeight="15" x14ac:dyDescent="0.25"/>
  <sheetData>
    <row r="1" spans="2:100" ht="17.25" thickTop="1" thickBot="1" x14ac:dyDescent="0.3">
      <c r="B1" s="2" t="s">
        <v>13</v>
      </c>
      <c r="C1" s="2" t="s">
        <v>14</v>
      </c>
      <c r="D1" s="2" t="s">
        <v>15</v>
      </c>
      <c r="E1" s="3" t="s">
        <v>0</v>
      </c>
      <c r="F1" s="3" t="s">
        <v>1</v>
      </c>
      <c r="G1" s="8">
        <f>LN(G2)</f>
        <v>2.8952147208863625E-2</v>
      </c>
      <c r="H1" s="9">
        <f>G4</f>
        <v>0.66612157818593964</v>
      </c>
      <c r="I1" s="3" t="s">
        <v>0</v>
      </c>
      <c r="J1" s="3" t="s">
        <v>1</v>
      </c>
      <c r="K1" s="8">
        <f>LN(K2)</f>
        <v>3.092168693160004E-2</v>
      </c>
      <c r="L1" s="9">
        <f>K4</f>
        <v>0.5920975009140238</v>
      </c>
      <c r="M1" s="3" t="s">
        <v>0</v>
      </c>
      <c r="N1" s="3" t="s">
        <v>1</v>
      </c>
      <c r="O1" s="8">
        <f>LN(O2)</f>
        <v>2.8657079157157931E-2</v>
      </c>
      <c r="P1" s="9">
        <f>O4</f>
        <v>0.55111483704404096</v>
      </c>
      <c r="Q1" s="3" t="s">
        <v>0</v>
      </c>
      <c r="R1" s="3" t="s">
        <v>1</v>
      </c>
      <c r="S1" s="8">
        <f>LN(S2)</f>
        <v>2.7587001071223052E-2</v>
      </c>
      <c r="T1" s="9">
        <f>S4</f>
        <v>0.69634228501165973</v>
      </c>
      <c r="U1" s="3" t="s">
        <v>0</v>
      </c>
      <c r="V1" s="3" t="s">
        <v>1</v>
      </c>
      <c r="W1" s="8">
        <f>LN(W2)</f>
        <v>2.8277584854442359E-2</v>
      </c>
      <c r="X1" s="9">
        <f>W4</f>
        <v>0.66746558719449356</v>
      </c>
      <c r="Y1" s="3" t="s">
        <v>0</v>
      </c>
      <c r="Z1" s="3" t="s">
        <v>1</v>
      </c>
      <c r="AA1" s="8">
        <f>LN(AA2)</f>
        <v>2.8976139743857088E-2</v>
      </c>
      <c r="AB1" s="9">
        <f>AA4</f>
        <v>0.66424833274136263</v>
      </c>
      <c r="AC1" s="3" t="s">
        <v>0</v>
      </c>
      <c r="AD1" s="3" t="s">
        <v>1</v>
      </c>
      <c r="AE1" s="8">
        <f>LN(AE2)</f>
        <v>2.8688996639484335E-2</v>
      </c>
      <c r="AF1" s="9">
        <f>AE4</f>
        <v>0.6673213071275873</v>
      </c>
      <c r="AG1" s="3" t="s">
        <v>0</v>
      </c>
      <c r="AH1" s="3" t="s">
        <v>1</v>
      </c>
      <c r="AI1" s="8">
        <f>LN(AI2)</f>
        <v>2.8940735911732272E-2</v>
      </c>
      <c r="AJ1" s="9">
        <f>AI4</f>
        <v>0.66509111595411952</v>
      </c>
      <c r="AK1" s="3" t="s">
        <v>0</v>
      </c>
      <c r="AL1" s="3" t="s">
        <v>1</v>
      </c>
      <c r="AM1" s="8">
        <f>LN(AM2)</f>
        <v>2.9005787237124867E-2</v>
      </c>
      <c r="AN1" s="9">
        <f>AM4</f>
        <v>0.67836429044474011</v>
      </c>
      <c r="AO1" s="3" t="s">
        <v>0</v>
      </c>
      <c r="AP1" s="3" t="s">
        <v>1</v>
      </c>
      <c r="AQ1" s="8">
        <f>LN(AQ2)</f>
        <v>2.8990961107947209E-2</v>
      </c>
      <c r="AR1" s="9">
        <f>AQ4</f>
        <v>0.66769029224720666</v>
      </c>
      <c r="AS1" s="3" t="s">
        <v>0</v>
      </c>
      <c r="AT1" s="3" t="s">
        <v>1</v>
      </c>
      <c r="AU1" s="8">
        <f>LN(AU2)</f>
        <v>2.8872177997368555E-2</v>
      </c>
      <c r="AV1" s="9">
        <f>AU4</f>
        <v>0.66674629465472657</v>
      </c>
      <c r="AW1" s="3" t="s">
        <v>0</v>
      </c>
      <c r="AX1" s="3" t="s">
        <v>1</v>
      </c>
      <c r="AY1" s="8">
        <f>LN(AY2)</f>
        <v>2.8674286481887287E-2</v>
      </c>
      <c r="AZ1" s="9">
        <f>AY4</f>
        <v>0.67673048465700891</v>
      </c>
      <c r="BA1" s="3" t="s">
        <v>0</v>
      </c>
      <c r="BB1" s="3" t="s">
        <v>1</v>
      </c>
      <c r="BC1" s="8">
        <f>LN(BC2)</f>
        <v>2.8505940576400244E-2</v>
      </c>
      <c r="BD1" s="9">
        <f>BC4</f>
        <v>0.68455447046332218</v>
      </c>
      <c r="BE1" s="3" t="s">
        <v>0</v>
      </c>
      <c r="BF1" s="3" t="s">
        <v>1</v>
      </c>
      <c r="BG1" s="8">
        <f>LN(BG2)</f>
        <v>2.8413442599083166E-2</v>
      </c>
      <c r="BH1" s="9">
        <f>BG4</f>
        <v>0.68319845250571942</v>
      </c>
      <c r="BI1" s="3" t="s">
        <v>0</v>
      </c>
      <c r="BJ1" s="3" t="s">
        <v>1</v>
      </c>
      <c r="BK1" s="8">
        <f>LN(BK2)</f>
        <v>2.8431867577464711E-2</v>
      </c>
      <c r="BL1" s="9">
        <f>BK4</f>
        <v>0.67436671951903149</v>
      </c>
      <c r="BM1" s="3" t="s">
        <v>0</v>
      </c>
      <c r="BN1" s="3" t="s">
        <v>1</v>
      </c>
      <c r="BO1" s="8">
        <f>LN(BO2)</f>
        <v>2.8475654867752116E-2</v>
      </c>
      <c r="BP1" s="9">
        <f>BO4</f>
        <v>0.66787799545125837</v>
      </c>
      <c r="BQ1" s="3" t="s">
        <v>0</v>
      </c>
      <c r="BR1" s="3" t="s">
        <v>1</v>
      </c>
      <c r="BS1" s="8">
        <f>LN(BS2)</f>
        <v>2.8624492996627515E-2</v>
      </c>
      <c r="BT1" s="9">
        <f>BS4</f>
        <v>0.66228040545039757</v>
      </c>
      <c r="BU1" s="3" t="s">
        <v>0</v>
      </c>
      <c r="BV1" s="3" t="s">
        <v>1</v>
      </c>
      <c r="BW1" s="8">
        <f>LN(BW2)</f>
        <v>2.8840914210483036E-2</v>
      </c>
      <c r="BX1" s="9">
        <f>BW4</f>
        <v>0.66108310567430717</v>
      </c>
      <c r="BY1" s="3" t="s">
        <v>0</v>
      </c>
      <c r="BZ1" s="3" t="s">
        <v>1</v>
      </c>
      <c r="CA1" s="8">
        <f>LN(CA2)</f>
        <v>2.9084246040095192E-2</v>
      </c>
      <c r="CB1" s="9">
        <f>CA4</f>
        <v>0.66412238272420943</v>
      </c>
      <c r="CC1" s="3" t="s">
        <v>0</v>
      </c>
      <c r="CD1" s="3" t="s">
        <v>1</v>
      </c>
      <c r="CE1" s="8">
        <f>LN(CE2)</f>
        <v>2.9427989391308751E-2</v>
      </c>
      <c r="CF1" s="9">
        <f>CE4</f>
        <v>0.67300403430799038</v>
      </c>
      <c r="CG1" s="3" t="s">
        <v>0</v>
      </c>
      <c r="CH1" s="3" t="s">
        <v>1</v>
      </c>
      <c r="CI1" s="8">
        <f>LN(CI2)</f>
        <v>2.9685863287013781E-2</v>
      </c>
      <c r="CJ1" s="9">
        <f>CI4</f>
        <v>0.68102955321006642</v>
      </c>
      <c r="CK1" s="3" t="s">
        <v>0</v>
      </c>
      <c r="CL1" s="3" t="s">
        <v>1</v>
      </c>
      <c r="CM1" s="8">
        <f>LN(CM2)</f>
        <v>2.9930838913558144E-2</v>
      </c>
      <c r="CN1" s="9">
        <f>CM4</f>
        <v>0.68902267392275562</v>
      </c>
      <c r="CO1" s="3" t="s">
        <v>0</v>
      </c>
      <c r="CP1" s="3" t="s">
        <v>1</v>
      </c>
      <c r="CQ1" s="8">
        <f>LN(CQ2)</f>
        <v>2.9820534195260338E-2</v>
      </c>
      <c r="CR1" s="9">
        <f>CQ4</f>
        <v>0.68139620417991809</v>
      </c>
      <c r="CS1" s="3" t="s">
        <v>0</v>
      </c>
      <c r="CT1" s="3" t="s">
        <v>1</v>
      </c>
      <c r="CU1" s="8">
        <f>LN(CU2)</f>
        <v>2.9760075625991016E-2</v>
      </c>
      <c r="CV1" s="9">
        <f>CU4</f>
        <v>0.67678117473364863</v>
      </c>
    </row>
    <row r="2" spans="2:100" ht="15.75" thickTop="1" x14ac:dyDescent="0.25">
      <c r="B2">
        <v>3.092168693160004E-2</v>
      </c>
      <c r="C2" s="10">
        <v>0.5920975009140238</v>
      </c>
      <c r="D2">
        <v>29.031324997556514</v>
      </c>
      <c r="E2" s="1">
        <v>1947</v>
      </c>
      <c r="F2" s="4">
        <v>0.19028741328047571</v>
      </c>
      <c r="G2">
        <f t="array" ref="G2:H6">LOGEST(F2:F24,E2:E24,TRUE, TRUE)</f>
        <v>1.0293753348136363</v>
      </c>
      <c r="H2">
        <v>5.3597970917388993E-26</v>
      </c>
      <c r="I2" s="1">
        <v>1947</v>
      </c>
      <c r="J2" s="4">
        <v>0.15845070422535212</v>
      </c>
      <c r="K2">
        <f t="array" ref="K2:L6">LOGEST(J2:J23,I2:I23,TRUE, TRUE)</f>
        <v>1.0314047282546384</v>
      </c>
      <c r="L2">
        <v>1.0417722343456677E-27</v>
      </c>
      <c r="M2" s="1">
        <v>1947</v>
      </c>
      <c r="N2" s="4">
        <v>0.19028741328047571</v>
      </c>
      <c r="O2">
        <f t="array" ref="O2:P6">LOGEST(N2:N23,M2:M23,TRUE, TRUE)</f>
        <v>1.0290716438460734</v>
      </c>
      <c r="P2">
        <v>9.6725135507002473E-26</v>
      </c>
      <c r="Q2" s="1">
        <v>1947</v>
      </c>
      <c r="R2" s="4">
        <v>0.19028741328047571</v>
      </c>
      <c r="S2">
        <f t="array" ref="S2:T6">LOGEST(R2:R23,Q2:Q23,TRUE, TRUE)</f>
        <v>1.027971045799084</v>
      </c>
      <c r="T2">
        <v>8.4550877795004887E-25</v>
      </c>
      <c r="U2" s="1">
        <v>1947</v>
      </c>
      <c r="V2" s="4">
        <v>0.19028741328047571</v>
      </c>
      <c r="W2">
        <f t="array" ref="W2:X6">LOGEST(V2:V23,U2:U23,TRUE, TRUE)</f>
        <v>1.0286811911121276</v>
      </c>
      <c r="X2">
        <v>2.0982774878437654E-25</v>
      </c>
      <c r="Y2" s="1">
        <v>1947</v>
      </c>
      <c r="Z2" s="4">
        <v>0.19028741328047571</v>
      </c>
      <c r="AA2">
        <f t="array" ref="AA2:AB6">LOGEST(Z2:Z23,Y2:Y23,TRUE, TRUE)</f>
        <v>1.0294000324336563</v>
      </c>
      <c r="AB2">
        <v>5.1049611192369287E-26</v>
      </c>
      <c r="AC2" s="1">
        <v>1947</v>
      </c>
      <c r="AD2" s="4">
        <v>0.19028741328047571</v>
      </c>
      <c r="AE2">
        <f t="array" ref="AE2:AF6">LOGEST(AD2:AD23,AC2:AC23,TRUE, TRUE)</f>
        <v>1.0291044897462549</v>
      </c>
      <c r="AF2">
        <v>9.1739558883523041E-26</v>
      </c>
      <c r="AG2" s="1">
        <v>1947</v>
      </c>
      <c r="AH2" s="4">
        <v>0.19028741328047571</v>
      </c>
      <c r="AI2">
        <f t="array" ref="AI2:AJ6">LOGEST(AH2:AH23,AG2:AG23,TRUE, TRUE)</f>
        <v>1.0293635883728522</v>
      </c>
      <c r="AJ2">
        <v>5.4867823953782234E-26</v>
      </c>
      <c r="AK2" s="1">
        <v>1947</v>
      </c>
      <c r="AL2" s="4">
        <v>0.19028741328047571</v>
      </c>
      <c r="AM2">
        <f t="array" ref="AM2:AN6">LOGEST(AL2:AL23,AK2:AK23,TRUE, TRUE)</f>
        <v>1.0294305520166001</v>
      </c>
      <c r="AN2">
        <v>4.737190407833022E-26</v>
      </c>
      <c r="AO2" s="1">
        <v>1947</v>
      </c>
      <c r="AP2" s="4">
        <v>0.19028741328047571</v>
      </c>
      <c r="AQ2">
        <f t="array" ref="AQ2:AR6">LOGEST(AP2:AP23,AO2:AO23,TRUE, TRUE)</f>
        <v>1.0294152896593975</v>
      </c>
      <c r="AR2">
        <v>4.9863852170609752E-26</v>
      </c>
      <c r="AS2" s="1">
        <v>1947</v>
      </c>
      <c r="AT2" s="4">
        <v>0.19028741328047571</v>
      </c>
      <c r="AU2">
        <f t="array" ref="AU2:AV6">LOGEST(AT2:AT23,AS2:AS23,TRUE, TRUE)</f>
        <v>1.0292930197711572</v>
      </c>
      <c r="AV2">
        <v>6.2413289263226538E-26</v>
      </c>
      <c r="AW2" s="1">
        <v>1947</v>
      </c>
      <c r="AX2" s="4">
        <v>0.19028741328047571</v>
      </c>
      <c r="AY2">
        <f t="array" ref="AY2:AZ6">LOGEST(AX2:AX23,AW2:AW23,TRUE, TRUE)</f>
        <v>1.0290893515683697</v>
      </c>
      <c r="AZ2">
        <v>9.1537958982616272E-26</v>
      </c>
      <c r="BA2" s="1">
        <v>1947</v>
      </c>
      <c r="BB2" s="4">
        <v>0.19028741328047571</v>
      </c>
      <c r="BC2">
        <f t="array" ref="BC2:BD6">LOGEST(BB2:BB23,BA2:BA23,TRUE, TRUE)</f>
        <v>1.0289161231712076</v>
      </c>
      <c r="BD2">
        <v>1.2736496878328324E-25</v>
      </c>
      <c r="BE2" s="1">
        <v>1947</v>
      </c>
      <c r="BF2" s="4">
        <v>0.19028741328047571</v>
      </c>
      <c r="BG2">
        <f t="array" ref="BG2:BH6">LOGEST(BF2:BF23,BE2:BE23,TRUE, TRUE)</f>
        <v>1.0288209549124889</v>
      </c>
      <c r="BH2">
        <v>1.5314142520970492E-25</v>
      </c>
      <c r="BI2" s="1">
        <v>1947</v>
      </c>
      <c r="BJ2" s="4">
        <v>0.19028741328047571</v>
      </c>
      <c r="BK2">
        <f t="array" ref="BK2:BL6">LOGEST(BJ2:BJ23,BI2:BI23,TRUE, TRUE)</f>
        <v>1.0288399110909747</v>
      </c>
      <c r="BL2">
        <v>1.4824060113303302E-25</v>
      </c>
      <c r="BM2" s="1">
        <v>1947</v>
      </c>
      <c r="BN2" s="4">
        <v>0.19028741328047571</v>
      </c>
      <c r="BO2">
        <f t="array" ref="BO2:BP6">LOGEST(BN2:BN23,BM2:BM23,TRUE, TRUE)</f>
        <v>1.0288849621891465</v>
      </c>
      <c r="BP2">
        <v>1.3639415853990497E-25</v>
      </c>
      <c r="BQ2" s="1">
        <v>1947</v>
      </c>
      <c r="BR2" s="4">
        <v>0.19028741328047571</v>
      </c>
      <c r="BS2">
        <f t="array" ref="BS2:BT6">LOGEST(BR2:BR23,BQ2:BQ23,TRUE, TRUE)</f>
        <v>1.0290381108986477</v>
      </c>
      <c r="BT2">
        <v>1.0200698885585431E-25</v>
      </c>
      <c r="BU2" s="1">
        <v>1947</v>
      </c>
      <c r="BV2" s="4">
        <v>0.19028741328047571</v>
      </c>
      <c r="BW2">
        <f t="array" ref="BW2:BX6">LOGEST(BV2:BV23,BU2:BU23,TRUE, TRUE)</f>
        <v>1.0292608406765671</v>
      </c>
      <c r="BX2">
        <v>6.6707606368171036E-26</v>
      </c>
      <c r="BY2" s="1">
        <v>1947</v>
      </c>
      <c r="BZ2" s="4">
        <v>0.19028741328047571</v>
      </c>
      <c r="CA2">
        <f t="array" ref="CA2:CB6">LOGEST(BZ2:BZ23,BY2:BY23,TRUE, TRUE)</f>
        <v>1.0295113230740112</v>
      </c>
      <c r="CB2">
        <v>4.1319178522064736E-26</v>
      </c>
      <c r="CC2" s="1">
        <v>1947</v>
      </c>
      <c r="CD2" s="4">
        <v>0.19028741328047571</v>
      </c>
      <c r="CE2">
        <f t="array" ref="CE2:CF6">LOGEST(CD2:CD23,CC2:CC23,TRUE, TRUE)</f>
        <v>1.0298652715765539</v>
      </c>
      <c r="CF2">
        <v>2.0974079389879781E-26</v>
      </c>
      <c r="CG2" s="1">
        <v>1947</v>
      </c>
      <c r="CH2" s="4">
        <v>0.19028741328047571</v>
      </c>
      <c r="CI2">
        <f t="array" ref="CI2:CJ6">LOGEST(CH2:CH23,CG2:CG23,TRUE, TRUE)</f>
        <v>1.0301308811916079</v>
      </c>
      <c r="CJ2">
        <v>1.2597942415803131E-26</v>
      </c>
      <c r="CK2" s="1">
        <v>1947</v>
      </c>
      <c r="CL2" s="4">
        <v>0.19028741328047571</v>
      </c>
      <c r="CM2">
        <f t="array" ref="CM2:CN6">LOGEST(CL2:CL23,CK2:CK23,TRUE, TRUE)</f>
        <v>1.0303832690628267</v>
      </c>
      <c r="CN2">
        <v>7.7569487400067342E-27</v>
      </c>
      <c r="CO2" s="1">
        <v>1947</v>
      </c>
      <c r="CP2" s="4">
        <v>0.19028741328047571</v>
      </c>
      <c r="CQ2">
        <f t="array" ref="CQ2:CR6">LOGEST(CP2:CP23,CO2:CO23,TRUE, TRUE)</f>
        <v>1.0302696191947676</v>
      </c>
      <c r="CR2">
        <v>9.6339733058391854E-27</v>
      </c>
      <c r="CS2" s="1">
        <v>1947</v>
      </c>
      <c r="CT2" s="4">
        <v>0.19028741328047571</v>
      </c>
      <c r="CU2">
        <f t="array" ref="CU2:CV6">LOGEST(CT2:CT23,CS2:CS23,TRUE, TRUE)</f>
        <v>1.0302073324505321</v>
      </c>
      <c r="CV2">
        <v>1.0846560787244824E-26</v>
      </c>
    </row>
    <row r="3" spans="2:100" x14ac:dyDescent="0.25">
      <c r="B3">
        <v>2.8657079157157931E-2</v>
      </c>
      <c r="C3" s="10">
        <v>0.55111483704404096</v>
      </c>
      <c r="D3">
        <v>24.554825265994008</v>
      </c>
      <c r="E3" s="1">
        <v>1947</v>
      </c>
      <c r="F3" s="4">
        <v>0.15845070422535212</v>
      </c>
      <c r="G3">
        <v>4.4728934801189519E-3</v>
      </c>
      <c r="H3">
        <v>8.923347919930908</v>
      </c>
      <c r="I3" s="1">
        <v>1984</v>
      </c>
      <c r="J3" s="4">
        <v>0.22222222222222221</v>
      </c>
      <c r="K3">
        <v>5.7389144400275625E-3</v>
      </c>
      <c r="L3">
        <v>11.461398346532208</v>
      </c>
      <c r="M3" s="1">
        <v>1984</v>
      </c>
      <c r="N3" s="4">
        <v>0.22222222222222221</v>
      </c>
      <c r="O3">
        <v>5.7831372480801864E-3</v>
      </c>
      <c r="P3">
        <v>11.549717352572474</v>
      </c>
      <c r="Q3" s="1">
        <v>1947</v>
      </c>
      <c r="R3" s="4">
        <v>0.15845070422535212</v>
      </c>
      <c r="S3">
        <v>4.0735239082052297E-3</v>
      </c>
      <c r="T3">
        <v>8.1286401060838216</v>
      </c>
      <c r="U3" s="1">
        <v>1947</v>
      </c>
      <c r="V3" s="4">
        <v>0.15845070422535212</v>
      </c>
      <c r="W3">
        <v>4.4630440617667994E-3</v>
      </c>
      <c r="X3">
        <v>8.9057184721174494</v>
      </c>
      <c r="Y3" s="1">
        <v>1947</v>
      </c>
      <c r="Z3" s="4">
        <v>0.15845070422535212</v>
      </c>
      <c r="AA3">
        <v>4.6064820383148828E-3</v>
      </c>
      <c r="AB3">
        <v>9.1915229637802227</v>
      </c>
      <c r="AC3" s="1">
        <v>1947</v>
      </c>
      <c r="AD3" s="4">
        <v>0.15845070422535212</v>
      </c>
      <c r="AE3">
        <v>4.5294488444379338E-3</v>
      </c>
      <c r="AF3">
        <v>9.037404869527224</v>
      </c>
      <c r="AG3" s="1">
        <v>1947</v>
      </c>
      <c r="AH3" s="4">
        <v>0.15845070422535212</v>
      </c>
      <c r="AI3">
        <v>4.5921634025511754E-3</v>
      </c>
      <c r="AJ3">
        <v>9.1623282620662927</v>
      </c>
      <c r="AK3" s="1">
        <v>1947</v>
      </c>
      <c r="AL3" s="4">
        <v>0.15845070422535212</v>
      </c>
      <c r="AM3">
        <v>4.4660162622860147E-3</v>
      </c>
      <c r="AN3">
        <v>8.9098275498553523</v>
      </c>
      <c r="AO3" s="1">
        <v>1947</v>
      </c>
      <c r="AP3" s="4">
        <v>0.15845070422535212</v>
      </c>
      <c r="AQ3">
        <v>4.5733200871869153E-3</v>
      </c>
      <c r="AR3">
        <v>9.1232778830140262</v>
      </c>
      <c r="AS3" s="1">
        <v>1947</v>
      </c>
      <c r="AT3" s="4">
        <v>0.15845070422535212</v>
      </c>
      <c r="AU3">
        <v>4.5642743030031149E-3</v>
      </c>
      <c r="AV3">
        <v>9.1050247833639659</v>
      </c>
      <c r="AW3" s="1">
        <v>1947</v>
      </c>
      <c r="AX3" s="4">
        <v>0.15845070422535212</v>
      </c>
      <c r="AY3">
        <v>4.4315140223899763E-3</v>
      </c>
      <c r="AZ3">
        <v>8.8399866519018335</v>
      </c>
      <c r="BA3" s="1">
        <v>1947</v>
      </c>
      <c r="BB3" s="4">
        <v>0.15845070422535212</v>
      </c>
      <c r="BC3">
        <v>4.3269169614796521E-3</v>
      </c>
      <c r="BD3">
        <v>8.6311392326234948</v>
      </c>
      <c r="BE3" s="1">
        <v>1947</v>
      </c>
      <c r="BF3" s="4">
        <v>0.15845070422535212</v>
      </c>
      <c r="BG3">
        <v>4.3264238972711769E-3</v>
      </c>
      <c r="BH3">
        <v>8.629958466065407</v>
      </c>
      <c r="BI3" s="1">
        <v>1947</v>
      </c>
      <c r="BJ3" s="4">
        <v>0.15845070422535212</v>
      </c>
      <c r="BK3">
        <v>4.4178067801546256E-3</v>
      </c>
      <c r="BL3">
        <v>8.8120392672857779</v>
      </c>
      <c r="BM3" s="1">
        <v>1947</v>
      </c>
      <c r="BN3" s="4">
        <v>0.15845070422535212</v>
      </c>
      <c r="BO3">
        <v>4.4901306760108716E-3</v>
      </c>
      <c r="BP3">
        <v>8.9560962233445007</v>
      </c>
      <c r="BQ3" s="1">
        <v>1947</v>
      </c>
      <c r="BR3" s="4">
        <v>0.15845070422535212</v>
      </c>
      <c r="BS3">
        <v>4.5706712133295113E-3</v>
      </c>
      <c r="BT3">
        <v>9.1165351570506008</v>
      </c>
      <c r="BU3" s="1">
        <v>1947</v>
      </c>
      <c r="BV3" s="4">
        <v>0.15845070422535212</v>
      </c>
      <c r="BW3">
        <v>4.6175606087349086E-3</v>
      </c>
      <c r="BX3">
        <v>9.2098485199593085</v>
      </c>
      <c r="BY3" s="1">
        <v>1947</v>
      </c>
      <c r="BZ3" s="4">
        <v>0.15845070422535212</v>
      </c>
      <c r="CA3">
        <v>4.624973889143358E-3</v>
      </c>
      <c r="CB3">
        <v>9.2244231215306431</v>
      </c>
      <c r="CC3" s="1">
        <v>1947</v>
      </c>
      <c r="CD3" s="4">
        <v>0.15845070422535212</v>
      </c>
      <c r="CE3">
        <v>4.5867804891149607E-3</v>
      </c>
      <c r="CF3">
        <v>9.1480373573058227</v>
      </c>
      <c r="CG3" s="1">
        <v>1947</v>
      </c>
      <c r="CH3" s="4">
        <v>0.15845070422535212</v>
      </c>
      <c r="CI3">
        <v>4.5428346466257208E-3</v>
      </c>
      <c r="CJ3">
        <v>9.0601823660725298</v>
      </c>
      <c r="CK3" s="1">
        <v>1947</v>
      </c>
      <c r="CL3" s="4">
        <v>0.15845070422535212</v>
      </c>
      <c r="CM3">
        <v>4.4962608355299874E-3</v>
      </c>
      <c r="CN3">
        <v>8.9670902158026546</v>
      </c>
      <c r="CO3" s="1">
        <v>1947</v>
      </c>
      <c r="CP3" s="4">
        <v>0.15845070422535212</v>
      </c>
      <c r="CQ3">
        <v>4.5595925881423615E-3</v>
      </c>
      <c r="CR3">
        <v>9.0931866764803146</v>
      </c>
      <c r="CS3" s="1">
        <v>1947</v>
      </c>
      <c r="CT3" s="4">
        <v>0.15845070422535212</v>
      </c>
      <c r="CU3">
        <v>4.5987862211285162E-3</v>
      </c>
      <c r="CV3">
        <v>9.1711397265197068</v>
      </c>
    </row>
    <row r="4" spans="2:100" ht="15.75" thickBot="1" x14ac:dyDescent="0.3">
      <c r="B4">
        <v>2.7587001071223052E-2</v>
      </c>
      <c r="C4" s="10">
        <v>0.69634228501165973</v>
      </c>
      <c r="D4">
        <v>45.863632019914107</v>
      </c>
      <c r="E4" s="1">
        <v>1984</v>
      </c>
      <c r="F4" s="4">
        <v>0.22222222222222221</v>
      </c>
      <c r="G4">
        <v>0.66612157818593964</v>
      </c>
      <c r="H4">
        <v>0.35922169520457076</v>
      </c>
      <c r="I4" s="1">
        <v>1985</v>
      </c>
      <c r="J4" s="4">
        <v>0.32258064516129031</v>
      </c>
      <c r="K4">
        <v>0.5920975009140238</v>
      </c>
      <c r="L4">
        <v>0.36521408042440473</v>
      </c>
      <c r="M4" s="1">
        <v>1985</v>
      </c>
      <c r="N4" s="4">
        <v>0.32258064516129031</v>
      </c>
      <c r="O4">
        <v>0.55111483704404096</v>
      </c>
      <c r="P4">
        <v>0.36802833952261954</v>
      </c>
      <c r="Q4" s="1">
        <v>1985</v>
      </c>
      <c r="R4" s="4">
        <v>0.32258064516129031</v>
      </c>
      <c r="S4">
        <v>0.69634228501165973</v>
      </c>
      <c r="T4">
        <v>0.32397496971243767</v>
      </c>
      <c r="U4" s="1">
        <v>1984</v>
      </c>
      <c r="V4" s="4">
        <v>0.22222222222222221</v>
      </c>
      <c r="W4">
        <v>0.66746558719449356</v>
      </c>
      <c r="X4">
        <v>0.35556461451803267</v>
      </c>
      <c r="Y4" s="1">
        <v>1984</v>
      </c>
      <c r="Z4" s="4">
        <v>0.22222222222222221</v>
      </c>
      <c r="AA4">
        <v>0.66424833274136263</v>
      </c>
      <c r="AB4">
        <v>0.36806810883506563</v>
      </c>
      <c r="AC4" s="1">
        <v>1984</v>
      </c>
      <c r="AD4" s="4">
        <v>0.22222222222222221</v>
      </c>
      <c r="AE4">
        <v>0.6673213071275873</v>
      </c>
      <c r="AF4">
        <v>0.36273145131928974</v>
      </c>
      <c r="AG4" s="1">
        <v>1984</v>
      </c>
      <c r="AH4" s="4">
        <v>0.22222222222222221</v>
      </c>
      <c r="AI4">
        <v>0.66509111595411952</v>
      </c>
      <c r="AJ4">
        <v>0.36807817974434631</v>
      </c>
      <c r="AK4" s="1">
        <v>1984</v>
      </c>
      <c r="AL4" s="4">
        <v>0.22222222222222221</v>
      </c>
      <c r="AM4">
        <v>0.67836429044474011</v>
      </c>
      <c r="AN4">
        <v>0.35864514661279445</v>
      </c>
      <c r="AO4" s="1">
        <v>1984</v>
      </c>
      <c r="AP4" s="4">
        <v>0.22222222222222221</v>
      </c>
      <c r="AQ4">
        <v>0.66769029224720666</v>
      </c>
      <c r="AR4">
        <v>0.36715736827134671</v>
      </c>
      <c r="AS4" s="1">
        <v>1984</v>
      </c>
      <c r="AT4" s="4">
        <v>0.22222222222222221</v>
      </c>
      <c r="AU4">
        <v>0.66674629465472657</v>
      </c>
      <c r="AV4">
        <v>0.36627735751885127</v>
      </c>
      <c r="AW4" s="1">
        <v>1984</v>
      </c>
      <c r="AX4" s="4">
        <v>0.22222222222222221</v>
      </c>
      <c r="AY4">
        <v>0.67673048465700891</v>
      </c>
      <c r="AZ4">
        <v>0.35541636587400011</v>
      </c>
      <c r="BA4" s="1">
        <v>1984</v>
      </c>
      <c r="BB4" s="4">
        <v>0.22222222222222221</v>
      </c>
      <c r="BC4">
        <v>0.68455447046332218</v>
      </c>
      <c r="BD4">
        <v>0.34676865818157088</v>
      </c>
      <c r="BE4" s="1">
        <v>1984</v>
      </c>
      <c r="BF4" s="4">
        <v>0.22222222222222221</v>
      </c>
      <c r="BG4">
        <v>0.68319845250571942</v>
      </c>
      <c r="BH4">
        <v>0.34641368180428866</v>
      </c>
      <c r="BI4" s="1">
        <v>1984</v>
      </c>
      <c r="BJ4" s="4">
        <v>0.22222222222222221</v>
      </c>
      <c r="BK4">
        <v>0.67436671951903149</v>
      </c>
      <c r="BL4">
        <v>0.35335048618761911</v>
      </c>
      <c r="BM4" s="1">
        <v>1984</v>
      </c>
      <c r="BN4" s="4">
        <v>0.22222222222222221</v>
      </c>
      <c r="BO4">
        <v>0.66787799545125837</v>
      </c>
      <c r="BP4">
        <v>0.3586896295405555</v>
      </c>
      <c r="BQ4" s="1">
        <v>1984</v>
      </c>
      <c r="BR4" s="4">
        <v>0.22222222222222221</v>
      </c>
      <c r="BS4">
        <v>0.66228040545039757</v>
      </c>
      <c r="BT4">
        <v>0.3646095218015773</v>
      </c>
      <c r="BU4" s="1">
        <v>1984</v>
      </c>
      <c r="BV4" s="4">
        <v>0.22222222222222221</v>
      </c>
      <c r="BW4">
        <v>0.66108310567430717</v>
      </c>
      <c r="BX4">
        <v>0.36776934026485275</v>
      </c>
      <c r="BY4" s="1">
        <v>1984</v>
      </c>
      <c r="BZ4" s="4">
        <v>0.22222222222222221</v>
      </c>
      <c r="CA4">
        <v>0.66412238272420943</v>
      </c>
      <c r="CB4">
        <v>0.36771649402523482</v>
      </c>
      <c r="CC4" s="1">
        <v>1984</v>
      </c>
      <c r="CD4" s="4">
        <v>0.22222222222222221</v>
      </c>
      <c r="CE4">
        <v>0.67300403430799038</v>
      </c>
      <c r="CF4">
        <v>0.36398034979751054</v>
      </c>
      <c r="CG4" s="1">
        <v>1984</v>
      </c>
      <c r="CH4" s="4">
        <v>0.22222222222222221</v>
      </c>
      <c r="CI4">
        <v>0.68102955321006642</v>
      </c>
      <c r="CJ4">
        <v>0.35973894755676755</v>
      </c>
      <c r="CK4" s="1">
        <v>1984</v>
      </c>
      <c r="CL4" s="4">
        <v>0.22222222222222221</v>
      </c>
      <c r="CM4">
        <v>0.68902267392275562</v>
      </c>
      <c r="CN4">
        <v>0.35524340936065002</v>
      </c>
      <c r="CO4" s="1">
        <v>1984</v>
      </c>
      <c r="CP4" s="4">
        <v>0.22222222222222221</v>
      </c>
      <c r="CQ4">
        <v>0.68139620417991809</v>
      </c>
      <c r="CR4">
        <v>0.35936600835861443</v>
      </c>
      <c r="CS4" s="1">
        <v>1984</v>
      </c>
      <c r="CT4" s="4">
        <v>0.22222222222222221</v>
      </c>
      <c r="CU4">
        <v>0.67678117473364863</v>
      </c>
      <c r="CV4">
        <v>0.36150299794403912</v>
      </c>
    </row>
    <row r="5" spans="2:100" ht="17.25" thickTop="1" thickBot="1" x14ac:dyDescent="0.3">
      <c r="B5">
        <v>2.8277584854442359E-2</v>
      </c>
      <c r="C5" s="10">
        <v>0.66746558719449356</v>
      </c>
      <c r="D5">
        <v>40.144151191045758</v>
      </c>
      <c r="E5" s="1">
        <v>1985</v>
      </c>
      <c r="F5" s="4">
        <v>0.32258064516129031</v>
      </c>
      <c r="G5">
        <v>41.897146469965868</v>
      </c>
      <c r="H5">
        <v>21</v>
      </c>
      <c r="I5" s="1">
        <v>1987</v>
      </c>
      <c r="J5" s="4">
        <v>0.52631578947368418</v>
      </c>
      <c r="K5" s="7">
        <v>29.031324997556514</v>
      </c>
      <c r="L5">
        <v>20</v>
      </c>
      <c r="M5" s="1">
        <v>1987</v>
      </c>
      <c r="N5" s="4">
        <v>0.52631578947368418</v>
      </c>
      <c r="O5" s="7">
        <v>24.554825265994008</v>
      </c>
      <c r="P5">
        <v>20</v>
      </c>
      <c r="Q5" s="1">
        <v>1987</v>
      </c>
      <c r="R5" s="4">
        <v>0.52631578947368418</v>
      </c>
      <c r="S5" s="7">
        <v>45.863632019914107</v>
      </c>
      <c r="T5">
        <v>20</v>
      </c>
      <c r="U5" s="1">
        <v>1987</v>
      </c>
      <c r="V5" s="4">
        <v>0.52631578947368418</v>
      </c>
      <c r="W5" s="7">
        <v>40.144151191045758</v>
      </c>
      <c r="X5">
        <v>20</v>
      </c>
      <c r="Y5" s="1">
        <v>1985</v>
      </c>
      <c r="Z5" s="4">
        <v>0.32258064516129031</v>
      </c>
      <c r="AA5" s="7">
        <v>39.567835249477795</v>
      </c>
      <c r="AB5">
        <v>20</v>
      </c>
      <c r="AC5" s="1">
        <v>1985</v>
      </c>
      <c r="AD5" s="4">
        <v>0.32258064516129031</v>
      </c>
      <c r="AE5" s="7">
        <v>40.118067157581088</v>
      </c>
      <c r="AF5">
        <v>20</v>
      </c>
      <c r="AG5" s="1">
        <v>1985</v>
      </c>
      <c r="AH5" s="4">
        <v>0.32258064516129031</v>
      </c>
      <c r="AI5" s="7">
        <v>39.717735040017999</v>
      </c>
      <c r="AJ5">
        <v>20</v>
      </c>
      <c r="AK5" s="1">
        <v>1985</v>
      </c>
      <c r="AL5" s="4">
        <v>0.32258064516129031</v>
      </c>
      <c r="AM5" s="7">
        <v>42.182150196117504</v>
      </c>
      <c r="AN5">
        <v>20</v>
      </c>
      <c r="AO5" s="1">
        <v>1985</v>
      </c>
      <c r="AP5" s="4">
        <v>0.32258064516129031</v>
      </c>
      <c r="AQ5" s="7">
        <v>40.184820164441561</v>
      </c>
      <c r="AR5">
        <v>20</v>
      </c>
      <c r="AS5" s="1">
        <v>1985</v>
      </c>
      <c r="AT5" s="4">
        <v>0.32258064516129031</v>
      </c>
      <c r="AU5" s="7">
        <v>40.014336462601797</v>
      </c>
      <c r="AV5">
        <v>20</v>
      </c>
      <c r="AW5" s="1">
        <v>1985</v>
      </c>
      <c r="AX5" s="4">
        <v>0.32258064516129031</v>
      </c>
      <c r="AY5" s="7">
        <v>41.867881290259831</v>
      </c>
      <c r="AZ5">
        <v>20</v>
      </c>
      <c r="BA5" s="1">
        <v>1985</v>
      </c>
      <c r="BB5" s="4">
        <v>0.32258064516129031</v>
      </c>
      <c r="BC5" s="7">
        <v>43.402388454753918</v>
      </c>
      <c r="BD5">
        <v>20</v>
      </c>
      <c r="BE5" s="1">
        <v>1985</v>
      </c>
      <c r="BF5" s="4">
        <v>0.32258064516129031</v>
      </c>
      <c r="BG5" s="7">
        <v>43.131004751045523</v>
      </c>
      <c r="BH5">
        <v>20</v>
      </c>
      <c r="BI5" s="1">
        <v>1985</v>
      </c>
      <c r="BJ5" s="4">
        <v>0.32258064516129031</v>
      </c>
      <c r="BK5" s="7">
        <v>41.418783640478949</v>
      </c>
      <c r="BL5">
        <v>20</v>
      </c>
      <c r="BM5" s="1">
        <v>1985</v>
      </c>
      <c r="BN5" s="4">
        <v>0.32258064516129031</v>
      </c>
      <c r="BO5" s="7">
        <v>40.218834422531714</v>
      </c>
      <c r="BP5">
        <v>20</v>
      </c>
      <c r="BQ5" s="1">
        <v>1985</v>
      </c>
      <c r="BR5" s="4">
        <v>0.32258064516129031</v>
      </c>
      <c r="BS5" s="7">
        <v>39.220727262428674</v>
      </c>
      <c r="BT5">
        <v>20</v>
      </c>
      <c r="BU5" s="1">
        <v>1985</v>
      </c>
      <c r="BV5" s="4">
        <v>0.32258064516129031</v>
      </c>
      <c r="BW5" s="7">
        <v>39.011516790249971</v>
      </c>
      <c r="BX5">
        <v>20</v>
      </c>
      <c r="BY5" s="1">
        <v>1985</v>
      </c>
      <c r="BZ5" s="4">
        <v>0.32258064516129031</v>
      </c>
      <c r="CA5" s="7">
        <v>39.545498036500341</v>
      </c>
      <c r="CB5">
        <v>20</v>
      </c>
      <c r="CC5" s="1">
        <v>1985</v>
      </c>
      <c r="CD5" s="4">
        <v>0.32258064516129031</v>
      </c>
      <c r="CE5" s="7">
        <v>41.162834096973441</v>
      </c>
      <c r="CF5">
        <v>20</v>
      </c>
      <c r="CG5" s="1">
        <v>1985</v>
      </c>
      <c r="CH5" s="4">
        <v>0.32258064516129031</v>
      </c>
      <c r="CI5" s="7">
        <v>42.701733659894607</v>
      </c>
      <c r="CJ5">
        <v>20</v>
      </c>
      <c r="CK5" s="1">
        <v>1985</v>
      </c>
      <c r="CL5" s="4">
        <v>0.32258064516129031</v>
      </c>
      <c r="CM5" s="7">
        <v>44.313370535034288</v>
      </c>
      <c r="CN5">
        <v>20</v>
      </c>
      <c r="CO5" s="1">
        <v>1985</v>
      </c>
      <c r="CP5" s="4">
        <v>0.32258064516129031</v>
      </c>
      <c r="CQ5" s="7">
        <v>42.773891153808336</v>
      </c>
      <c r="CR5">
        <v>20</v>
      </c>
      <c r="CS5" s="1">
        <v>1985</v>
      </c>
      <c r="CT5" s="4">
        <v>0.32258064516129031</v>
      </c>
      <c r="CU5" s="7">
        <v>41.877583966586172</v>
      </c>
      <c r="CV5">
        <v>20</v>
      </c>
    </row>
    <row r="6" spans="2:100" ht="15.75" thickTop="1" x14ac:dyDescent="0.25">
      <c r="B6">
        <v>2.8976139743857088E-2</v>
      </c>
      <c r="C6" s="10">
        <v>0.66424833274136263</v>
      </c>
      <c r="D6">
        <v>39.567835249477795</v>
      </c>
      <c r="E6" s="1">
        <v>1987</v>
      </c>
      <c r="F6" s="4">
        <v>0.52631578947368418</v>
      </c>
      <c r="G6">
        <v>5.4064172620451725</v>
      </c>
      <c r="H6">
        <v>2.7098447524185558</v>
      </c>
      <c r="I6" s="1">
        <v>1989</v>
      </c>
      <c r="J6" s="4">
        <v>0.41666666666666669</v>
      </c>
      <c r="K6">
        <v>3.8722365813323711</v>
      </c>
      <c r="L6">
        <v>2.6676264908048712</v>
      </c>
      <c r="M6" s="1">
        <v>1989</v>
      </c>
      <c r="N6" s="4">
        <v>0.41666666666666669</v>
      </c>
      <c r="O6">
        <v>3.3258248383538223</v>
      </c>
      <c r="P6">
        <v>2.7088971738355307</v>
      </c>
      <c r="Q6" s="1">
        <v>1989</v>
      </c>
      <c r="R6" s="4">
        <v>0.41666666666666669</v>
      </c>
      <c r="S6">
        <v>4.8138367726827944</v>
      </c>
      <c r="T6">
        <v>2.0991956200034982</v>
      </c>
      <c r="U6" s="1">
        <v>1989</v>
      </c>
      <c r="V6" s="4">
        <v>0.41666666666666669</v>
      </c>
      <c r="W6">
        <v>5.0752722904969545</v>
      </c>
      <c r="X6">
        <v>2.5285239019471435</v>
      </c>
      <c r="Y6" s="1">
        <v>1989</v>
      </c>
      <c r="Z6" s="4">
        <v>0.41666666666666669</v>
      </c>
      <c r="AA6">
        <v>5.3604181648784603</v>
      </c>
      <c r="AB6">
        <v>2.7094826548284345</v>
      </c>
      <c r="AC6" s="1">
        <v>1987</v>
      </c>
      <c r="AD6" s="4">
        <v>0.52631578947368418</v>
      </c>
      <c r="AE6">
        <v>5.2784988117282001</v>
      </c>
      <c r="AF6">
        <v>2.6314821155239652</v>
      </c>
      <c r="AG6" s="1">
        <v>1987</v>
      </c>
      <c r="AH6" s="4">
        <v>0.52631578947368418</v>
      </c>
      <c r="AI6">
        <v>5.3810201628824537</v>
      </c>
      <c r="AJ6">
        <v>2.7096309280782265</v>
      </c>
      <c r="AK6" s="1">
        <v>1987</v>
      </c>
      <c r="AL6" s="4">
        <v>0.52631578947368418</v>
      </c>
      <c r="AM6">
        <v>5.4257356432077763</v>
      </c>
      <c r="AN6">
        <v>2.5725268237782566</v>
      </c>
      <c r="AO6" s="1">
        <v>1987</v>
      </c>
      <c r="AP6" s="4">
        <v>0.52631578947368418</v>
      </c>
      <c r="AQ6">
        <v>5.417095919008216</v>
      </c>
      <c r="AR6">
        <v>2.6960906615188263</v>
      </c>
      <c r="AS6" s="1">
        <v>1987</v>
      </c>
      <c r="AT6" s="4">
        <v>0.52631578947368418</v>
      </c>
      <c r="AU6">
        <v>5.368287472197256</v>
      </c>
      <c r="AV6">
        <v>2.683182052619848</v>
      </c>
      <c r="AW6" s="1">
        <v>1987</v>
      </c>
      <c r="AX6" s="4">
        <v>0.52631578947368418</v>
      </c>
      <c r="AY6">
        <v>5.2887839713035731</v>
      </c>
      <c r="AZ6">
        <v>2.5264158626216222</v>
      </c>
      <c r="BA6" s="1">
        <v>1987</v>
      </c>
      <c r="BB6" s="4">
        <v>0.52631578947368418</v>
      </c>
      <c r="BC6">
        <v>5.2190722077988099</v>
      </c>
      <c r="BD6">
        <v>2.4049700459409431</v>
      </c>
      <c r="BE6" s="1">
        <v>1987</v>
      </c>
      <c r="BF6" s="4">
        <v>0.52631578947368418</v>
      </c>
      <c r="BG6">
        <v>5.1758257641100744</v>
      </c>
      <c r="BH6">
        <v>2.400048778824059</v>
      </c>
      <c r="BI6" s="1">
        <v>1987</v>
      </c>
      <c r="BJ6" s="4">
        <v>0.52631578947368418</v>
      </c>
      <c r="BK6">
        <v>5.171407096934562</v>
      </c>
      <c r="BL6">
        <v>2.497131321780536</v>
      </c>
      <c r="BM6" s="1">
        <v>1987</v>
      </c>
      <c r="BN6" s="4">
        <v>0.52631578947368418</v>
      </c>
      <c r="BO6">
        <v>5.1744848675147193</v>
      </c>
      <c r="BP6">
        <v>2.5731650067988188</v>
      </c>
      <c r="BQ6" s="1">
        <v>1987</v>
      </c>
      <c r="BR6" s="4">
        <v>0.52631578947368418</v>
      </c>
      <c r="BS6">
        <v>5.2140075372345205</v>
      </c>
      <c r="BT6">
        <v>2.6588020677674975</v>
      </c>
      <c r="BU6" s="1">
        <v>1987</v>
      </c>
      <c r="BV6" s="4">
        <v>0.52631578947368418</v>
      </c>
      <c r="BW6">
        <v>5.2764749131761022</v>
      </c>
      <c r="BX6">
        <v>2.7050857527769008</v>
      </c>
      <c r="BY6" s="1">
        <v>1987</v>
      </c>
      <c r="BZ6" s="4">
        <v>0.52631578947368418</v>
      </c>
      <c r="CA6">
        <v>5.347161125252895</v>
      </c>
      <c r="CB6">
        <v>2.7043083995642112</v>
      </c>
      <c r="CC6" s="1">
        <v>1987</v>
      </c>
      <c r="CD6" s="4">
        <v>0.52631578947368418</v>
      </c>
      <c r="CE6">
        <v>5.4533220337645831</v>
      </c>
      <c r="CF6">
        <v>2.6496339007743623</v>
      </c>
      <c r="CG6" s="1">
        <v>1987</v>
      </c>
      <c r="CH6" s="4">
        <v>0.52631578947368418</v>
      </c>
      <c r="CI6">
        <v>5.5261214702066646</v>
      </c>
      <c r="CJ6">
        <v>2.5882422077850147</v>
      </c>
      <c r="CK6" s="1">
        <v>1987</v>
      </c>
      <c r="CL6" s="4">
        <v>0.52631578947368418</v>
      </c>
      <c r="CM6">
        <v>5.59225341248648</v>
      </c>
      <c r="CN6">
        <v>2.5239575978835678</v>
      </c>
      <c r="CO6" s="1">
        <v>1987</v>
      </c>
      <c r="CP6" s="4">
        <v>0.52631578947368418</v>
      </c>
      <c r="CQ6">
        <v>5.523988317890451</v>
      </c>
      <c r="CR6">
        <v>2.5828785592720749</v>
      </c>
      <c r="CS6" s="1">
        <v>1987</v>
      </c>
      <c r="CT6" s="4">
        <v>0.52631578947368418</v>
      </c>
      <c r="CU6">
        <v>5.4727476679240699</v>
      </c>
      <c r="CV6">
        <v>2.6136883504505595</v>
      </c>
    </row>
    <row r="7" spans="2:100" x14ac:dyDescent="0.25">
      <c r="B7">
        <v>2.8688996639484335E-2</v>
      </c>
      <c r="C7" s="10">
        <v>0.6673213071275873</v>
      </c>
      <c r="D7">
        <v>40.118067157581088</v>
      </c>
      <c r="E7" s="1">
        <v>1989</v>
      </c>
      <c r="F7" s="4">
        <v>0.41666666666666669</v>
      </c>
      <c r="G7" t="s">
        <v>16</v>
      </c>
      <c r="H7">
        <f>TINV(0.0455,H5)</f>
        <v>2.1263133800355782</v>
      </c>
      <c r="I7" s="1">
        <v>1990</v>
      </c>
      <c r="J7" s="4">
        <v>0.55555555555555558</v>
      </c>
      <c r="K7" t="s">
        <v>16</v>
      </c>
      <c r="L7">
        <f>TINV(0.0455,L5)</f>
        <v>2.1330283618908976</v>
      </c>
      <c r="M7" s="1">
        <v>1990</v>
      </c>
      <c r="N7" s="4">
        <v>0.55555555555555558</v>
      </c>
      <c r="O7" t="s">
        <v>16</v>
      </c>
      <c r="P7">
        <f>TINV(0.0455,P5)</f>
        <v>2.1330283618908976</v>
      </c>
      <c r="Q7" s="1">
        <v>1990</v>
      </c>
      <c r="R7" s="4">
        <v>0.55555555555555558</v>
      </c>
      <c r="S7" t="s">
        <v>16</v>
      </c>
      <c r="T7">
        <f>TINV(0.0455,T5)</f>
        <v>2.1330283618908976</v>
      </c>
      <c r="U7" s="1">
        <v>1990</v>
      </c>
      <c r="V7" s="4">
        <v>0.55555555555555558</v>
      </c>
      <c r="W7" t="s">
        <v>16</v>
      </c>
      <c r="X7">
        <f>TINV(0.0455,X5)</f>
        <v>2.1330283618908976</v>
      </c>
      <c r="Y7" s="1">
        <v>1990</v>
      </c>
      <c r="Z7" s="4">
        <v>0.55555555555555558</v>
      </c>
      <c r="AA7" t="s">
        <v>16</v>
      </c>
      <c r="AB7">
        <f>TINV(0.0455,AB5)</f>
        <v>2.1330283618908976</v>
      </c>
      <c r="AC7" s="1">
        <v>1990</v>
      </c>
      <c r="AD7" s="4">
        <v>0.55555555555555558</v>
      </c>
      <c r="AE7" t="s">
        <v>16</v>
      </c>
      <c r="AF7">
        <f>TINV(0.0455,AF5)</f>
        <v>2.1330283618908976</v>
      </c>
      <c r="AG7" s="1">
        <v>1989</v>
      </c>
      <c r="AH7" s="4">
        <v>0.41666666666666669</v>
      </c>
      <c r="AI7" t="s">
        <v>16</v>
      </c>
      <c r="AJ7">
        <f>TINV(0.0455,AJ5)</f>
        <v>2.1330283618908976</v>
      </c>
      <c r="AK7" s="1">
        <v>1989</v>
      </c>
      <c r="AL7" s="4">
        <v>0.41666666666666669</v>
      </c>
      <c r="AM7" t="s">
        <v>16</v>
      </c>
      <c r="AN7">
        <f>TINV(0.0455,AN5)</f>
        <v>2.1330283618908976</v>
      </c>
      <c r="AO7" s="1">
        <v>1989</v>
      </c>
      <c r="AP7" s="4">
        <v>0.41666666666666669</v>
      </c>
      <c r="AQ7" t="s">
        <v>16</v>
      </c>
      <c r="AR7">
        <f>TINV(0.0455,AR5)</f>
        <v>2.1330283618908976</v>
      </c>
      <c r="AS7" s="1">
        <v>1989</v>
      </c>
      <c r="AT7" s="4">
        <v>0.41666666666666669</v>
      </c>
      <c r="AU7" t="s">
        <v>16</v>
      </c>
      <c r="AV7">
        <f>TINV(0.0455,AV5)</f>
        <v>2.1330283618908976</v>
      </c>
      <c r="AW7" s="1">
        <v>1989</v>
      </c>
      <c r="AX7" s="4">
        <v>0.41666666666666669</v>
      </c>
      <c r="AY7" t="s">
        <v>16</v>
      </c>
      <c r="AZ7">
        <f>TINV(0.0455,AZ5)</f>
        <v>2.1330283618908976</v>
      </c>
      <c r="BA7" s="1">
        <v>1989</v>
      </c>
      <c r="BB7" s="4">
        <v>0.41666666666666669</v>
      </c>
      <c r="BC7" t="s">
        <v>16</v>
      </c>
      <c r="BD7">
        <f>TINV(0.0455,BD5)</f>
        <v>2.1330283618908976</v>
      </c>
      <c r="BE7" s="1">
        <v>1989</v>
      </c>
      <c r="BF7" s="4">
        <v>0.41666666666666669</v>
      </c>
      <c r="BG7" t="s">
        <v>16</v>
      </c>
      <c r="BH7">
        <f>TINV(0.0455,BH5)</f>
        <v>2.1330283618908976</v>
      </c>
      <c r="BI7" s="1">
        <v>1989</v>
      </c>
      <c r="BJ7" s="4">
        <v>0.41666666666666669</v>
      </c>
      <c r="BK7" t="s">
        <v>16</v>
      </c>
      <c r="BL7">
        <f>TINV(0.0455,BL5)</f>
        <v>2.1330283618908976</v>
      </c>
      <c r="BM7" s="1">
        <v>1989</v>
      </c>
      <c r="BN7" s="4">
        <v>0.41666666666666669</v>
      </c>
      <c r="BO7" t="s">
        <v>16</v>
      </c>
      <c r="BP7">
        <f>TINV(0.0455,BP5)</f>
        <v>2.1330283618908976</v>
      </c>
      <c r="BQ7" s="1">
        <v>1989</v>
      </c>
      <c r="BR7" s="4">
        <v>0.41666666666666669</v>
      </c>
      <c r="BS7" t="s">
        <v>16</v>
      </c>
      <c r="BT7">
        <f>TINV(0.0455,BT5)</f>
        <v>2.1330283618908976</v>
      </c>
      <c r="BU7" s="1">
        <v>1989</v>
      </c>
      <c r="BV7" s="4">
        <v>0.41666666666666669</v>
      </c>
      <c r="BW7" t="s">
        <v>16</v>
      </c>
      <c r="BX7">
        <f>TINV(0.0455,BX5)</f>
        <v>2.1330283618908976</v>
      </c>
      <c r="BY7" s="1">
        <v>1989</v>
      </c>
      <c r="BZ7" s="4">
        <v>0.41666666666666669</v>
      </c>
      <c r="CA7" t="s">
        <v>16</v>
      </c>
      <c r="CB7">
        <f>TINV(0.0455,CB5)</f>
        <v>2.1330283618908976</v>
      </c>
      <c r="CC7" s="1">
        <v>1989</v>
      </c>
      <c r="CD7" s="4">
        <v>0.41666666666666669</v>
      </c>
      <c r="CE7" t="s">
        <v>16</v>
      </c>
      <c r="CF7">
        <f>TINV(0.0455,CF5)</f>
        <v>2.1330283618908976</v>
      </c>
      <c r="CG7" s="1">
        <v>1989</v>
      </c>
      <c r="CH7" s="4">
        <v>0.41666666666666669</v>
      </c>
      <c r="CI7" t="s">
        <v>16</v>
      </c>
      <c r="CJ7">
        <f>TINV(0.0455,CJ5)</f>
        <v>2.1330283618908976</v>
      </c>
      <c r="CK7" s="1">
        <v>1989</v>
      </c>
      <c r="CL7" s="4">
        <v>0.41666666666666669</v>
      </c>
      <c r="CM7" t="s">
        <v>16</v>
      </c>
      <c r="CN7">
        <f>TINV(0.0455,CN5)</f>
        <v>2.1330283618908976</v>
      </c>
      <c r="CO7" s="1">
        <v>1989</v>
      </c>
      <c r="CP7" s="4">
        <v>0.41666666666666669</v>
      </c>
      <c r="CQ7" t="s">
        <v>16</v>
      </c>
      <c r="CR7">
        <f>TINV(0.0455,CR5)</f>
        <v>2.1330283618908976</v>
      </c>
      <c r="CS7" s="1">
        <v>1989</v>
      </c>
      <c r="CT7" s="4">
        <v>0.41666666666666669</v>
      </c>
    </row>
    <row r="8" spans="2:100" x14ac:dyDescent="0.25">
      <c r="B8">
        <v>2.8940735911732272E-2</v>
      </c>
      <c r="C8" s="10">
        <v>0.66509111595411952</v>
      </c>
      <c r="D8">
        <v>39.717735040017999</v>
      </c>
      <c r="E8" s="1">
        <v>1990</v>
      </c>
      <c r="F8" s="4">
        <v>0.55555555555555558</v>
      </c>
      <c r="G8" t="s">
        <v>17</v>
      </c>
      <c r="H8">
        <f>H7*G3</f>
        <v>9.5107732542508289E-3</v>
      </c>
      <c r="I8" s="1">
        <v>1994</v>
      </c>
      <c r="J8" s="4">
        <v>0.90909090909090906</v>
      </c>
      <c r="K8" t="s">
        <v>17</v>
      </c>
      <c r="L8">
        <f>L7*K3</f>
        <v>1.224126726704401E-2</v>
      </c>
      <c r="M8" s="1">
        <v>1994</v>
      </c>
      <c r="N8" s="4">
        <v>0.90909090909090906</v>
      </c>
      <c r="O8" t="s">
        <v>17</v>
      </c>
      <c r="P8">
        <f>P7*O3</f>
        <v>1.2335595770862713E-2</v>
      </c>
      <c r="Q8" s="1">
        <v>1994</v>
      </c>
      <c r="R8" s="4">
        <v>0.90909090909090906</v>
      </c>
      <c r="S8" t="s">
        <v>17</v>
      </c>
      <c r="T8">
        <f>T7*S3</f>
        <v>8.6889420290424089E-3</v>
      </c>
      <c r="U8" s="1">
        <v>1994</v>
      </c>
      <c r="V8" s="4">
        <v>0.90909090909090906</v>
      </c>
      <c r="W8" t="s">
        <v>17</v>
      </c>
      <c r="X8">
        <f>X7*W3</f>
        <v>9.5197995641173334E-3</v>
      </c>
      <c r="Y8" s="1">
        <v>1994</v>
      </c>
      <c r="Z8" s="4">
        <v>0.90909090909090906</v>
      </c>
      <c r="AA8" t="s">
        <v>17</v>
      </c>
      <c r="AB8">
        <f>AB7*AA3</f>
        <v>9.8257568362666373E-3</v>
      </c>
      <c r="AC8" s="1">
        <v>1994</v>
      </c>
      <c r="AD8" s="4">
        <v>0.90909090909090906</v>
      </c>
      <c r="AE8" t="s">
        <v>17</v>
      </c>
      <c r="AF8">
        <f>AF7*AE3</f>
        <v>9.6614428489200654E-3</v>
      </c>
      <c r="AG8" s="1">
        <v>1994</v>
      </c>
      <c r="AH8" s="4">
        <v>0.90909090909090906</v>
      </c>
      <c r="AI8" t="s">
        <v>17</v>
      </c>
      <c r="AJ8">
        <f>AJ7*AI3</f>
        <v>9.7952147800790638E-3</v>
      </c>
      <c r="AK8" s="1">
        <v>1990</v>
      </c>
      <c r="AL8" s="4">
        <v>0.55555555555555558</v>
      </c>
      <c r="AM8" t="s">
        <v>17</v>
      </c>
      <c r="AN8">
        <f>AN7*AM3</f>
        <v>9.526139352122048E-3</v>
      </c>
      <c r="AO8" s="1">
        <v>1990</v>
      </c>
      <c r="AP8" s="4">
        <v>0.55555555555555558</v>
      </c>
      <c r="AQ8" t="s">
        <v>17</v>
      </c>
      <c r="AR8">
        <f>AR7*AQ3</f>
        <v>9.7550214539750425E-3</v>
      </c>
      <c r="AS8" s="1">
        <v>1990</v>
      </c>
      <c r="AT8" s="4">
        <v>0.55555555555555558</v>
      </c>
      <c r="AU8" t="s">
        <v>17</v>
      </c>
      <c r="AV8">
        <f>AV7*AU3</f>
        <v>9.7357265397554522E-3</v>
      </c>
      <c r="AW8" s="1">
        <v>1990</v>
      </c>
      <c r="AX8" s="4">
        <v>0.55555555555555558</v>
      </c>
      <c r="AY8" t="s">
        <v>17</v>
      </c>
      <c r="AZ8">
        <f>AZ7*AY3</f>
        <v>9.4525450958750333E-3</v>
      </c>
      <c r="BA8" s="1">
        <v>1990</v>
      </c>
      <c r="BB8" s="4">
        <v>0.55555555555555558</v>
      </c>
      <c r="BC8" t="s">
        <v>17</v>
      </c>
      <c r="BD8">
        <f>BD7*BC3</f>
        <v>9.229436598382882E-3</v>
      </c>
      <c r="BE8" s="1">
        <v>1990</v>
      </c>
      <c r="BF8" s="4">
        <v>0.55555555555555558</v>
      </c>
      <c r="BG8" t="s">
        <v>17</v>
      </c>
      <c r="BH8">
        <f>BH7*BG3</f>
        <v>9.2283848784419711E-3</v>
      </c>
      <c r="BI8" s="1">
        <v>1990</v>
      </c>
      <c r="BJ8" s="4">
        <v>0.55555555555555558</v>
      </c>
      <c r="BK8" t="s">
        <v>17</v>
      </c>
      <c r="BL8">
        <f>BL7*BK3</f>
        <v>9.4233071594237213E-3</v>
      </c>
      <c r="BM8" s="1">
        <v>1990</v>
      </c>
      <c r="BN8" s="4">
        <v>0.55555555555555558</v>
      </c>
      <c r="BO8" t="s">
        <v>17</v>
      </c>
      <c r="BP8">
        <f>BP7*BO3</f>
        <v>9.5775760805275386E-3</v>
      </c>
      <c r="BQ8" s="1">
        <v>1990</v>
      </c>
      <c r="BR8" s="4">
        <v>0.55555555555555558</v>
      </c>
      <c r="BS8" t="s">
        <v>17</v>
      </c>
      <c r="BT8">
        <f>BT7*BS3</f>
        <v>9.7493713309101289E-3</v>
      </c>
      <c r="BU8" s="1">
        <v>1990</v>
      </c>
      <c r="BV8" s="4">
        <v>0.55555555555555558</v>
      </c>
      <c r="BW8" t="s">
        <v>17</v>
      </c>
      <c r="BX8">
        <f>BX7*BW3</f>
        <v>9.8493877411817577E-3</v>
      </c>
      <c r="BY8" s="1">
        <v>1990</v>
      </c>
      <c r="BZ8" s="4">
        <v>0.55555555555555558</v>
      </c>
      <c r="CA8" t="s">
        <v>17</v>
      </c>
      <c r="CB8">
        <f>CB7*CA3</f>
        <v>9.8652004785476314E-3</v>
      </c>
      <c r="CC8" s="1">
        <v>1990</v>
      </c>
      <c r="CD8" s="4">
        <v>0.55555555555555558</v>
      </c>
      <c r="CE8" t="s">
        <v>17</v>
      </c>
      <c r="CF8">
        <f>CF7*CE3</f>
        <v>9.7837328730500141E-3</v>
      </c>
      <c r="CG8" s="1">
        <v>1990</v>
      </c>
      <c r="CH8" s="4">
        <v>0.55555555555555558</v>
      </c>
      <c r="CI8" t="s">
        <v>17</v>
      </c>
      <c r="CJ8">
        <f>CJ7*CI3</f>
        <v>9.6899951446332757E-3</v>
      </c>
      <c r="CK8" s="1">
        <v>1990</v>
      </c>
      <c r="CL8" s="4">
        <v>0.55555555555555558</v>
      </c>
      <c r="CM8" t="s">
        <v>17</v>
      </c>
      <c r="CN8">
        <f>CN7*CM3</f>
        <v>9.5906518846447276E-3</v>
      </c>
      <c r="CO8" s="1">
        <v>1990</v>
      </c>
      <c r="CP8" s="4">
        <v>0.55555555555555558</v>
      </c>
      <c r="CQ8" t="s">
        <v>17</v>
      </c>
      <c r="CR8">
        <f>CR7*CQ3</f>
        <v>9.7257403091751803E-3</v>
      </c>
      <c r="CS8" s="1">
        <v>1990</v>
      </c>
      <c r="CT8" s="4">
        <v>0.55555555555555558</v>
      </c>
    </row>
    <row r="9" spans="2:100" x14ac:dyDescent="0.25">
      <c r="B9">
        <v>2.9005787237124867E-2</v>
      </c>
      <c r="C9" s="10">
        <v>0.67836429044474011</v>
      </c>
      <c r="D9">
        <v>42.182150196117504</v>
      </c>
      <c r="E9" s="1">
        <v>1994</v>
      </c>
      <c r="F9" s="4">
        <v>0.90909090909090906</v>
      </c>
      <c r="G9" t="s">
        <v>18</v>
      </c>
      <c r="H9">
        <f>G2+H8</f>
        <v>1.0388861080678871</v>
      </c>
      <c r="I9" s="1">
        <v>1997</v>
      </c>
      <c r="J9" s="4">
        <v>0.61538461538461542</v>
      </c>
      <c r="K9" t="s">
        <v>18</v>
      </c>
      <c r="L9">
        <f>K2+L8</f>
        <v>1.0436459955216824</v>
      </c>
      <c r="M9" s="1">
        <v>1997</v>
      </c>
      <c r="N9" s="4">
        <v>0.61538461538461542</v>
      </c>
      <c r="O9" t="s">
        <v>18</v>
      </c>
      <c r="P9">
        <f>O2+P8</f>
        <v>1.041407239616936</v>
      </c>
      <c r="Q9" s="1">
        <v>1997</v>
      </c>
      <c r="R9" s="4">
        <v>0.61538461538461542</v>
      </c>
      <c r="S9" t="s">
        <v>18</v>
      </c>
      <c r="T9">
        <f>S2+T8</f>
        <v>1.0366599878281264</v>
      </c>
      <c r="U9" s="1">
        <v>1997</v>
      </c>
      <c r="V9" s="4">
        <v>0.61538461538461542</v>
      </c>
      <c r="W9" t="s">
        <v>18</v>
      </c>
      <c r="X9">
        <f>W2+X8</f>
        <v>1.0382009906762451</v>
      </c>
      <c r="Y9" s="1">
        <v>1997</v>
      </c>
      <c r="Z9" s="4">
        <v>0.61538461538461542</v>
      </c>
      <c r="AA9" t="s">
        <v>18</v>
      </c>
      <c r="AB9">
        <f>AA2+AB8</f>
        <v>1.039225789269923</v>
      </c>
      <c r="AC9" s="1">
        <v>1997</v>
      </c>
      <c r="AD9" s="4">
        <v>0.61538461538461542</v>
      </c>
      <c r="AE9" t="s">
        <v>18</v>
      </c>
      <c r="AF9">
        <f>AE2+AF8</f>
        <v>1.038765932595175</v>
      </c>
      <c r="AG9" s="1">
        <v>1997</v>
      </c>
      <c r="AH9" s="4">
        <v>0.61538461538461542</v>
      </c>
      <c r="AI9" t="s">
        <v>18</v>
      </c>
      <c r="AJ9">
        <f>AI2+AJ8</f>
        <v>1.0391588031529313</v>
      </c>
      <c r="AK9" s="1">
        <v>1997</v>
      </c>
      <c r="AL9" s="4">
        <v>0.61538461538461542</v>
      </c>
      <c r="AM9" t="s">
        <v>18</v>
      </c>
      <c r="AN9">
        <f>AM2+AN8</f>
        <v>1.038956691368722</v>
      </c>
      <c r="AO9" s="1">
        <v>1994</v>
      </c>
      <c r="AP9" s="4">
        <v>0.90909090909090906</v>
      </c>
      <c r="AQ9" t="s">
        <v>18</v>
      </c>
      <c r="AR9">
        <f>AQ2+AR8</f>
        <v>1.0391703111133725</v>
      </c>
      <c r="AS9" s="1">
        <v>1994</v>
      </c>
      <c r="AT9" s="4">
        <v>0.90909090909090906</v>
      </c>
      <c r="AU9" t="s">
        <v>18</v>
      </c>
      <c r="AV9">
        <f>AU2+AV8</f>
        <v>1.0390287463109127</v>
      </c>
      <c r="AW9" s="1">
        <v>1994</v>
      </c>
      <c r="AX9" s="4">
        <v>0.90909090909090906</v>
      </c>
      <c r="AY9" t="s">
        <v>18</v>
      </c>
      <c r="AZ9">
        <f>AY2+AZ8</f>
        <v>1.0385418966642448</v>
      </c>
      <c r="BA9" s="1">
        <v>1994</v>
      </c>
      <c r="BB9" s="4">
        <v>0.90909090909090906</v>
      </c>
      <c r="BC9" t="s">
        <v>18</v>
      </c>
      <c r="BD9">
        <f>BC2+BD8</f>
        <v>1.0381455597695906</v>
      </c>
      <c r="BE9" s="1">
        <v>1994</v>
      </c>
      <c r="BF9" s="4">
        <v>0.90909090909090906</v>
      </c>
      <c r="BG9" t="s">
        <v>18</v>
      </c>
      <c r="BH9">
        <f>BG2+BH8</f>
        <v>1.0380493397909309</v>
      </c>
      <c r="BI9" s="1">
        <v>1994</v>
      </c>
      <c r="BJ9" s="4">
        <v>0.90909090909090906</v>
      </c>
      <c r="BK9" t="s">
        <v>18</v>
      </c>
      <c r="BL9">
        <f>BK2+BL8</f>
        <v>1.0382632182503984</v>
      </c>
      <c r="BM9" s="1">
        <v>1994</v>
      </c>
      <c r="BN9" s="4">
        <v>0.90909090909090906</v>
      </c>
      <c r="BO9" t="s">
        <v>18</v>
      </c>
      <c r="BP9">
        <f>BO2+BP8</f>
        <v>1.0384625382696739</v>
      </c>
      <c r="BQ9" s="1">
        <v>1994</v>
      </c>
      <c r="BR9" s="4">
        <v>0.90909090909090906</v>
      </c>
      <c r="BS9" t="s">
        <v>18</v>
      </c>
      <c r="BT9">
        <f>BS2+BT8</f>
        <v>1.0387874822295577</v>
      </c>
      <c r="BU9" s="1">
        <v>1994</v>
      </c>
      <c r="BV9" s="4">
        <v>0.90909090909090906</v>
      </c>
      <c r="BW9" t="s">
        <v>18</v>
      </c>
      <c r="BX9">
        <f>BW2+BX8</f>
        <v>1.0391102284177489</v>
      </c>
      <c r="BY9" s="1">
        <v>1994</v>
      </c>
      <c r="BZ9" s="4">
        <v>0.90909090909090906</v>
      </c>
      <c r="CA9" t="s">
        <v>18</v>
      </c>
      <c r="CB9">
        <f>CA2+CB8</f>
        <v>1.0393765235525587</v>
      </c>
      <c r="CC9" s="1">
        <v>1994</v>
      </c>
      <c r="CD9" s="4">
        <v>0.90909090909090906</v>
      </c>
      <c r="CE9" t="s">
        <v>18</v>
      </c>
      <c r="CF9">
        <f>CE2+CF8</f>
        <v>1.0396490044496041</v>
      </c>
      <c r="CG9" s="1">
        <v>1994</v>
      </c>
      <c r="CH9" s="4">
        <v>0.90909090909090906</v>
      </c>
      <c r="CI9" t="s">
        <v>18</v>
      </c>
      <c r="CJ9">
        <f>CI2+CJ8</f>
        <v>1.0398208763362411</v>
      </c>
      <c r="CK9" s="1">
        <v>1994</v>
      </c>
      <c r="CL9" s="4">
        <v>0.90909090909090906</v>
      </c>
      <c r="CM9" t="s">
        <v>18</v>
      </c>
      <c r="CN9">
        <f>CM2+CN8</f>
        <v>1.0399739209474714</v>
      </c>
      <c r="CO9" s="1">
        <v>1994</v>
      </c>
      <c r="CP9" s="4">
        <v>0.90909090909090906</v>
      </c>
      <c r="CQ9" t="s">
        <v>18</v>
      </c>
      <c r="CR9">
        <f>CQ2+CR8</f>
        <v>1.0399953595039428</v>
      </c>
      <c r="CS9" s="1">
        <v>1994</v>
      </c>
      <c r="CT9" s="4">
        <v>0.90909090909090906</v>
      </c>
    </row>
    <row r="10" spans="2:100" x14ac:dyDescent="0.25">
      <c r="B10">
        <v>2.8990961107947209E-2</v>
      </c>
      <c r="C10" s="10">
        <v>0.66769029224720666</v>
      </c>
      <c r="D10">
        <v>40.184820164441561</v>
      </c>
      <c r="E10" s="1">
        <v>1997</v>
      </c>
      <c r="F10" s="4">
        <v>0.61538461538461542</v>
      </c>
      <c r="G10" t="s">
        <v>19</v>
      </c>
      <c r="H10">
        <f>G2-H8</f>
        <v>1.0198645615593855</v>
      </c>
      <c r="I10" s="1">
        <v>1998</v>
      </c>
      <c r="J10" s="4">
        <v>0.83333333333333337</v>
      </c>
      <c r="K10" t="s">
        <v>19</v>
      </c>
      <c r="L10">
        <f>K2-L8</f>
        <v>1.0191634609875944</v>
      </c>
      <c r="M10" s="1">
        <v>1998</v>
      </c>
      <c r="N10" s="4">
        <v>0.83333333333333337</v>
      </c>
      <c r="O10" t="s">
        <v>19</v>
      </c>
      <c r="P10">
        <f>O2-P8</f>
        <v>1.0167360480752108</v>
      </c>
      <c r="Q10" s="1">
        <v>1998</v>
      </c>
      <c r="R10" s="4">
        <v>0.83333333333333337</v>
      </c>
      <c r="S10" t="s">
        <v>19</v>
      </c>
      <c r="T10">
        <f>S2-T8</f>
        <v>1.0192821037700417</v>
      </c>
      <c r="U10" s="1">
        <v>1998</v>
      </c>
      <c r="V10" s="4">
        <v>0.83333333333333337</v>
      </c>
      <c r="W10" t="s">
        <v>19</v>
      </c>
      <c r="X10">
        <f>W2-X8</f>
        <v>1.0191613915480102</v>
      </c>
      <c r="Y10" s="1">
        <v>1998</v>
      </c>
      <c r="Z10" s="4">
        <v>0.83333333333333337</v>
      </c>
      <c r="AA10" t="s">
        <v>19</v>
      </c>
      <c r="AB10">
        <f>AA2-AB8</f>
        <v>1.0195742755973896</v>
      </c>
      <c r="AC10" s="1">
        <v>1998</v>
      </c>
      <c r="AD10" s="4">
        <v>0.83333333333333337</v>
      </c>
      <c r="AE10" t="s">
        <v>19</v>
      </c>
      <c r="AF10">
        <f>AE2-AF8</f>
        <v>1.0194430468973348</v>
      </c>
      <c r="AG10" s="1">
        <v>1998</v>
      </c>
      <c r="AH10" s="4">
        <v>0.83333333333333337</v>
      </c>
      <c r="AI10" t="s">
        <v>19</v>
      </c>
      <c r="AJ10">
        <f>AI2-AJ8</f>
        <v>1.0195683735927732</v>
      </c>
      <c r="AK10" s="1">
        <v>1998</v>
      </c>
      <c r="AL10" s="4">
        <v>0.83333333333333337</v>
      </c>
      <c r="AM10" t="s">
        <v>19</v>
      </c>
      <c r="AN10">
        <f>AM2-AN8</f>
        <v>1.0199044126644781</v>
      </c>
      <c r="AO10" s="1">
        <v>1998</v>
      </c>
      <c r="AP10" s="4">
        <v>0.83333333333333337</v>
      </c>
      <c r="AQ10" t="s">
        <v>19</v>
      </c>
      <c r="AR10">
        <f>AQ2-AR8</f>
        <v>1.0196602682054225</v>
      </c>
      <c r="AS10" s="1">
        <v>1997</v>
      </c>
      <c r="AT10" s="4">
        <v>0.61538461538461542</v>
      </c>
      <c r="AU10" t="s">
        <v>19</v>
      </c>
      <c r="AV10">
        <f>AU2-AV8</f>
        <v>1.0195572932314017</v>
      </c>
      <c r="AW10" s="1">
        <v>1997</v>
      </c>
      <c r="AX10" s="4">
        <v>0.61538461538461542</v>
      </c>
      <c r="AY10" t="s">
        <v>19</v>
      </c>
      <c r="AZ10">
        <f>AY2-AZ8</f>
        <v>1.0196368064724946</v>
      </c>
      <c r="BA10" s="1">
        <v>1997</v>
      </c>
      <c r="BB10" s="4">
        <v>0.61538461538461542</v>
      </c>
      <c r="BC10" t="s">
        <v>19</v>
      </c>
      <c r="BD10">
        <f>BC2-BD8</f>
        <v>1.0196866865728247</v>
      </c>
      <c r="BE10" s="1">
        <v>1997</v>
      </c>
      <c r="BF10" s="4">
        <v>0.61538461538461542</v>
      </c>
      <c r="BG10" t="s">
        <v>19</v>
      </c>
      <c r="BH10">
        <f>BG2-BH8</f>
        <v>1.0195925700340469</v>
      </c>
      <c r="BI10" s="1">
        <v>1997</v>
      </c>
      <c r="BJ10" s="4">
        <v>0.61538461538461542</v>
      </c>
      <c r="BK10" t="s">
        <v>19</v>
      </c>
      <c r="BL10">
        <f>BK2-BL8</f>
        <v>1.0194166039315511</v>
      </c>
      <c r="BM10" s="1">
        <v>1997</v>
      </c>
      <c r="BN10" s="4">
        <v>0.61538461538461542</v>
      </c>
      <c r="BO10" t="s">
        <v>19</v>
      </c>
      <c r="BP10">
        <f>BO2-BP8</f>
        <v>1.019307386108619</v>
      </c>
      <c r="BQ10" s="1">
        <v>1997</v>
      </c>
      <c r="BR10" s="4">
        <v>0.61538461538461542</v>
      </c>
      <c r="BS10" t="s">
        <v>19</v>
      </c>
      <c r="BT10">
        <f>BS2-BT8</f>
        <v>1.0192887395677377</v>
      </c>
      <c r="BU10" s="1">
        <v>1997</v>
      </c>
      <c r="BV10" s="4">
        <v>0.61538461538461542</v>
      </c>
      <c r="BW10" t="s">
        <v>19</v>
      </c>
      <c r="BX10">
        <f>BW2-BX8</f>
        <v>1.0194114529353853</v>
      </c>
      <c r="BY10" s="1">
        <v>1997</v>
      </c>
      <c r="BZ10" s="4">
        <v>0.61538461538461542</v>
      </c>
      <c r="CA10" t="s">
        <v>19</v>
      </c>
      <c r="CB10">
        <f>CA2-CB8</f>
        <v>1.0196461225954636</v>
      </c>
      <c r="CC10" s="1">
        <v>1997</v>
      </c>
      <c r="CD10" s="4">
        <v>0.61538461538461542</v>
      </c>
      <c r="CE10" t="s">
        <v>19</v>
      </c>
      <c r="CF10">
        <f>CE2-CF8</f>
        <v>1.0200815387035038</v>
      </c>
      <c r="CG10" s="1">
        <v>1997</v>
      </c>
      <c r="CH10" s="4">
        <v>0.61538461538461542</v>
      </c>
      <c r="CI10" t="s">
        <v>19</v>
      </c>
      <c r="CJ10">
        <f>CI2-CJ8</f>
        <v>1.0204408860469747</v>
      </c>
      <c r="CK10" s="1">
        <v>1997</v>
      </c>
      <c r="CL10" s="4">
        <v>0.61538461538461542</v>
      </c>
      <c r="CM10" t="s">
        <v>19</v>
      </c>
      <c r="CN10">
        <f>CM2-CN8</f>
        <v>1.020792617178182</v>
      </c>
      <c r="CO10" s="1">
        <v>1997</v>
      </c>
      <c r="CP10" s="4">
        <v>0.61538461538461542</v>
      </c>
      <c r="CQ10" t="s">
        <v>19</v>
      </c>
      <c r="CR10">
        <f>CQ2-CR8</f>
        <v>1.0205438788855923</v>
      </c>
      <c r="CS10" s="1">
        <v>1997</v>
      </c>
      <c r="CT10" s="4">
        <v>0.61538461538461542</v>
      </c>
    </row>
    <row r="11" spans="2:100" x14ac:dyDescent="0.25">
      <c r="B11">
        <v>2.8872177997368555E-2</v>
      </c>
      <c r="C11" s="10">
        <v>0.66674629465472657</v>
      </c>
      <c r="D11">
        <v>40.014336462601797</v>
      </c>
      <c r="E11" s="1">
        <v>1998</v>
      </c>
      <c r="F11" s="4">
        <v>0.83333333333333337</v>
      </c>
      <c r="G11" t="s">
        <v>20</v>
      </c>
      <c r="H11" s="11">
        <f>LN(G2)</f>
        <v>2.8952147208863625E-2</v>
      </c>
      <c r="I11" s="1">
        <v>1999</v>
      </c>
      <c r="J11" s="4">
        <v>1.1111111111111112</v>
      </c>
      <c r="K11" t="s">
        <v>20</v>
      </c>
      <c r="L11" s="11">
        <f>LN(K2)</f>
        <v>3.092168693160004E-2</v>
      </c>
      <c r="M11" s="1">
        <v>1999</v>
      </c>
      <c r="N11" s="4">
        <v>1.1111111111111112</v>
      </c>
      <c r="O11" t="s">
        <v>20</v>
      </c>
      <c r="P11" s="11">
        <f>LN(O2)</f>
        <v>2.8657079157157931E-2</v>
      </c>
      <c r="Q11" s="1">
        <v>1999</v>
      </c>
      <c r="R11" s="4">
        <v>1.1111111111111112</v>
      </c>
      <c r="S11" t="s">
        <v>20</v>
      </c>
      <c r="T11" s="11">
        <f>LN(S2)</f>
        <v>2.7587001071223052E-2</v>
      </c>
      <c r="U11" s="1">
        <v>1999</v>
      </c>
      <c r="V11" s="4">
        <v>1.1111111111111112</v>
      </c>
      <c r="W11" t="s">
        <v>20</v>
      </c>
      <c r="X11" s="11">
        <f>LN(W2)</f>
        <v>2.8277584854442359E-2</v>
      </c>
      <c r="Y11" s="1">
        <v>1999</v>
      </c>
      <c r="Z11" s="4">
        <v>1.1111111111111112</v>
      </c>
      <c r="AA11" t="s">
        <v>20</v>
      </c>
      <c r="AB11" s="11">
        <f>LN(AA2)</f>
        <v>2.8976139743857088E-2</v>
      </c>
      <c r="AC11" s="1">
        <v>1999</v>
      </c>
      <c r="AD11" s="4">
        <v>1.1111111111111112</v>
      </c>
      <c r="AE11" t="s">
        <v>20</v>
      </c>
      <c r="AF11" s="11">
        <f>LN(AE2)</f>
        <v>2.8688996639484335E-2</v>
      </c>
      <c r="AG11" s="1">
        <v>1999</v>
      </c>
      <c r="AH11" s="4">
        <v>1.1111111111111112</v>
      </c>
      <c r="AI11" t="s">
        <v>20</v>
      </c>
      <c r="AJ11" s="11">
        <f>LN(AI2)</f>
        <v>2.8940735911732272E-2</v>
      </c>
      <c r="AK11" s="1">
        <v>1999</v>
      </c>
      <c r="AL11" s="4">
        <v>1.1111111111111112</v>
      </c>
      <c r="AM11" t="s">
        <v>20</v>
      </c>
      <c r="AN11" s="11">
        <f>LN(AM2)</f>
        <v>2.9005787237124867E-2</v>
      </c>
      <c r="AO11" s="1">
        <v>1999</v>
      </c>
      <c r="AP11" s="4">
        <v>1.1111111111111112</v>
      </c>
      <c r="AQ11" t="s">
        <v>20</v>
      </c>
      <c r="AR11" s="11">
        <f>LN(AQ2)</f>
        <v>2.8990961107947209E-2</v>
      </c>
      <c r="AS11" s="1">
        <v>1999</v>
      </c>
      <c r="AT11" s="4">
        <v>1.1111111111111112</v>
      </c>
      <c r="AU11" t="s">
        <v>20</v>
      </c>
      <c r="AV11" s="11">
        <f>LN(AU2)</f>
        <v>2.8872177997368555E-2</v>
      </c>
      <c r="AW11" s="1">
        <v>1998</v>
      </c>
      <c r="AX11" s="4">
        <v>0.83333333333333337</v>
      </c>
      <c r="AY11" t="s">
        <v>20</v>
      </c>
      <c r="AZ11" s="11">
        <f>LN(AY2)</f>
        <v>2.8674286481887287E-2</v>
      </c>
      <c r="BA11" s="1">
        <v>1998</v>
      </c>
      <c r="BB11" s="4">
        <v>0.83333333333333337</v>
      </c>
      <c r="BC11" t="s">
        <v>20</v>
      </c>
      <c r="BD11" s="11">
        <f>LN(BC2)</f>
        <v>2.8505940576400244E-2</v>
      </c>
      <c r="BE11" s="1">
        <v>1998</v>
      </c>
      <c r="BF11" s="4">
        <v>0.83333333333333337</v>
      </c>
      <c r="BG11" t="s">
        <v>20</v>
      </c>
      <c r="BH11" s="11">
        <f>LN(BG2)</f>
        <v>2.8413442599083166E-2</v>
      </c>
      <c r="BI11" s="1">
        <v>1998</v>
      </c>
      <c r="BJ11" s="4">
        <v>0.83333333333333337</v>
      </c>
      <c r="BK11" t="s">
        <v>20</v>
      </c>
      <c r="BL11" s="11">
        <f>LN(BK2)</f>
        <v>2.8431867577464711E-2</v>
      </c>
      <c r="BM11" s="1">
        <v>1998</v>
      </c>
      <c r="BN11" s="4">
        <v>0.83333333333333337</v>
      </c>
      <c r="BO11" t="s">
        <v>20</v>
      </c>
      <c r="BP11" s="11">
        <f>LN(BO2)</f>
        <v>2.8475654867752116E-2</v>
      </c>
      <c r="BQ11" s="1">
        <v>1998</v>
      </c>
      <c r="BR11" s="4">
        <v>0.83333333333333337</v>
      </c>
      <c r="BS11" t="s">
        <v>20</v>
      </c>
      <c r="BT11" s="11">
        <f>LN(BS2)</f>
        <v>2.8624492996627515E-2</v>
      </c>
      <c r="BU11" s="1">
        <v>1998</v>
      </c>
      <c r="BV11" s="4">
        <v>0.83333333333333337</v>
      </c>
      <c r="BW11" t="s">
        <v>20</v>
      </c>
      <c r="BX11" s="11">
        <f>LN(BW2)</f>
        <v>2.8840914210483036E-2</v>
      </c>
      <c r="BY11" s="1">
        <v>1998</v>
      </c>
      <c r="BZ11" s="4">
        <v>0.83333333333333337</v>
      </c>
      <c r="CA11" t="s">
        <v>20</v>
      </c>
      <c r="CB11" s="11">
        <f>LN(CA2)</f>
        <v>2.9084246040095192E-2</v>
      </c>
      <c r="CC11" s="1">
        <v>1998</v>
      </c>
      <c r="CD11" s="4">
        <v>0.83333333333333337</v>
      </c>
      <c r="CE11" t="s">
        <v>20</v>
      </c>
      <c r="CF11" s="11">
        <f>LN(CE2)</f>
        <v>2.9427989391308751E-2</v>
      </c>
      <c r="CG11" s="1">
        <v>1998</v>
      </c>
      <c r="CH11" s="4">
        <v>0.83333333333333337</v>
      </c>
      <c r="CI11" t="s">
        <v>20</v>
      </c>
      <c r="CJ11" s="11">
        <f>LN(CI2)</f>
        <v>2.9685863287013781E-2</v>
      </c>
      <c r="CK11" s="1">
        <v>1998</v>
      </c>
      <c r="CL11" s="4">
        <v>0.83333333333333337</v>
      </c>
      <c r="CM11" t="s">
        <v>20</v>
      </c>
      <c r="CN11" s="11">
        <f>LN(CM2)</f>
        <v>2.9930838913558144E-2</v>
      </c>
      <c r="CO11" s="1">
        <v>1998</v>
      </c>
      <c r="CP11" s="4">
        <v>0.83333333333333337</v>
      </c>
      <c r="CQ11" t="s">
        <v>20</v>
      </c>
      <c r="CR11" s="11">
        <f>LN(CQ2)</f>
        <v>2.9820534195260338E-2</v>
      </c>
      <c r="CS11" s="1">
        <v>1998</v>
      </c>
      <c r="CT11" s="4">
        <v>0.83333333333333337</v>
      </c>
    </row>
    <row r="12" spans="2:100" x14ac:dyDescent="0.25">
      <c r="B12">
        <v>2.8674286481887287E-2</v>
      </c>
      <c r="C12" s="10">
        <v>0.67673048465700891</v>
      </c>
      <c r="D12">
        <v>41.867881290259831</v>
      </c>
      <c r="E12" s="1">
        <v>1999</v>
      </c>
      <c r="F12" s="4">
        <v>1.1111111111111112</v>
      </c>
      <c r="G12" t="s">
        <v>21</v>
      </c>
      <c r="H12" s="11">
        <f>LN(H9)</f>
        <v>3.8149089234695795E-2</v>
      </c>
      <c r="I12" s="1">
        <v>2000</v>
      </c>
      <c r="J12" s="4">
        <v>1.2903225806451613</v>
      </c>
      <c r="K12" t="s">
        <v>21</v>
      </c>
      <c r="L12" s="11">
        <f>LN(L9)</f>
        <v>4.2720347208867832E-2</v>
      </c>
      <c r="M12" s="1">
        <v>2000</v>
      </c>
      <c r="N12" s="4">
        <v>1.2903225806451613</v>
      </c>
      <c r="O12" t="s">
        <v>21</v>
      </c>
      <c r="P12" s="11">
        <f>LN(P9)</f>
        <v>4.0572913534420371E-2</v>
      </c>
      <c r="Q12" s="1">
        <v>2000</v>
      </c>
      <c r="R12" s="4">
        <v>1.2903225806451613</v>
      </c>
      <c r="S12" t="s">
        <v>21</v>
      </c>
      <c r="T12" s="11">
        <f>LN(T9)</f>
        <v>3.6003994892755006E-2</v>
      </c>
      <c r="U12" s="1">
        <v>2000</v>
      </c>
      <c r="V12" s="4">
        <v>1.2903225806451613</v>
      </c>
      <c r="W12" t="s">
        <v>21</v>
      </c>
      <c r="X12" s="11">
        <f>LN(X9)</f>
        <v>3.7489398635391892E-2</v>
      </c>
      <c r="Y12" s="1">
        <v>2000</v>
      </c>
      <c r="Z12" s="4">
        <v>1.2903225806451613</v>
      </c>
      <c r="AA12" t="s">
        <v>21</v>
      </c>
      <c r="AB12" s="11">
        <f>LN(AB9)</f>
        <v>3.8476002530843455E-2</v>
      </c>
      <c r="AC12" s="1">
        <v>2000</v>
      </c>
      <c r="AD12" s="4">
        <v>1.2903225806451613</v>
      </c>
      <c r="AE12" t="s">
        <v>21</v>
      </c>
      <c r="AF12" s="11">
        <f>LN(AF9)</f>
        <v>3.803340530832696E-2</v>
      </c>
      <c r="AG12" s="1">
        <v>2000</v>
      </c>
      <c r="AH12" s="4">
        <v>1.2903225806451613</v>
      </c>
      <c r="AI12" t="s">
        <v>21</v>
      </c>
      <c r="AJ12" s="11">
        <f>LN(AJ9)</f>
        <v>3.8411542741005576E-2</v>
      </c>
      <c r="AK12" s="1">
        <v>2000</v>
      </c>
      <c r="AL12" s="4">
        <v>1.2903225806451613</v>
      </c>
      <c r="AM12" t="s">
        <v>21</v>
      </c>
      <c r="AN12" s="11">
        <f>LN(AN9)</f>
        <v>3.8217028253837444E-2</v>
      </c>
      <c r="AO12" s="1">
        <v>2000</v>
      </c>
      <c r="AP12" s="4">
        <v>1.2903225806451613</v>
      </c>
      <c r="AQ12" t="s">
        <v>21</v>
      </c>
      <c r="AR12" s="11">
        <f>LN(AR9)</f>
        <v>3.8422616983638629E-2</v>
      </c>
      <c r="AS12" s="1">
        <v>2000</v>
      </c>
      <c r="AT12" s="4">
        <v>1.2903225806451613</v>
      </c>
      <c r="AU12" t="s">
        <v>21</v>
      </c>
      <c r="AV12" s="11">
        <f>LN(AV9)</f>
        <v>3.8286379021088231E-2</v>
      </c>
      <c r="AW12" s="1">
        <v>2000</v>
      </c>
      <c r="AX12" s="4">
        <v>1.2903225806451613</v>
      </c>
      <c r="AY12" t="s">
        <v>21</v>
      </c>
      <c r="AZ12" s="11">
        <f>LN(AZ9)</f>
        <v>3.7817706961993068E-2</v>
      </c>
      <c r="BA12" s="1">
        <v>1999</v>
      </c>
      <c r="BB12" s="4">
        <v>1.1111111111111112</v>
      </c>
      <c r="BC12" t="s">
        <v>21</v>
      </c>
      <c r="BD12" s="11">
        <f>LN(BD9)</f>
        <v>3.7436005904148868E-2</v>
      </c>
      <c r="BE12" s="1">
        <v>1999</v>
      </c>
      <c r="BF12" s="4">
        <v>1.1111111111111112</v>
      </c>
      <c r="BG12" t="s">
        <v>21</v>
      </c>
      <c r="BH12" s="11">
        <f>LN(BH9)</f>
        <v>3.7343317131289577E-2</v>
      </c>
      <c r="BI12" s="1">
        <v>1999</v>
      </c>
      <c r="BJ12" s="4">
        <v>1.1111111111111112</v>
      </c>
      <c r="BK12" t="s">
        <v>21</v>
      </c>
      <c r="BL12" s="11">
        <f>LN(BL9)</f>
        <v>3.754933472666129E-2</v>
      </c>
      <c r="BM12" s="1">
        <v>1999</v>
      </c>
      <c r="BN12" s="4">
        <v>1.1111111111111112</v>
      </c>
      <c r="BO12" t="s">
        <v>21</v>
      </c>
      <c r="BP12" s="11">
        <f>LN(BP9)</f>
        <v>3.7741290760588096E-2</v>
      </c>
      <c r="BQ12" s="1">
        <v>1999</v>
      </c>
      <c r="BR12" s="4">
        <v>1.1111111111111112</v>
      </c>
      <c r="BS12" t="s">
        <v>21</v>
      </c>
      <c r="BT12" s="11">
        <f>LN(BT9)</f>
        <v>3.8054150512016764E-2</v>
      </c>
      <c r="BU12" s="1">
        <v>1999</v>
      </c>
      <c r="BV12" s="4">
        <v>1.1111111111111112</v>
      </c>
      <c r="BW12" t="s">
        <v>21</v>
      </c>
      <c r="BX12" s="11">
        <f>LN(BX9)</f>
        <v>3.8364797363527166E-2</v>
      </c>
      <c r="BY12" s="1">
        <v>1999</v>
      </c>
      <c r="BZ12" s="4">
        <v>1.1111111111111112</v>
      </c>
      <c r="CA12" t="s">
        <v>21</v>
      </c>
      <c r="CB12" s="11">
        <f>LN(CB9)</f>
        <v>3.8621036799274748E-2</v>
      </c>
      <c r="CC12" s="1">
        <v>1999</v>
      </c>
      <c r="CD12" s="4">
        <v>1.1111111111111112</v>
      </c>
      <c r="CE12" t="s">
        <v>21</v>
      </c>
      <c r="CF12" s="11">
        <f>LN(CF9)</f>
        <v>3.8883160467248504E-2</v>
      </c>
      <c r="CG12" s="1">
        <v>1999</v>
      </c>
      <c r="CH12" s="4">
        <v>1.1111111111111112</v>
      </c>
      <c r="CI12" t="s">
        <v>21</v>
      </c>
      <c r="CJ12" s="11">
        <f>LN(CJ9)</f>
        <v>3.9048464027176433E-2</v>
      </c>
      <c r="CK12" s="1">
        <v>1999</v>
      </c>
      <c r="CL12" s="4">
        <v>1.1111111111111112</v>
      </c>
      <c r="CM12" t="s">
        <v>21</v>
      </c>
      <c r="CN12" s="11">
        <f>LN(CN9)</f>
        <v>3.9195636826826148E-2</v>
      </c>
      <c r="CO12" s="1">
        <v>1999</v>
      </c>
      <c r="CP12" s="4">
        <v>1.1111111111111112</v>
      </c>
      <c r="CQ12" t="s">
        <v>21</v>
      </c>
      <c r="CR12" s="11">
        <f>LN(CR9)</f>
        <v>3.9216251127886896E-2</v>
      </c>
      <c r="CS12" s="1">
        <v>1999</v>
      </c>
      <c r="CT12" s="4">
        <v>1.1111111111111112</v>
      </c>
    </row>
    <row r="13" spans="2:100" x14ac:dyDescent="0.25">
      <c r="B13">
        <v>2.8505940576400244E-2</v>
      </c>
      <c r="C13" s="10">
        <v>0.68455447046332218</v>
      </c>
      <c r="D13">
        <v>43.402388454753918</v>
      </c>
      <c r="E13" s="1">
        <v>2000</v>
      </c>
      <c r="F13" s="4">
        <v>1.2903225806451613</v>
      </c>
      <c r="G13" t="s">
        <v>22</v>
      </c>
      <c r="H13" s="11">
        <f>LN(H10)</f>
        <v>1.9669835694849137E-2</v>
      </c>
      <c r="I13" s="1">
        <v>2001</v>
      </c>
      <c r="J13" s="4">
        <v>1.3333333333333333</v>
      </c>
      <c r="K13" t="s">
        <v>22</v>
      </c>
      <c r="L13" s="11">
        <f>LN(L10)</f>
        <v>1.8982154513748992E-2</v>
      </c>
      <c r="M13" s="1">
        <v>2001</v>
      </c>
      <c r="N13" s="4">
        <v>1.3333333333333333</v>
      </c>
      <c r="O13" t="s">
        <v>22</v>
      </c>
      <c r="P13" s="11">
        <f>LN(P10)</f>
        <v>1.6597543631098211E-2</v>
      </c>
      <c r="Q13" s="1">
        <v>2001</v>
      </c>
      <c r="R13" s="4">
        <v>1.3333333333333333</v>
      </c>
      <c r="S13" t="s">
        <v>22</v>
      </c>
      <c r="T13" s="11">
        <f>LN(T10)</f>
        <v>1.9098559665431721E-2</v>
      </c>
      <c r="U13" s="1">
        <v>2001</v>
      </c>
      <c r="V13" s="4">
        <v>1.3333333333333333</v>
      </c>
      <c r="W13" t="s">
        <v>22</v>
      </c>
      <c r="X13" s="11">
        <f>LN(X10)</f>
        <v>1.898012398404067E-2</v>
      </c>
      <c r="Y13" s="1">
        <v>2001</v>
      </c>
      <c r="Z13" s="4">
        <v>1.3333333333333333</v>
      </c>
      <c r="AA13" t="s">
        <v>22</v>
      </c>
      <c r="AB13" s="11">
        <f>LN(AB10)</f>
        <v>1.9385163304907759E-2</v>
      </c>
      <c r="AC13" s="1">
        <v>2001</v>
      </c>
      <c r="AD13" s="4">
        <v>1.3333333333333333</v>
      </c>
      <c r="AE13" t="s">
        <v>22</v>
      </c>
      <c r="AF13" s="11">
        <f>LN(AF10)</f>
        <v>1.9256445712577151E-2</v>
      </c>
      <c r="AG13" s="1">
        <v>2001</v>
      </c>
      <c r="AH13" s="4">
        <v>1.3333333333333333</v>
      </c>
      <c r="AI13" t="s">
        <v>22</v>
      </c>
      <c r="AJ13" s="11">
        <f>LN(AJ10)</f>
        <v>1.9379374593050131E-2</v>
      </c>
      <c r="AK13" s="1">
        <v>2001</v>
      </c>
      <c r="AL13" s="4">
        <v>1.3333333333333333</v>
      </c>
      <c r="AM13" t="s">
        <v>22</v>
      </c>
      <c r="AN13" s="11">
        <f>LN(AN10)</f>
        <v>1.9708909830794125E-2</v>
      </c>
      <c r="AO13" s="1">
        <v>2001</v>
      </c>
      <c r="AP13" s="4">
        <v>1.3333333333333333</v>
      </c>
      <c r="AQ13" t="s">
        <v>22</v>
      </c>
      <c r="AR13" s="11">
        <f>LN(AR10)</f>
        <v>1.9469501429078218E-2</v>
      </c>
      <c r="AS13" s="1">
        <v>2001</v>
      </c>
      <c r="AT13" s="4">
        <v>1.3333333333333333</v>
      </c>
      <c r="AU13" t="s">
        <v>22</v>
      </c>
      <c r="AV13" s="11">
        <f>LN(AV10)</f>
        <v>1.936850683580307E-2</v>
      </c>
      <c r="AW13" s="1">
        <v>2001</v>
      </c>
      <c r="AX13" s="4">
        <v>1.3333333333333333</v>
      </c>
      <c r="AY13" t="s">
        <v>22</v>
      </c>
      <c r="AZ13" s="11">
        <f>LN(AZ10)</f>
        <v>1.9446491801672419E-2</v>
      </c>
      <c r="BA13" s="1">
        <v>2001</v>
      </c>
      <c r="BB13" s="4">
        <v>1.3333333333333333</v>
      </c>
      <c r="BC13" t="s">
        <v>22</v>
      </c>
      <c r="BD13" s="11">
        <f>LN(BD10)</f>
        <v>1.9495410083161541E-2</v>
      </c>
      <c r="BE13" s="1">
        <v>2000</v>
      </c>
      <c r="BF13" s="4">
        <v>1.2903225806451613</v>
      </c>
      <c r="BG13" t="s">
        <v>22</v>
      </c>
      <c r="BH13" s="11">
        <f>LN(BH10)</f>
        <v>1.9403106355224641E-2</v>
      </c>
      <c r="BI13" s="1">
        <v>2000</v>
      </c>
      <c r="BJ13" s="4">
        <v>1.2903225806451613</v>
      </c>
      <c r="BK13" t="s">
        <v>22</v>
      </c>
      <c r="BL13" s="11">
        <f>LN(BL10)</f>
        <v>1.9230506736567281E-2</v>
      </c>
      <c r="BM13" s="1">
        <v>2000</v>
      </c>
      <c r="BN13" s="4">
        <v>1.2903225806451613</v>
      </c>
      <c r="BO13" t="s">
        <v>22</v>
      </c>
      <c r="BP13" s="11">
        <f>LN(BP10)</f>
        <v>1.912336342185661E-2</v>
      </c>
      <c r="BQ13" s="1">
        <v>2000</v>
      </c>
      <c r="BR13" s="4">
        <v>1.2903225806451613</v>
      </c>
      <c r="BS13" t="s">
        <v>22</v>
      </c>
      <c r="BT13" s="11">
        <f>LN(BT10)</f>
        <v>1.9105069910310097E-2</v>
      </c>
      <c r="BU13" s="1">
        <v>2000</v>
      </c>
      <c r="BV13" s="4">
        <v>1.2903225806451613</v>
      </c>
      <c r="BW13" t="s">
        <v>22</v>
      </c>
      <c r="BX13" s="11">
        <f>LN(BX10)</f>
        <v>1.9225453837527082E-2</v>
      </c>
      <c r="BY13" s="1">
        <v>2000</v>
      </c>
      <c r="BZ13" s="4">
        <v>1.2903225806451613</v>
      </c>
      <c r="CA13" t="s">
        <v>22</v>
      </c>
      <c r="CB13" s="11">
        <f>LN(CB10)</f>
        <v>1.9455628467150599E-2</v>
      </c>
      <c r="CC13" s="1">
        <v>2000</v>
      </c>
      <c r="CD13" s="4">
        <v>1.2903225806451613</v>
      </c>
      <c r="CE13" t="s">
        <v>22</v>
      </c>
      <c r="CF13" s="11">
        <f>LN(CF10)</f>
        <v>1.988256400655165E-2</v>
      </c>
      <c r="CG13" s="1">
        <v>2000</v>
      </c>
      <c r="CH13" s="4">
        <v>1.2903225806451613</v>
      </c>
      <c r="CI13" t="s">
        <v>22</v>
      </c>
      <c r="CJ13" s="11">
        <f>LN(CJ10)</f>
        <v>2.0234775129376874E-2</v>
      </c>
      <c r="CK13" s="1">
        <v>2000</v>
      </c>
      <c r="CL13" s="4">
        <v>1.2903225806451613</v>
      </c>
      <c r="CM13" t="s">
        <v>22</v>
      </c>
      <c r="CN13" s="11">
        <f>LN(CN10)</f>
        <v>2.0579401194089981E-2</v>
      </c>
      <c r="CO13" s="1">
        <v>2000</v>
      </c>
      <c r="CP13" s="4">
        <v>1.2903225806451613</v>
      </c>
      <c r="CQ13" t="s">
        <v>22</v>
      </c>
      <c r="CR13" s="11">
        <f>LN(CR10)</f>
        <v>2.0335699781510091E-2</v>
      </c>
      <c r="CS13" s="1">
        <v>2000</v>
      </c>
      <c r="CT13" s="4">
        <v>1.2903225806451613</v>
      </c>
    </row>
    <row r="14" spans="2:100" x14ac:dyDescent="0.25">
      <c r="B14">
        <v>2.8413442599083166E-2</v>
      </c>
      <c r="C14" s="10">
        <v>0.68319845250571942</v>
      </c>
      <c r="D14">
        <v>43.131004751045523</v>
      </c>
      <c r="E14" s="1">
        <v>2001</v>
      </c>
      <c r="F14" s="4">
        <v>1.3333333333333333</v>
      </c>
      <c r="G14" t="s">
        <v>23</v>
      </c>
      <c r="H14" s="11">
        <f>H12-H11</f>
        <v>9.1969420258321694E-3</v>
      </c>
      <c r="I14" s="1">
        <v>2002</v>
      </c>
      <c r="J14" s="4">
        <v>1.25</v>
      </c>
      <c r="K14" t="s">
        <v>23</v>
      </c>
      <c r="L14" s="11">
        <f>L12-L11</f>
        <v>1.1798660277267791E-2</v>
      </c>
      <c r="M14" s="1">
        <v>2002</v>
      </c>
      <c r="N14" s="4">
        <v>1.25</v>
      </c>
      <c r="O14" t="s">
        <v>23</v>
      </c>
      <c r="P14" s="11">
        <f>P12-P11</f>
        <v>1.191583437726244E-2</v>
      </c>
      <c r="Q14" s="1">
        <v>2002</v>
      </c>
      <c r="R14" s="4">
        <v>1.25</v>
      </c>
      <c r="S14" t="s">
        <v>23</v>
      </c>
      <c r="T14" s="11">
        <f>T12-T11</f>
        <v>8.4169938215319547E-3</v>
      </c>
      <c r="U14" s="1">
        <v>2002</v>
      </c>
      <c r="V14" s="4">
        <v>1.25</v>
      </c>
      <c r="W14" t="s">
        <v>23</v>
      </c>
      <c r="X14" s="11">
        <f>X12-X11</f>
        <v>9.2118137809495335E-3</v>
      </c>
      <c r="Y14" s="1">
        <v>2002</v>
      </c>
      <c r="Z14" s="4">
        <v>1.25</v>
      </c>
      <c r="AA14" t="s">
        <v>23</v>
      </c>
      <c r="AB14" s="11">
        <f>AB12-AB11</f>
        <v>9.4998627869863662E-3</v>
      </c>
      <c r="AC14" s="1">
        <v>2002</v>
      </c>
      <c r="AD14" s="4">
        <v>1.25</v>
      </c>
      <c r="AE14" t="s">
        <v>23</v>
      </c>
      <c r="AF14" s="11">
        <f>AF12-AF11</f>
        <v>9.3444086688426256E-3</v>
      </c>
      <c r="AG14" s="1">
        <v>2002</v>
      </c>
      <c r="AH14" s="4">
        <v>1.25</v>
      </c>
      <c r="AI14" t="s">
        <v>23</v>
      </c>
      <c r="AJ14" s="11">
        <f>AJ12-AJ11</f>
        <v>9.4708068292733046E-3</v>
      </c>
      <c r="AK14" s="1">
        <v>2002</v>
      </c>
      <c r="AL14" s="4">
        <v>1.25</v>
      </c>
      <c r="AM14" t="s">
        <v>23</v>
      </c>
      <c r="AN14" s="11">
        <f>AN12-AN11</f>
        <v>9.2112410167125777E-3</v>
      </c>
      <c r="AO14" s="1">
        <v>2002</v>
      </c>
      <c r="AP14" s="4">
        <v>1.25</v>
      </c>
      <c r="AQ14" t="s">
        <v>23</v>
      </c>
      <c r="AR14" s="11">
        <f>AR12-AR11</f>
        <v>9.4316558756914193E-3</v>
      </c>
      <c r="AS14" s="1">
        <v>2002</v>
      </c>
      <c r="AT14" s="4">
        <v>1.25</v>
      </c>
      <c r="AU14" t="s">
        <v>23</v>
      </c>
      <c r="AV14" s="11">
        <f>AV12-AV11</f>
        <v>9.414201023719676E-3</v>
      </c>
      <c r="AW14" s="1">
        <v>2002</v>
      </c>
      <c r="AX14" s="4">
        <v>1.25</v>
      </c>
      <c r="AY14" t="s">
        <v>23</v>
      </c>
      <c r="AZ14" s="11">
        <f>AZ12-AZ11</f>
        <v>9.1434204801057808E-3</v>
      </c>
      <c r="BA14" s="1">
        <v>2002</v>
      </c>
      <c r="BB14" s="4">
        <v>1.25</v>
      </c>
      <c r="BC14" t="s">
        <v>23</v>
      </c>
      <c r="BD14" s="11">
        <f>BD12-BD11</f>
        <v>8.9300653277486243E-3</v>
      </c>
      <c r="BE14" s="1">
        <v>2002</v>
      </c>
      <c r="BF14" s="4">
        <v>1.25</v>
      </c>
      <c r="BG14" t="s">
        <v>23</v>
      </c>
      <c r="BH14" s="11">
        <f>BH12-BH11</f>
        <v>8.9298745322064117E-3</v>
      </c>
      <c r="BI14" s="1">
        <v>2001</v>
      </c>
      <c r="BJ14" s="4">
        <v>1.3333333333333333</v>
      </c>
      <c r="BK14" t="s">
        <v>23</v>
      </c>
      <c r="BL14" s="11">
        <f>BL12-BL11</f>
        <v>9.1174671491965793E-3</v>
      </c>
      <c r="BM14" s="1">
        <v>2001</v>
      </c>
      <c r="BN14" s="4">
        <v>1.3333333333333333</v>
      </c>
      <c r="BO14" t="s">
        <v>23</v>
      </c>
      <c r="BP14" s="11">
        <f>BP12-BP11</f>
        <v>9.26563589283598E-3</v>
      </c>
      <c r="BQ14" s="1">
        <v>2001</v>
      </c>
      <c r="BR14" s="4">
        <v>1.3333333333333333</v>
      </c>
      <c r="BS14" t="s">
        <v>23</v>
      </c>
      <c r="BT14" s="11">
        <f>BT12-BT11</f>
        <v>9.4296575153892497E-3</v>
      </c>
      <c r="BU14" s="1">
        <v>2001</v>
      </c>
      <c r="BV14" s="4">
        <v>1.3333333333333333</v>
      </c>
      <c r="BW14" t="s">
        <v>23</v>
      </c>
      <c r="BX14" s="11">
        <f>BX12-BX11</f>
        <v>9.5238831530441298E-3</v>
      </c>
      <c r="BY14" s="1">
        <v>2001</v>
      </c>
      <c r="BZ14" s="4">
        <v>1.3333333333333333</v>
      </c>
      <c r="CA14" t="s">
        <v>23</v>
      </c>
      <c r="CB14" s="11">
        <f>CB12-CB11</f>
        <v>9.5367907591795559E-3</v>
      </c>
      <c r="CC14" s="1">
        <v>2001</v>
      </c>
      <c r="CD14" s="4">
        <v>1.3333333333333333</v>
      </c>
      <c r="CE14" t="s">
        <v>23</v>
      </c>
      <c r="CF14" s="11">
        <f>CF12-CF11</f>
        <v>9.4551710759397528E-3</v>
      </c>
      <c r="CG14" s="1">
        <v>2001</v>
      </c>
      <c r="CH14" s="4">
        <v>1.3333333333333333</v>
      </c>
      <c r="CI14" t="s">
        <v>23</v>
      </c>
      <c r="CJ14" s="11">
        <f>CJ12-CJ11</f>
        <v>9.3626007401626521E-3</v>
      </c>
      <c r="CK14" s="1">
        <v>2001</v>
      </c>
      <c r="CL14" s="4">
        <v>1.3333333333333333</v>
      </c>
      <c r="CM14" t="s">
        <v>23</v>
      </c>
      <c r="CN14" s="11">
        <f>CN12-CN11</f>
        <v>9.2647979132680046E-3</v>
      </c>
      <c r="CO14" s="1">
        <v>2001</v>
      </c>
      <c r="CP14" s="4">
        <v>1.3333333333333333</v>
      </c>
      <c r="CQ14" t="s">
        <v>23</v>
      </c>
      <c r="CR14" s="11">
        <f>CR12-CR11</f>
        <v>9.3957169326265577E-3</v>
      </c>
      <c r="CS14" s="1">
        <v>2001</v>
      </c>
      <c r="CT14" s="4">
        <v>1.3333333333333333</v>
      </c>
    </row>
    <row r="15" spans="2:100" x14ac:dyDescent="0.25">
      <c r="B15">
        <v>2.8431867577464711E-2</v>
      </c>
      <c r="C15" s="10">
        <v>0.67436671951903149</v>
      </c>
      <c r="D15">
        <v>41.418783640478949</v>
      </c>
      <c r="E15" s="1">
        <v>2002</v>
      </c>
      <c r="F15" s="4">
        <v>1.25</v>
      </c>
      <c r="G15" t="s">
        <v>24</v>
      </c>
      <c r="H15" s="11">
        <f>H11-H13</f>
        <v>9.2823115140144886E-3</v>
      </c>
      <c r="I15" s="1">
        <v>2003</v>
      </c>
      <c r="J15" s="4">
        <v>1.1764705882352942</v>
      </c>
      <c r="K15" t="s">
        <v>24</v>
      </c>
      <c r="L15" s="11">
        <f>L11-L13</f>
        <v>1.1939532417851048E-2</v>
      </c>
      <c r="M15" s="1">
        <v>2003</v>
      </c>
      <c r="N15" s="4">
        <v>1.1764705882352942</v>
      </c>
      <c r="O15" t="s">
        <v>24</v>
      </c>
      <c r="P15" s="11">
        <f>P11-P13</f>
        <v>1.205953552605972E-2</v>
      </c>
      <c r="Q15" s="1">
        <v>2003</v>
      </c>
      <c r="R15" s="4">
        <v>1.1764705882352942</v>
      </c>
      <c r="S15" t="s">
        <v>24</v>
      </c>
      <c r="T15" s="11">
        <f>T11-T13</f>
        <v>8.4884414057913304E-3</v>
      </c>
      <c r="U15" s="1">
        <v>2003</v>
      </c>
      <c r="V15" s="4">
        <v>1.1764705882352942</v>
      </c>
      <c r="W15" t="s">
        <v>24</v>
      </c>
      <c r="X15" s="11">
        <f>X11-X13</f>
        <v>9.2974608704016887E-3</v>
      </c>
      <c r="Y15" s="1">
        <v>2003</v>
      </c>
      <c r="Z15" s="4">
        <v>1.1764705882352942</v>
      </c>
      <c r="AA15" t="s">
        <v>24</v>
      </c>
      <c r="AB15" s="11">
        <f>AB11-AB13</f>
        <v>9.5909764389493293E-3</v>
      </c>
      <c r="AC15" s="1">
        <v>2003</v>
      </c>
      <c r="AD15" s="4">
        <v>1.1764705882352942</v>
      </c>
      <c r="AE15" t="s">
        <v>24</v>
      </c>
      <c r="AF15" s="11">
        <f>AF11-AF13</f>
        <v>9.4325509269071843E-3</v>
      </c>
      <c r="AG15" s="1">
        <v>2003</v>
      </c>
      <c r="AH15" s="4">
        <v>1.1764705882352942</v>
      </c>
      <c r="AI15" t="s">
        <v>24</v>
      </c>
      <c r="AJ15" s="11">
        <f>AJ11-AJ13</f>
        <v>9.5613613186821406E-3</v>
      </c>
      <c r="AK15" s="1">
        <v>2003</v>
      </c>
      <c r="AL15" s="4">
        <v>1.1764705882352942</v>
      </c>
      <c r="AM15" t="s">
        <v>24</v>
      </c>
      <c r="AN15" s="11">
        <f>AN11-AN13</f>
        <v>9.2968774063307419E-3</v>
      </c>
      <c r="AO15" s="1">
        <v>2003</v>
      </c>
      <c r="AP15" s="4">
        <v>1.1764705882352942</v>
      </c>
      <c r="AQ15" t="s">
        <v>24</v>
      </c>
      <c r="AR15" s="11">
        <f>AR11-AR13</f>
        <v>9.5214596788689917E-3</v>
      </c>
      <c r="AS15" s="1">
        <v>2003</v>
      </c>
      <c r="AT15" s="4">
        <v>1.1764705882352942</v>
      </c>
      <c r="AU15" t="s">
        <v>24</v>
      </c>
      <c r="AV15" s="11">
        <f>AV11-AV13</f>
        <v>9.5036711615654849E-3</v>
      </c>
      <c r="AW15" s="1">
        <v>2003</v>
      </c>
      <c r="AX15" s="4">
        <v>1.1764705882352942</v>
      </c>
      <c r="AY15" t="s">
        <v>24</v>
      </c>
      <c r="AZ15" s="11">
        <f>AZ11-AZ13</f>
        <v>9.227794680214868E-3</v>
      </c>
      <c r="BA15" s="1">
        <v>2003</v>
      </c>
      <c r="BB15" s="4">
        <v>1.1764705882352942</v>
      </c>
      <c r="BC15" t="s">
        <v>24</v>
      </c>
      <c r="BD15" s="11">
        <f>BD11-BD13</f>
        <v>9.0105304932387026E-3</v>
      </c>
      <c r="BE15" s="1">
        <v>2003</v>
      </c>
      <c r="BF15" s="4">
        <v>1.1764705882352942</v>
      </c>
      <c r="BG15" t="s">
        <v>24</v>
      </c>
      <c r="BH15" s="11">
        <f>BH11-BH13</f>
        <v>9.0103362438585244E-3</v>
      </c>
      <c r="BI15" s="1">
        <v>2003</v>
      </c>
      <c r="BJ15" s="4">
        <v>1.1764705882352942</v>
      </c>
      <c r="BK15" t="s">
        <v>24</v>
      </c>
      <c r="BL15" s="11">
        <f>BL11-BL13</f>
        <v>9.2013608408974303E-3</v>
      </c>
      <c r="BM15" s="1">
        <v>2002</v>
      </c>
      <c r="BN15" s="4">
        <v>1.25</v>
      </c>
      <c r="BO15" t="s">
        <v>24</v>
      </c>
      <c r="BP15" s="11">
        <f>BP11-BP13</f>
        <v>9.3522914458955067E-3</v>
      </c>
      <c r="BQ15" s="1">
        <v>2002</v>
      </c>
      <c r="BR15" s="4">
        <v>1.25</v>
      </c>
      <c r="BS15" t="s">
        <v>24</v>
      </c>
      <c r="BT15" s="11">
        <f>BT11-BT13</f>
        <v>9.5194230863174176E-3</v>
      </c>
      <c r="BU15" s="1">
        <v>2002</v>
      </c>
      <c r="BV15" s="4">
        <v>1.25</v>
      </c>
      <c r="BW15" t="s">
        <v>24</v>
      </c>
      <c r="BX15" s="11">
        <f>BX11-BX13</f>
        <v>9.6154603729559536E-3</v>
      </c>
      <c r="BY15" s="1">
        <v>2002</v>
      </c>
      <c r="BZ15" s="4">
        <v>1.25</v>
      </c>
      <c r="CA15" t="s">
        <v>24</v>
      </c>
      <c r="CB15" s="11">
        <f>CB11-CB13</f>
        <v>9.6286175729445936E-3</v>
      </c>
      <c r="CC15" s="1">
        <v>2002</v>
      </c>
      <c r="CD15" s="4">
        <v>1.25</v>
      </c>
      <c r="CE15" t="s">
        <v>24</v>
      </c>
      <c r="CF15" s="11">
        <f>CF11-CF13</f>
        <v>9.5454253847571009E-3</v>
      </c>
      <c r="CG15" s="1">
        <v>2002</v>
      </c>
      <c r="CH15" s="4">
        <v>1.25</v>
      </c>
      <c r="CI15" t="s">
        <v>24</v>
      </c>
      <c r="CJ15" s="11">
        <f>CJ11-CJ13</f>
        <v>9.4510881576369069E-3</v>
      </c>
      <c r="CK15" s="1">
        <v>2002</v>
      </c>
      <c r="CL15" s="4">
        <v>1.25</v>
      </c>
      <c r="CM15" t="s">
        <v>24</v>
      </c>
      <c r="CN15" s="11">
        <f>CN11-CN13</f>
        <v>9.3514377194681628E-3</v>
      </c>
      <c r="CO15" s="1">
        <v>2002</v>
      </c>
      <c r="CP15" s="4">
        <v>1.25</v>
      </c>
      <c r="CQ15" t="s">
        <v>24</v>
      </c>
      <c r="CR15" s="11">
        <f>CR11-CR13</f>
        <v>9.4848344137502469E-3</v>
      </c>
      <c r="CS15" s="1">
        <v>2002</v>
      </c>
      <c r="CT15" s="4">
        <v>1.25</v>
      </c>
    </row>
    <row r="16" spans="2:100" x14ac:dyDescent="0.25">
      <c r="B16">
        <v>2.8475654867752116E-2</v>
      </c>
      <c r="C16" s="10">
        <v>0.66787799545125837</v>
      </c>
      <c r="D16">
        <v>40.218834422531714</v>
      </c>
      <c r="E16" s="1">
        <v>2003</v>
      </c>
      <c r="F16" s="4">
        <v>1.1764705882352942</v>
      </c>
      <c r="G16" t="s">
        <v>25</v>
      </c>
      <c r="H16" s="12">
        <f>AVERAGE(H14:H15)</f>
        <v>9.239626769923329E-3</v>
      </c>
      <c r="I16" s="1">
        <v>2004</v>
      </c>
      <c r="J16" s="4">
        <v>1.0526315789473684</v>
      </c>
      <c r="K16" t="s">
        <v>25</v>
      </c>
      <c r="L16" s="12">
        <f>AVERAGE(L14:L15)</f>
        <v>1.186909634755942E-2</v>
      </c>
      <c r="M16" s="1">
        <v>2004</v>
      </c>
      <c r="N16" s="4">
        <v>1.0526315789473684</v>
      </c>
      <c r="O16" t="s">
        <v>25</v>
      </c>
      <c r="P16" s="12">
        <f>AVERAGE(P14:P15)</f>
        <v>1.198768495166108E-2</v>
      </c>
      <c r="Q16" s="1">
        <v>2004</v>
      </c>
      <c r="R16" s="4">
        <v>1.0526315789473684</v>
      </c>
      <c r="S16" t="s">
        <v>25</v>
      </c>
      <c r="T16" s="12">
        <f>AVERAGE(T14:T15)</f>
        <v>8.4527176136616426E-3</v>
      </c>
      <c r="U16" s="1">
        <v>2004</v>
      </c>
      <c r="V16" s="4">
        <v>1.0526315789473684</v>
      </c>
      <c r="W16" t="s">
        <v>25</v>
      </c>
      <c r="X16" s="12">
        <f>AVERAGE(X14:X15)</f>
        <v>9.2546373256756111E-3</v>
      </c>
      <c r="Y16" s="1">
        <v>2004</v>
      </c>
      <c r="Z16" s="4">
        <v>1.0526315789473684</v>
      </c>
      <c r="AA16" t="s">
        <v>25</v>
      </c>
      <c r="AB16" s="12">
        <f>AVERAGE(AB14:AB15)</f>
        <v>9.5454196129678478E-3</v>
      </c>
      <c r="AC16" s="1">
        <v>2004</v>
      </c>
      <c r="AD16" s="4">
        <v>1.0526315789473684</v>
      </c>
      <c r="AE16" t="s">
        <v>25</v>
      </c>
      <c r="AF16" s="12">
        <f>AVERAGE(AF14:AF15)</f>
        <v>9.388479797874905E-3</v>
      </c>
      <c r="AG16" s="1">
        <v>2004</v>
      </c>
      <c r="AH16" s="4">
        <v>1.0526315789473684</v>
      </c>
      <c r="AI16" t="s">
        <v>25</v>
      </c>
      <c r="AJ16" s="12">
        <f>AVERAGE(AJ14:AJ15)</f>
        <v>9.5160840739777226E-3</v>
      </c>
      <c r="AK16" s="1">
        <v>2004</v>
      </c>
      <c r="AL16" s="4">
        <v>1.0526315789473684</v>
      </c>
      <c r="AM16" t="s">
        <v>25</v>
      </c>
      <c r="AN16" s="12">
        <f>AVERAGE(AN14:AN15)</f>
        <v>9.2540592115216598E-3</v>
      </c>
      <c r="AO16" s="1">
        <v>2004</v>
      </c>
      <c r="AP16" s="4">
        <v>1.0526315789473684</v>
      </c>
      <c r="AQ16" t="s">
        <v>25</v>
      </c>
      <c r="AR16" s="12">
        <f>AVERAGE(AR14:AR15)</f>
        <v>9.4765577772802055E-3</v>
      </c>
      <c r="AS16" s="1">
        <v>2004</v>
      </c>
      <c r="AT16" s="4">
        <v>1.0526315789473684</v>
      </c>
      <c r="AU16" t="s">
        <v>25</v>
      </c>
      <c r="AV16" s="12">
        <f>AVERAGE(AV14:AV15)</f>
        <v>9.4589360926425805E-3</v>
      </c>
      <c r="AW16" s="1">
        <v>2004</v>
      </c>
      <c r="AX16" s="4">
        <v>1.0526315789473684</v>
      </c>
      <c r="AY16" t="s">
        <v>25</v>
      </c>
      <c r="AZ16" s="12">
        <f>AVERAGE(AZ14:AZ15)</f>
        <v>9.1856075801603244E-3</v>
      </c>
      <c r="BA16" s="1">
        <v>2004</v>
      </c>
      <c r="BB16" s="4">
        <v>1.0526315789473684</v>
      </c>
      <c r="BC16" t="s">
        <v>25</v>
      </c>
      <c r="BD16" s="12">
        <f>AVERAGE(BD14:BD15)</f>
        <v>8.9702979104936634E-3</v>
      </c>
      <c r="BE16" s="1">
        <v>2004</v>
      </c>
      <c r="BF16" s="4">
        <v>1.0526315789473684</v>
      </c>
      <c r="BG16" t="s">
        <v>25</v>
      </c>
      <c r="BH16" s="12">
        <f>AVERAGE(BH14:BH15)</f>
        <v>8.9701053880324681E-3</v>
      </c>
      <c r="BI16" s="1">
        <v>2004</v>
      </c>
      <c r="BJ16" s="4">
        <v>1.0526315789473684</v>
      </c>
      <c r="BK16" t="s">
        <v>25</v>
      </c>
      <c r="BL16" s="12">
        <f>AVERAGE(BL14:BL15)</f>
        <v>9.1594139950470048E-3</v>
      </c>
      <c r="BM16" s="1">
        <v>2004</v>
      </c>
      <c r="BN16" s="4">
        <v>1.0526315789473684</v>
      </c>
      <c r="BO16" t="s">
        <v>25</v>
      </c>
      <c r="BP16" s="12">
        <f>AVERAGE(BP14:BP15)</f>
        <v>9.3089636693657433E-3</v>
      </c>
      <c r="BQ16" s="1">
        <v>2003</v>
      </c>
      <c r="BR16" s="4">
        <v>1.1764705882352942</v>
      </c>
      <c r="BS16" t="s">
        <v>25</v>
      </c>
      <c r="BT16" s="12">
        <f>AVERAGE(BT14:BT15)</f>
        <v>9.4745403008533336E-3</v>
      </c>
      <c r="BU16" s="1">
        <v>2003</v>
      </c>
      <c r="BV16" s="4">
        <v>1.1764705882352942</v>
      </c>
      <c r="BW16" t="s">
        <v>25</v>
      </c>
      <c r="BX16" s="12">
        <f>AVERAGE(BX14:BX15)</f>
        <v>9.5696717630000417E-3</v>
      </c>
      <c r="BY16" s="1">
        <v>2003</v>
      </c>
      <c r="BZ16" s="4">
        <v>1.1764705882352942</v>
      </c>
      <c r="CA16" t="s">
        <v>25</v>
      </c>
      <c r="CB16" s="12">
        <f>AVERAGE(CB14:CB15)</f>
        <v>9.5827041660620747E-3</v>
      </c>
      <c r="CC16" s="1">
        <v>2003</v>
      </c>
      <c r="CD16" s="4">
        <v>1.1764705882352942</v>
      </c>
      <c r="CE16" t="s">
        <v>25</v>
      </c>
      <c r="CF16" s="12">
        <f>AVERAGE(CF14:CF15)</f>
        <v>9.5002982303484269E-3</v>
      </c>
      <c r="CG16" s="1">
        <v>2003</v>
      </c>
      <c r="CH16" s="4">
        <v>1.1764705882352942</v>
      </c>
      <c r="CI16" t="s">
        <v>25</v>
      </c>
      <c r="CJ16" s="12">
        <f>AVERAGE(CJ14:CJ15)</f>
        <v>9.4068444488997795E-3</v>
      </c>
      <c r="CK16" s="1">
        <v>2003</v>
      </c>
      <c r="CL16" s="4">
        <v>1.1764705882352942</v>
      </c>
      <c r="CM16" t="s">
        <v>25</v>
      </c>
      <c r="CN16" s="12">
        <f>AVERAGE(CN14:CN15)</f>
        <v>9.3081178163680837E-3</v>
      </c>
      <c r="CO16" s="1">
        <v>2003</v>
      </c>
      <c r="CP16" s="4">
        <v>1.1764705882352942</v>
      </c>
      <c r="CQ16" t="s">
        <v>25</v>
      </c>
      <c r="CR16" s="12">
        <f>AVERAGE(CR14:CR15)</f>
        <v>9.4402756731884023E-3</v>
      </c>
      <c r="CS16" s="1">
        <v>2003</v>
      </c>
      <c r="CT16" s="4">
        <v>1.1764705882352942</v>
      </c>
    </row>
    <row r="17" spans="1:98" x14ac:dyDescent="0.25">
      <c r="B17">
        <v>2.8624492996627515E-2</v>
      </c>
      <c r="C17" s="10">
        <v>0.66228040545039757</v>
      </c>
      <c r="D17">
        <v>39.220727262428674</v>
      </c>
      <c r="E17" s="1">
        <v>2004</v>
      </c>
      <c r="F17" s="4">
        <v>1.0526315789473684</v>
      </c>
      <c r="G17" t="s">
        <v>26</v>
      </c>
      <c r="H17">
        <f>TINV(0.3173,H5)</f>
        <v>1.0244059353405668</v>
      </c>
      <c r="I17" s="1">
        <v>2005</v>
      </c>
      <c r="J17" s="4">
        <v>0.93023255813953487</v>
      </c>
      <c r="K17" t="s">
        <v>26</v>
      </c>
      <c r="L17">
        <f>TINV(0.3173,L5)</f>
        <v>1.0256556346040997</v>
      </c>
      <c r="M17" s="1">
        <v>2005</v>
      </c>
      <c r="N17" s="4">
        <v>0.93023255813953487</v>
      </c>
      <c r="O17" t="s">
        <v>26</v>
      </c>
      <c r="P17">
        <f>TINV(0.3173,P5)</f>
        <v>1.0256556346040997</v>
      </c>
      <c r="Q17" s="1">
        <v>2005</v>
      </c>
      <c r="R17" s="4">
        <v>0.93023255813953487</v>
      </c>
      <c r="S17" t="s">
        <v>26</v>
      </c>
      <c r="T17">
        <f>TINV(0.3173,T5)</f>
        <v>1.0256556346040997</v>
      </c>
      <c r="U17" s="1">
        <v>2005</v>
      </c>
      <c r="V17" s="4">
        <v>0.93023255813953487</v>
      </c>
      <c r="W17" t="s">
        <v>26</v>
      </c>
      <c r="X17">
        <f>TINV(0.3173,X5)</f>
        <v>1.0256556346040997</v>
      </c>
      <c r="Y17" s="1">
        <v>2005</v>
      </c>
      <c r="Z17" s="4">
        <v>0.93023255813953487</v>
      </c>
      <c r="AA17" t="s">
        <v>26</v>
      </c>
      <c r="AB17">
        <f>TINV(0.3173,AB5)</f>
        <v>1.0256556346040997</v>
      </c>
      <c r="AC17" s="1">
        <v>2005</v>
      </c>
      <c r="AD17" s="4">
        <v>0.93023255813953487</v>
      </c>
      <c r="AE17" t="s">
        <v>26</v>
      </c>
      <c r="AF17">
        <f>TINV(0.3173,AF5)</f>
        <v>1.0256556346040997</v>
      </c>
      <c r="AG17" s="1">
        <v>2005</v>
      </c>
      <c r="AH17" s="4">
        <v>0.93023255813953487</v>
      </c>
      <c r="AI17" t="s">
        <v>26</v>
      </c>
      <c r="AJ17">
        <f>TINV(0.3173,AJ5)</f>
        <v>1.0256556346040997</v>
      </c>
      <c r="AK17" s="1">
        <v>2005</v>
      </c>
      <c r="AL17" s="4">
        <v>0.93023255813953487</v>
      </c>
      <c r="AM17" t="s">
        <v>26</v>
      </c>
      <c r="AN17">
        <f>TINV(0.3173,AN5)</f>
        <v>1.0256556346040997</v>
      </c>
      <c r="AO17" s="1">
        <v>2005</v>
      </c>
      <c r="AP17" s="4">
        <v>0.93023255813953487</v>
      </c>
      <c r="AQ17" t="s">
        <v>26</v>
      </c>
      <c r="AR17">
        <f>TINV(0.3173,AR5)</f>
        <v>1.0256556346040997</v>
      </c>
      <c r="AS17" s="1">
        <v>2005</v>
      </c>
      <c r="AT17" s="4">
        <v>0.93023255813953487</v>
      </c>
      <c r="AU17" t="s">
        <v>26</v>
      </c>
      <c r="AV17">
        <f>TINV(0.3173,AV5)</f>
        <v>1.0256556346040997</v>
      </c>
      <c r="AW17" s="1">
        <v>2005</v>
      </c>
      <c r="AX17" s="4">
        <v>0.93023255813953487</v>
      </c>
      <c r="AY17" t="s">
        <v>26</v>
      </c>
      <c r="AZ17">
        <f>TINV(0.3173,AZ5)</f>
        <v>1.0256556346040997</v>
      </c>
      <c r="BA17" s="1">
        <v>2005</v>
      </c>
      <c r="BB17" s="4">
        <v>0.93023255813953487</v>
      </c>
      <c r="BC17" t="s">
        <v>26</v>
      </c>
      <c r="BD17">
        <f>TINV(0.3173,BD5)</f>
        <v>1.0256556346040997</v>
      </c>
      <c r="BE17" s="1">
        <v>2005</v>
      </c>
      <c r="BF17" s="4">
        <v>0.93023255813953487</v>
      </c>
      <c r="BG17" t="s">
        <v>26</v>
      </c>
      <c r="BH17">
        <f>TINV(0.3173,BH5)</f>
        <v>1.0256556346040997</v>
      </c>
      <c r="BI17" s="1">
        <v>2005</v>
      </c>
      <c r="BJ17" s="4">
        <v>0.93023255813953487</v>
      </c>
      <c r="BK17" t="s">
        <v>26</v>
      </c>
      <c r="BL17">
        <f>TINV(0.3173,BL5)</f>
        <v>1.0256556346040997</v>
      </c>
      <c r="BM17" s="1">
        <v>2005</v>
      </c>
      <c r="BN17" s="4">
        <v>0.93023255813953487</v>
      </c>
      <c r="BO17" t="s">
        <v>26</v>
      </c>
      <c r="BP17">
        <f>TINV(0.3173,BP5)</f>
        <v>1.0256556346040997</v>
      </c>
      <c r="BQ17" s="1">
        <v>2005</v>
      </c>
      <c r="BR17" s="4">
        <v>0.93023255813953487</v>
      </c>
      <c r="BS17" t="s">
        <v>26</v>
      </c>
      <c r="BT17">
        <f>TINV(0.3173,BT5)</f>
        <v>1.0256556346040997</v>
      </c>
      <c r="BU17" s="1">
        <v>2004</v>
      </c>
      <c r="BV17" s="4">
        <v>1.0526315789473684</v>
      </c>
      <c r="BW17" t="s">
        <v>26</v>
      </c>
      <c r="BX17">
        <f>TINV(0.3173,BX5)</f>
        <v>1.0256556346040997</v>
      </c>
      <c r="BY17" s="1">
        <v>2004</v>
      </c>
      <c r="BZ17" s="4">
        <v>1.0526315789473684</v>
      </c>
      <c r="CA17" t="s">
        <v>26</v>
      </c>
      <c r="CB17">
        <f>TINV(0.3173,CB5)</f>
        <v>1.0256556346040997</v>
      </c>
      <c r="CC17" s="1">
        <v>2004</v>
      </c>
      <c r="CD17" s="4">
        <v>1.0526315789473684</v>
      </c>
      <c r="CE17" t="s">
        <v>26</v>
      </c>
      <c r="CF17">
        <f>TINV(0.3173,CF5)</f>
        <v>1.0256556346040997</v>
      </c>
      <c r="CG17" s="1">
        <v>2004</v>
      </c>
      <c r="CH17" s="4">
        <v>1.0526315789473684</v>
      </c>
      <c r="CI17" t="s">
        <v>26</v>
      </c>
      <c r="CJ17">
        <f>TINV(0.3173,CJ5)</f>
        <v>1.0256556346040997</v>
      </c>
      <c r="CK17" s="1">
        <v>2004</v>
      </c>
      <c r="CL17" s="4">
        <v>1.0526315789473684</v>
      </c>
      <c r="CM17" t="s">
        <v>26</v>
      </c>
      <c r="CN17">
        <f>TINV(0.3173,CN5)</f>
        <v>1.0256556346040997</v>
      </c>
      <c r="CO17" s="1">
        <v>2004</v>
      </c>
      <c r="CP17" s="4">
        <v>1.0526315789473684</v>
      </c>
      <c r="CQ17" t="s">
        <v>26</v>
      </c>
      <c r="CR17">
        <f>TINV(0.3173,CR5)</f>
        <v>1.0256556346040997</v>
      </c>
      <c r="CS17" s="1">
        <v>2004</v>
      </c>
      <c r="CT17" s="4">
        <v>1.0526315789473684</v>
      </c>
    </row>
    <row r="18" spans="1:98" x14ac:dyDescent="0.25">
      <c r="B18">
        <v>2.8840914210483036E-2</v>
      </c>
      <c r="C18" s="10">
        <v>0.66108310567430717</v>
      </c>
      <c r="D18">
        <v>39.011516790249971</v>
      </c>
      <c r="E18" s="1">
        <v>2005</v>
      </c>
      <c r="F18" s="4">
        <v>0.93023255813953487</v>
      </c>
      <c r="G18" t="s">
        <v>27</v>
      </c>
      <c r="H18">
        <f>H17*G3</f>
        <v>4.582058629179978E-3</v>
      </c>
      <c r="I18" s="1">
        <v>2006</v>
      </c>
      <c r="J18" s="4">
        <v>0.83333333333333337</v>
      </c>
      <c r="K18" t="s">
        <v>27</v>
      </c>
      <c r="L18">
        <f>L17*K3</f>
        <v>5.8861499319251007E-3</v>
      </c>
      <c r="M18" s="1">
        <v>2006</v>
      </c>
      <c r="N18" s="4">
        <v>0.83333333333333337</v>
      </c>
      <c r="O18" t="s">
        <v>27</v>
      </c>
      <c r="P18">
        <f>P17*O3</f>
        <v>5.9315073041822904E-3</v>
      </c>
      <c r="Q18" s="1">
        <v>2006</v>
      </c>
      <c r="R18" s="4">
        <v>0.83333333333333337</v>
      </c>
      <c r="S18" t="s">
        <v>27</v>
      </c>
      <c r="T18">
        <f>T17*S3</f>
        <v>4.1780327491452076E-3</v>
      </c>
      <c r="U18" s="1">
        <v>2006</v>
      </c>
      <c r="V18" s="4">
        <v>0.83333333333333337</v>
      </c>
      <c r="W18" t="s">
        <v>27</v>
      </c>
      <c r="X18">
        <f>X17*W3</f>
        <v>4.5775462894374853E-3</v>
      </c>
      <c r="Y18" s="1">
        <v>2006</v>
      </c>
      <c r="Z18" s="4">
        <v>0.83333333333333337</v>
      </c>
      <c r="AA18" t="s">
        <v>27</v>
      </c>
      <c r="AB18">
        <f>AB17*AA3</f>
        <v>4.7246642583002379E-3</v>
      </c>
      <c r="AC18" s="1">
        <v>2006</v>
      </c>
      <c r="AD18" s="4">
        <v>0.83333333333333337</v>
      </c>
      <c r="AE18" t="s">
        <v>27</v>
      </c>
      <c r="AF18">
        <f>AF17*AE3</f>
        <v>4.6456547289487954E-3</v>
      </c>
      <c r="AG18" s="1">
        <v>2006</v>
      </c>
      <c r="AH18" s="4">
        <v>0.83333333333333337</v>
      </c>
      <c r="AI18" t="s">
        <v>27</v>
      </c>
      <c r="AJ18">
        <f>AJ17*AI3</f>
        <v>4.7099782688493474E-3</v>
      </c>
      <c r="AK18" s="1">
        <v>2006</v>
      </c>
      <c r="AL18" s="4">
        <v>0.83333333333333337</v>
      </c>
      <c r="AM18" t="s">
        <v>27</v>
      </c>
      <c r="AN18">
        <f>AN17*AM3</f>
        <v>4.5805947436471919E-3</v>
      </c>
      <c r="AO18" s="1">
        <v>2006</v>
      </c>
      <c r="AP18" s="4">
        <v>0.83333333333333337</v>
      </c>
      <c r="AQ18" t="s">
        <v>27</v>
      </c>
      <c r="AR18">
        <f>AR17*AQ3</f>
        <v>4.6906515162713725E-3</v>
      </c>
      <c r="AS18" s="1">
        <v>2006</v>
      </c>
      <c r="AT18" s="4">
        <v>0.83333333333333337</v>
      </c>
      <c r="AU18" t="s">
        <v>27</v>
      </c>
      <c r="AV18">
        <f>AV17*AU3</f>
        <v>4.6813736567538448E-3</v>
      </c>
      <c r="AW18" s="1">
        <v>2006</v>
      </c>
      <c r="AX18" s="4">
        <v>0.83333333333333337</v>
      </c>
      <c r="AY18" t="s">
        <v>27</v>
      </c>
      <c r="AZ18">
        <f>AZ17*AY3</f>
        <v>4.5452073268913576E-3</v>
      </c>
      <c r="BA18" s="1">
        <v>2006</v>
      </c>
      <c r="BB18" s="4">
        <v>0.83333333333333337</v>
      </c>
      <c r="BC18" t="s">
        <v>27</v>
      </c>
      <c r="BD18">
        <f>BD17*BC3</f>
        <v>4.4379267620056556E-3</v>
      </c>
      <c r="BE18" s="1">
        <v>2006</v>
      </c>
      <c r="BF18" s="4">
        <v>0.83333333333333337</v>
      </c>
      <c r="BG18" t="s">
        <v>27</v>
      </c>
      <c r="BH18">
        <f>BH17*BG3</f>
        <v>4.4374210479220114E-3</v>
      </c>
      <c r="BI18" s="1">
        <v>2006</v>
      </c>
      <c r="BJ18" s="4">
        <v>0.83333333333333337</v>
      </c>
      <c r="BK18" t="s">
        <v>27</v>
      </c>
      <c r="BL18">
        <f>BL17*BK3</f>
        <v>4.5311484166577869E-3</v>
      </c>
      <c r="BM18" s="1">
        <v>2006</v>
      </c>
      <c r="BN18" s="4">
        <v>0.83333333333333337</v>
      </c>
      <c r="BO18" t="s">
        <v>27</v>
      </c>
      <c r="BP18">
        <f>BP17*BO3</f>
        <v>4.6053278279592656E-3</v>
      </c>
      <c r="BQ18" s="1">
        <v>2006</v>
      </c>
      <c r="BR18" s="4">
        <v>0.83333333333333337</v>
      </c>
      <c r="BS18" t="s">
        <v>27</v>
      </c>
      <c r="BT18">
        <f>BT17*BS3</f>
        <v>4.6879346838741703E-3</v>
      </c>
      <c r="BU18" s="1">
        <v>2006</v>
      </c>
      <c r="BV18" s="4">
        <v>0.83333333333333337</v>
      </c>
      <c r="BW18" t="s">
        <v>27</v>
      </c>
      <c r="BX18">
        <f>BX17*BW3</f>
        <v>4.7360270564748954E-3</v>
      </c>
      <c r="BY18" s="1">
        <v>2005</v>
      </c>
      <c r="BZ18" s="4">
        <v>0.93023255813953487</v>
      </c>
      <c r="CA18" t="s">
        <v>27</v>
      </c>
      <c r="CB18">
        <f>CB17*CA3</f>
        <v>4.7436305292967223E-3</v>
      </c>
      <c r="CC18" s="1">
        <v>2005</v>
      </c>
      <c r="CD18" s="4">
        <v>0.93023255813953487</v>
      </c>
      <c r="CE18" t="s">
        <v>27</v>
      </c>
      <c r="CF18">
        <f>CF17*CE3</f>
        <v>4.7044572533529077E-3</v>
      </c>
      <c r="CG18" s="1">
        <v>2005</v>
      </c>
      <c r="CH18" s="4">
        <v>0.93023255813953487</v>
      </c>
      <c r="CI18" t="s">
        <v>27</v>
      </c>
      <c r="CJ18">
        <f>CJ17*CI3</f>
        <v>4.659383952386395E-3</v>
      </c>
      <c r="CK18" s="1">
        <v>2005</v>
      </c>
      <c r="CL18" s="4">
        <v>0.93023255813953487</v>
      </c>
      <c r="CM18" t="s">
        <v>27</v>
      </c>
      <c r="CN18">
        <f>CN17*CM3</f>
        <v>4.6116152606110686E-3</v>
      </c>
      <c r="CO18" s="1">
        <v>2005</v>
      </c>
      <c r="CP18" s="4">
        <v>0.93023255813953487</v>
      </c>
      <c r="CQ18" t="s">
        <v>27</v>
      </c>
      <c r="CR18">
        <f>CR17*CQ3</f>
        <v>4.6765718295273028E-3</v>
      </c>
      <c r="CS18" s="1">
        <v>2005</v>
      </c>
      <c r="CT18" s="4">
        <v>0.93023255813953487</v>
      </c>
    </row>
    <row r="19" spans="1:98" x14ac:dyDescent="0.25">
      <c r="B19">
        <v>2.9084246040095192E-2</v>
      </c>
      <c r="C19" s="10">
        <v>0.66412238272420943</v>
      </c>
      <c r="D19">
        <v>39.545498036500341</v>
      </c>
      <c r="E19" s="1">
        <v>2006</v>
      </c>
      <c r="F19" s="4">
        <v>0.83333333333333337</v>
      </c>
      <c r="G19" t="s">
        <v>28</v>
      </c>
      <c r="H19">
        <f>G2+H18</f>
        <v>1.0339573934428163</v>
      </c>
      <c r="I19" s="1">
        <v>2007</v>
      </c>
      <c r="J19" s="4">
        <v>0.72727272727272729</v>
      </c>
      <c r="K19" t="s">
        <v>28</v>
      </c>
      <c r="L19">
        <f>K2+L18</f>
        <v>1.0372908781865635</v>
      </c>
      <c r="M19" s="1">
        <v>2007</v>
      </c>
      <c r="N19" s="4">
        <v>0.72727272727272729</v>
      </c>
      <c r="O19" t="s">
        <v>28</v>
      </c>
      <c r="P19">
        <f>O2+P18</f>
        <v>1.0350031511502558</v>
      </c>
      <c r="Q19" s="1">
        <v>2007</v>
      </c>
      <c r="R19" s="4">
        <v>0.72727272727272729</v>
      </c>
      <c r="S19" t="s">
        <v>28</v>
      </c>
      <c r="T19">
        <f>S2+T18</f>
        <v>1.0321490785482292</v>
      </c>
      <c r="U19" s="1">
        <v>2007</v>
      </c>
      <c r="V19" s="4">
        <v>0.72727272727272729</v>
      </c>
      <c r="W19" t="s">
        <v>28</v>
      </c>
      <c r="X19">
        <f>W2+X18</f>
        <v>1.0332587374015652</v>
      </c>
      <c r="Y19" s="1">
        <v>2007</v>
      </c>
      <c r="Z19" s="4">
        <v>0.72727272727272729</v>
      </c>
      <c r="AA19" t="s">
        <v>28</v>
      </c>
      <c r="AB19">
        <f>AA2+AB18</f>
        <v>1.0341246966919566</v>
      </c>
      <c r="AC19" s="1">
        <v>2007</v>
      </c>
      <c r="AD19" s="4">
        <v>0.72727272727272729</v>
      </c>
      <c r="AE19" t="s">
        <v>28</v>
      </c>
      <c r="AF19">
        <f>AE2+AF18</f>
        <v>1.0337501444752037</v>
      </c>
      <c r="AG19" s="1">
        <v>2007</v>
      </c>
      <c r="AH19" s="4">
        <v>0.72727272727272729</v>
      </c>
      <c r="AI19" t="s">
        <v>28</v>
      </c>
      <c r="AJ19">
        <f>AI2+AJ18</f>
        <v>1.0340735666417016</v>
      </c>
      <c r="AK19" s="1">
        <v>2007</v>
      </c>
      <c r="AL19" s="4">
        <v>0.72727272727272729</v>
      </c>
      <c r="AM19" t="s">
        <v>28</v>
      </c>
      <c r="AN19">
        <f>AM2+AN18</f>
        <v>1.0340111467602473</v>
      </c>
      <c r="AO19" s="1">
        <v>2007</v>
      </c>
      <c r="AP19" s="4">
        <v>0.72727272727272729</v>
      </c>
      <c r="AQ19" t="s">
        <v>28</v>
      </c>
      <c r="AR19">
        <f>AQ2+AR18</f>
        <v>1.034105941175669</v>
      </c>
      <c r="AS19" s="1">
        <v>2007</v>
      </c>
      <c r="AT19" s="4">
        <v>0.72727272727272729</v>
      </c>
      <c r="AU19" t="s">
        <v>28</v>
      </c>
      <c r="AV19">
        <f>AU2+AV18</f>
        <v>1.0339743934279111</v>
      </c>
      <c r="AW19" s="1">
        <v>2007</v>
      </c>
      <c r="AX19" s="4">
        <v>0.72727272727272729</v>
      </c>
      <c r="AY19" t="s">
        <v>28</v>
      </c>
      <c r="AZ19">
        <f>AY2+AZ18</f>
        <v>1.0336345588952611</v>
      </c>
      <c r="BA19" s="1">
        <v>2007</v>
      </c>
      <c r="BB19" s="4">
        <v>0.72727272727272729</v>
      </c>
      <c r="BC19" t="s">
        <v>28</v>
      </c>
      <c r="BD19">
        <f>BC2+BD18</f>
        <v>1.0333540499332132</v>
      </c>
      <c r="BE19" s="1">
        <v>2007</v>
      </c>
      <c r="BF19" s="4">
        <v>0.72727272727272729</v>
      </c>
      <c r="BG19" t="s">
        <v>28</v>
      </c>
      <c r="BH19">
        <f>BG2+BH18</f>
        <v>1.033258375960411</v>
      </c>
      <c r="BI19" s="1">
        <v>2007</v>
      </c>
      <c r="BJ19" s="4">
        <v>0.72727272727272729</v>
      </c>
      <c r="BK19" t="s">
        <v>28</v>
      </c>
      <c r="BL19">
        <f>BK2+BL18</f>
        <v>1.0333710595076324</v>
      </c>
      <c r="BM19" s="1">
        <v>2007</v>
      </c>
      <c r="BN19" s="4">
        <v>0.72727272727272729</v>
      </c>
      <c r="BO19" t="s">
        <v>28</v>
      </c>
      <c r="BP19">
        <f>BO2+BP18</f>
        <v>1.0334902900171057</v>
      </c>
      <c r="BQ19" s="1">
        <v>2007</v>
      </c>
      <c r="BR19" s="4">
        <v>0.72727272727272729</v>
      </c>
      <c r="BS19" t="s">
        <v>28</v>
      </c>
      <c r="BT19">
        <f>BS2+BT18</f>
        <v>1.0337260455825219</v>
      </c>
      <c r="BU19" s="1">
        <v>2007</v>
      </c>
      <c r="BV19" s="4">
        <v>0.72727272727272729</v>
      </c>
      <c r="BW19" t="s">
        <v>28</v>
      </c>
      <c r="BX19">
        <f>BW2+BX18</f>
        <v>1.033996867733042</v>
      </c>
      <c r="BY19" s="1">
        <v>2007</v>
      </c>
      <c r="BZ19" s="4">
        <v>0.72727272727272729</v>
      </c>
      <c r="CA19" t="s">
        <v>28</v>
      </c>
      <c r="CB19">
        <f>CA2+CB18</f>
        <v>1.0342549536033079</v>
      </c>
      <c r="CC19" s="1">
        <v>2006</v>
      </c>
      <c r="CD19" s="4">
        <v>0.83333333333333337</v>
      </c>
      <c r="CE19" t="s">
        <v>28</v>
      </c>
      <c r="CF19">
        <f>CE2+CF18</f>
        <v>1.0345697288299069</v>
      </c>
      <c r="CG19" s="1">
        <v>2006</v>
      </c>
      <c r="CH19" s="4">
        <v>0.83333333333333337</v>
      </c>
      <c r="CI19" t="s">
        <v>28</v>
      </c>
      <c r="CJ19">
        <f>CI2+CJ18</f>
        <v>1.0347902651439942</v>
      </c>
      <c r="CK19" s="1">
        <v>2006</v>
      </c>
      <c r="CL19" s="4">
        <v>0.83333333333333337</v>
      </c>
      <c r="CM19" t="s">
        <v>28</v>
      </c>
      <c r="CN19">
        <f>CM2+CN18</f>
        <v>1.0349948843234378</v>
      </c>
      <c r="CO19" s="1">
        <v>2006</v>
      </c>
      <c r="CP19" s="4">
        <v>0.83333333333333337</v>
      </c>
      <c r="CQ19" t="s">
        <v>28</v>
      </c>
      <c r="CR19">
        <f>CQ2+CR18</f>
        <v>1.034946191024295</v>
      </c>
      <c r="CS19" s="1">
        <v>2006</v>
      </c>
      <c r="CT19" s="4">
        <v>0.83333333333333337</v>
      </c>
    </row>
    <row r="20" spans="1:98" x14ac:dyDescent="0.25">
      <c r="B20">
        <v>2.9427989391308751E-2</v>
      </c>
      <c r="C20" s="10">
        <v>0.67300403430799038</v>
      </c>
      <c r="D20">
        <v>41.162834096973441</v>
      </c>
      <c r="E20" s="1">
        <v>2007</v>
      </c>
      <c r="F20" s="4">
        <v>0.72727272727272729</v>
      </c>
      <c r="G20" t="s">
        <v>29</v>
      </c>
      <c r="H20">
        <f>G2-H18</f>
        <v>1.0247932761844563</v>
      </c>
      <c r="I20" s="1">
        <v>2008</v>
      </c>
      <c r="J20" s="4">
        <v>0.67796610169491522</v>
      </c>
      <c r="K20" t="s">
        <v>29</v>
      </c>
      <c r="L20">
        <f>K2-L18</f>
        <v>1.0255185783227132</v>
      </c>
      <c r="M20" s="1">
        <v>2008</v>
      </c>
      <c r="N20" s="4">
        <v>0.67796610169491522</v>
      </c>
      <c r="O20" t="s">
        <v>29</v>
      </c>
      <c r="P20">
        <f>O2-P18</f>
        <v>1.0231401365418911</v>
      </c>
      <c r="Q20" s="1">
        <v>2008</v>
      </c>
      <c r="R20" s="4">
        <v>0.67796610169491522</v>
      </c>
      <c r="S20" t="s">
        <v>29</v>
      </c>
      <c r="T20">
        <f>S2-T18</f>
        <v>1.0237930130499389</v>
      </c>
      <c r="U20" s="1">
        <v>2008</v>
      </c>
      <c r="V20" s="4">
        <v>0.67796610169491522</v>
      </c>
      <c r="W20" t="s">
        <v>29</v>
      </c>
      <c r="X20">
        <f>W2-X18</f>
        <v>1.0241036448226901</v>
      </c>
      <c r="Y20" s="1">
        <v>2008</v>
      </c>
      <c r="Z20" s="4">
        <v>0.67796610169491522</v>
      </c>
      <c r="AA20" t="s">
        <v>29</v>
      </c>
      <c r="AB20">
        <f>AA2-AB18</f>
        <v>1.024675368175356</v>
      </c>
      <c r="AC20" s="1">
        <v>2008</v>
      </c>
      <c r="AD20" s="4">
        <v>0.67796610169491522</v>
      </c>
      <c r="AE20" t="s">
        <v>29</v>
      </c>
      <c r="AF20">
        <f>AE2-AF18</f>
        <v>1.0244588350173061</v>
      </c>
      <c r="AG20" s="1">
        <v>2008</v>
      </c>
      <c r="AH20" s="4">
        <v>0.67796610169491522</v>
      </c>
      <c r="AI20" t="s">
        <v>29</v>
      </c>
      <c r="AJ20">
        <f>AI2-AJ18</f>
        <v>1.0246536101040029</v>
      </c>
      <c r="AK20" s="1">
        <v>2008</v>
      </c>
      <c r="AL20" s="4">
        <v>0.67796610169491522</v>
      </c>
      <c r="AM20" t="s">
        <v>29</v>
      </c>
      <c r="AN20">
        <f>AM2-AN18</f>
        <v>1.0248499572729528</v>
      </c>
      <c r="AO20" s="1">
        <v>2008</v>
      </c>
      <c r="AP20" s="4">
        <v>0.67796610169491522</v>
      </c>
      <c r="AQ20" t="s">
        <v>29</v>
      </c>
      <c r="AR20">
        <f>AQ2-AR18</f>
        <v>1.0247246381431261</v>
      </c>
      <c r="AS20" s="1">
        <v>2008</v>
      </c>
      <c r="AT20" s="4">
        <v>0.67796610169491522</v>
      </c>
      <c r="AU20" t="s">
        <v>29</v>
      </c>
      <c r="AV20">
        <f>AU2-AV18</f>
        <v>1.0246116461144033</v>
      </c>
      <c r="AW20" s="1">
        <v>2008</v>
      </c>
      <c r="AX20" s="4">
        <v>0.67796610169491522</v>
      </c>
      <c r="AY20" t="s">
        <v>29</v>
      </c>
      <c r="AZ20">
        <f>AY2-AZ18</f>
        <v>1.0245441442414782</v>
      </c>
      <c r="BA20" s="1">
        <v>2008</v>
      </c>
      <c r="BB20" s="4">
        <v>0.67796610169491522</v>
      </c>
      <c r="BC20" t="s">
        <v>29</v>
      </c>
      <c r="BD20">
        <f>BC2-BD18</f>
        <v>1.024478196409202</v>
      </c>
      <c r="BE20" s="1">
        <v>2008</v>
      </c>
      <c r="BF20" s="4">
        <v>0.67796610169491522</v>
      </c>
      <c r="BG20" t="s">
        <v>29</v>
      </c>
      <c r="BH20">
        <f>BG2-BH18</f>
        <v>1.0243835338645668</v>
      </c>
      <c r="BI20" s="1">
        <v>2008</v>
      </c>
      <c r="BJ20" s="4">
        <v>0.67796610169491522</v>
      </c>
      <c r="BK20" t="s">
        <v>29</v>
      </c>
      <c r="BL20">
        <f>BK2-BL18</f>
        <v>1.024308762674317</v>
      </c>
      <c r="BM20" s="1">
        <v>2008</v>
      </c>
      <c r="BN20" s="4">
        <v>0.67796610169491522</v>
      </c>
      <c r="BO20" t="s">
        <v>29</v>
      </c>
      <c r="BP20">
        <f>BO2-BP18</f>
        <v>1.0242796343611873</v>
      </c>
      <c r="BQ20" s="1">
        <v>2008</v>
      </c>
      <c r="BR20" s="4">
        <v>0.67796610169491522</v>
      </c>
      <c r="BS20" t="s">
        <v>29</v>
      </c>
      <c r="BT20">
        <f>BS2-BT18</f>
        <v>1.0243501762147735</v>
      </c>
      <c r="BU20" s="1">
        <v>2008</v>
      </c>
      <c r="BV20" s="4">
        <v>0.67796610169491522</v>
      </c>
      <c r="BW20" t="s">
        <v>29</v>
      </c>
      <c r="BX20">
        <f>BW2-BX18</f>
        <v>1.0245248136200922</v>
      </c>
      <c r="BY20" s="1">
        <v>2008</v>
      </c>
      <c r="BZ20" s="4">
        <v>0.67796610169491522</v>
      </c>
      <c r="CA20" t="s">
        <v>29</v>
      </c>
      <c r="CB20">
        <f>CA2-CB18</f>
        <v>1.0247676925447144</v>
      </c>
      <c r="CC20" s="1">
        <v>2008</v>
      </c>
      <c r="CD20" s="4">
        <v>0.67796610169491522</v>
      </c>
      <c r="CE20" t="s">
        <v>29</v>
      </c>
      <c r="CF20">
        <f>CE2-CF18</f>
        <v>1.0251608143232009</v>
      </c>
      <c r="CG20" s="1">
        <v>2007</v>
      </c>
      <c r="CH20" s="4">
        <v>0.72727272727272729</v>
      </c>
      <c r="CI20" t="s">
        <v>29</v>
      </c>
      <c r="CJ20">
        <f>CI2-CJ18</f>
        <v>1.0254714972392216</v>
      </c>
      <c r="CK20" s="1">
        <v>2007</v>
      </c>
      <c r="CL20" s="4">
        <v>0.72727272727272729</v>
      </c>
      <c r="CM20" t="s">
        <v>29</v>
      </c>
      <c r="CN20">
        <f>CM2-CN18</f>
        <v>1.0257716538022157</v>
      </c>
      <c r="CO20" s="1">
        <v>2007</v>
      </c>
      <c r="CP20" s="4">
        <v>0.72727272727272729</v>
      </c>
      <c r="CQ20" t="s">
        <v>29</v>
      </c>
      <c r="CR20">
        <f>CQ2-CR18</f>
        <v>1.0255930473652402</v>
      </c>
      <c r="CS20" s="1">
        <v>2007</v>
      </c>
      <c r="CT20" s="4">
        <v>0.72727272727272729</v>
      </c>
    </row>
    <row r="21" spans="1:98" x14ac:dyDescent="0.25">
      <c r="B21">
        <v>2.9685863287013781E-2</v>
      </c>
      <c r="C21" s="10">
        <v>0.68102955321006642</v>
      </c>
      <c r="D21">
        <v>42.701733659894607</v>
      </c>
      <c r="E21" s="1">
        <v>2008</v>
      </c>
      <c r="F21" s="4">
        <v>0.67796610169491522</v>
      </c>
      <c r="G21" t="s">
        <v>20</v>
      </c>
      <c r="H21" s="11">
        <f>LN(G2)</f>
        <v>2.8952147208863625E-2</v>
      </c>
      <c r="I21" s="1">
        <v>2009</v>
      </c>
      <c r="J21" s="4">
        <v>0.64516129032258063</v>
      </c>
      <c r="K21" t="s">
        <v>20</v>
      </c>
      <c r="L21" s="11">
        <f>LN(K2)</f>
        <v>3.092168693160004E-2</v>
      </c>
      <c r="M21" s="1">
        <v>2009</v>
      </c>
      <c r="N21" s="4">
        <v>0.64516129032258063</v>
      </c>
      <c r="O21" t="s">
        <v>20</v>
      </c>
      <c r="P21" s="11">
        <f>LN(O2)</f>
        <v>2.8657079157157931E-2</v>
      </c>
      <c r="Q21" s="1">
        <v>2009</v>
      </c>
      <c r="R21" s="4">
        <v>0.64516129032258063</v>
      </c>
      <c r="S21" t="s">
        <v>20</v>
      </c>
      <c r="T21" s="11">
        <f>LN(S2)</f>
        <v>2.7587001071223052E-2</v>
      </c>
      <c r="U21" s="1">
        <v>2009</v>
      </c>
      <c r="V21" s="4">
        <v>0.64516129032258063</v>
      </c>
      <c r="W21" t="s">
        <v>20</v>
      </c>
      <c r="X21" s="11">
        <f>LN(W2)</f>
        <v>2.8277584854442359E-2</v>
      </c>
      <c r="Y21" s="1">
        <v>2009</v>
      </c>
      <c r="Z21" s="4">
        <v>0.64516129032258063</v>
      </c>
      <c r="AA21" t="s">
        <v>20</v>
      </c>
      <c r="AB21" s="11">
        <f>LN(AA2)</f>
        <v>2.8976139743857088E-2</v>
      </c>
      <c r="AC21" s="1">
        <v>2009</v>
      </c>
      <c r="AD21" s="4">
        <v>0.64516129032258063</v>
      </c>
      <c r="AE21" t="s">
        <v>20</v>
      </c>
      <c r="AF21" s="11">
        <f>LN(AE2)</f>
        <v>2.8688996639484335E-2</v>
      </c>
      <c r="AG21" s="1">
        <v>2009</v>
      </c>
      <c r="AH21" s="4">
        <v>0.64516129032258063</v>
      </c>
      <c r="AI21" t="s">
        <v>20</v>
      </c>
      <c r="AJ21" s="11">
        <f>LN(AI2)</f>
        <v>2.8940735911732272E-2</v>
      </c>
      <c r="AK21" s="1">
        <v>2009</v>
      </c>
      <c r="AL21" s="4">
        <v>0.64516129032258063</v>
      </c>
      <c r="AM21" t="s">
        <v>20</v>
      </c>
      <c r="AN21" s="11">
        <f>LN(AM2)</f>
        <v>2.9005787237124867E-2</v>
      </c>
      <c r="AO21" s="1">
        <v>2009</v>
      </c>
      <c r="AP21" s="4">
        <v>0.64516129032258063</v>
      </c>
      <c r="AQ21" t="s">
        <v>20</v>
      </c>
      <c r="AR21" s="11">
        <f>LN(AQ2)</f>
        <v>2.8990961107947209E-2</v>
      </c>
      <c r="AS21" s="1">
        <v>2009</v>
      </c>
      <c r="AT21" s="4">
        <v>0.64516129032258063</v>
      </c>
      <c r="AU21" t="s">
        <v>20</v>
      </c>
      <c r="AV21" s="11">
        <f>LN(AU2)</f>
        <v>2.8872177997368555E-2</v>
      </c>
      <c r="AW21" s="1">
        <v>2009</v>
      </c>
      <c r="AX21" s="4">
        <v>0.64516129032258063</v>
      </c>
      <c r="AY21" t="s">
        <v>20</v>
      </c>
      <c r="AZ21" s="11">
        <f>LN(AY2)</f>
        <v>2.8674286481887287E-2</v>
      </c>
      <c r="BA21" s="1">
        <v>2009</v>
      </c>
      <c r="BB21" s="4">
        <v>0.64516129032258063</v>
      </c>
      <c r="BC21" t="s">
        <v>20</v>
      </c>
      <c r="BD21" s="11">
        <f>LN(BC2)</f>
        <v>2.8505940576400244E-2</v>
      </c>
      <c r="BE21" s="1">
        <v>2009</v>
      </c>
      <c r="BF21" s="4">
        <v>0.64516129032258063</v>
      </c>
      <c r="BG21" t="s">
        <v>20</v>
      </c>
      <c r="BH21" s="11">
        <f>LN(BG2)</f>
        <v>2.8413442599083166E-2</v>
      </c>
      <c r="BI21" s="1">
        <v>2009</v>
      </c>
      <c r="BJ21" s="4">
        <v>0.64516129032258063</v>
      </c>
      <c r="BK21" t="s">
        <v>20</v>
      </c>
      <c r="BL21" s="11">
        <f>LN(BK2)</f>
        <v>2.8431867577464711E-2</v>
      </c>
      <c r="BM21" s="1">
        <v>2009</v>
      </c>
      <c r="BN21" s="4">
        <v>0.64516129032258063</v>
      </c>
      <c r="BO21" t="s">
        <v>20</v>
      </c>
      <c r="BP21" s="11">
        <f>LN(BO2)</f>
        <v>2.8475654867752116E-2</v>
      </c>
      <c r="BQ21" s="1">
        <v>2009</v>
      </c>
      <c r="BR21" s="4">
        <v>0.64516129032258063</v>
      </c>
      <c r="BS21" t="s">
        <v>20</v>
      </c>
      <c r="BT21" s="11">
        <f>LN(BS2)</f>
        <v>2.8624492996627515E-2</v>
      </c>
      <c r="BU21" s="1">
        <v>2009</v>
      </c>
      <c r="BV21" s="4">
        <v>0.64516129032258063</v>
      </c>
      <c r="BW21" t="s">
        <v>20</v>
      </c>
      <c r="BX21" s="11">
        <f>LN(BW2)</f>
        <v>2.8840914210483036E-2</v>
      </c>
      <c r="BY21" s="1">
        <v>2009</v>
      </c>
      <c r="BZ21" s="4">
        <v>0.64516129032258063</v>
      </c>
      <c r="CA21" t="s">
        <v>20</v>
      </c>
      <c r="CB21" s="11">
        <f>LN(CA2)</f>
        <v>2.9084246040095192E-2</v>
      </c>
      <c r="CC21" s="1">
        <v>2009</v>
      </c>
      <c r="CD21" s="4">
        <v>0.64516129032258063</v>
      </c>
      <c r="CE21" t="s">
        <v>20</v>
      </c>
      <c r="CF21" s="11">
        <f>LN(CE2)</f>
        <v>2.9427989391308751E-2</v>
      </c>
      <c r="CG21" s="1">
        <v>2009</v>
      </c>
      <c r="CH21" s="4">
        <v>0.64516129032258063</v>
      </c>
      <c r="CI21" t="s">
        <v>20</v>
      </c>
      <c r="CJ21" s="11">
        <f>LN(CI2)</f>
        <v>2.9685863287013781E-2</v>
      </c>
      <c r="CK21" s="1">
        <v>2008</v>
      </c>
      <c r="CL21" s="4">
        <v>0.67796610169491522</v>
      </c>
      <c r="CM21" t="s">
        <v>20</v>
      </c>
      <c r="CN21" s="11">
        <f>LN(CM2)</f>
        <v>2.9930838913558144E-2</v>
      </c>
      <c r="CO21" s="1">
        <v>2008</v>
      </c>
      <c r="CP21" s="4">
        <v>0.67796610169491522</v>
      </c>
      <c r="CQ21" t="s">
        <v>20</v>
      </c>
      <c r="CR21" s="11">
        <f>LN(CQ2)</f>
        <v>2.9820534195260338E-2</v>
      </c>
      <c r="CS21" s="1">
        <v>2008</v>
      </c>
      <c r="CT21" s="4">
        <v>0.67796610169491522</v>
      </c>
    </row>
    <row r="22" spans="1:98" x14ac:dyDescent="0.25">
      <c r="B22">
        <v>2.9930838913558144E-2</v>
      </c>
      <c r="C22" s="10">
        <v>0.68902267392275562</v>
      </c>
      <c r="D22">
        <v>44.313370535034288</v>
      </c>
      <c r="E22" s="1">
        <v>2009</v>
      </c>
      <c r="F22" s="4">
        <v>0.64516129032258063</v>
      </c>
      <c r="G22" t="s">
        <v>30</v>
      </c>
      <c r="H22" s="11">
        <f>LN(H19)</f>
        <v>3.3393569669388778E-2</v>
      </c>
      <c r="I22" s="1">
        <v>2010</v>
      </c>
      <c r="J22" s="4">
        <v>0.7142857142857143</v>
      </c>
      <c r="K22" t="s">
        <v>30</v>
      </c>
      <c r="L22" s="11">
        <f>LN(L19)</f>
        <v>3.6612389612451973E-2</v>
      </c>
      <c r="M22" s="1">
        <v>2010</v>
      </c>
      <c r="N22" s="4">
        <v>0.7142857142857143</v>
      </c>
      <c r="O22" t="s">
        <v>30</v>
      </c>
      <c r="P22" s="11">
        <f>LN(P19)</f>
        <v>3.440447130231674E-2</v>
      </c>
      <c r="Q22" s="1">
        <v>2010</v>
      </c>
      <c r="R22" s="4">
        <v>0.7142857142857143</v>
      </c>
      <c r="S22" t="s">
        <v>30</v>
      </c>
      <c r="T22" s="11">
        <f>LN(T19)</f>
        <v>3.1643112584200321E-2</v>
      </c>
      <c r="U22" s="1">
        <v>2010</v>
      </c>
      <c r="V22" s="4">
        <v>0.7142857142857143</v>
      </c>
      <c r="W22" t="s">
        <v>30</v>
      </c>
      <c r="X22" s="11">
        <f>LN(X19)</f>
        <v>3.2717630605806902E-2</v>
      </c>
      <c r="Y22" s="1">
        <v>2010</v>
      </c>
      <c r="Z22" s="4">
        <v>0.7142857142857143</v>
      </c>
      <c r="AA22" t="s">
        <v>30</v>
      </c>
      <c r="AB22" s="11">
        <f>LN(AB19)</f>
        <v>3.3555365228958987E-2</v>
      </c>
      <c r="AC22" s="1">
        <v>2010</v>
      </c>
      <c r="AD22" s="4">
        <v>0.7142857142857143</v>
      </c>
      <c r="AE22" t="s">
        <v>30</v>
      </c>
      <c r="AF22" s="11">
        <f>LN(AF19)</f>
        <v>3.3193107114113378E-2</v>
      </c>
      <c r="AG22" s="1">
        <v>2010</v>
      </c>
      <c r="AH22" s="4">
        <v>0.7142857142857143</v>
      </c>
      <c r="AI22" t="s">
        <v>30</v>
      </c>
      <c r="AJ22" s="11">
        <f>LN(AJ19)</f>
        <v>3.3505921177900709E-2</v>
      </c>
      <c r="AK22" s="1">
        <v>2010</v>
      </c>
      <c r="AL22" s="4">
        <v>0.7142857142857143</v>
      </c>
      <c r="AM22" t="s">
        <v>30</v>
      </c>
      <c r="AN22" s="11">
        <f>LN(AN19)</f>
        <v>3.3445556260478591E-2</v>
      </c>
      <c r="AO22" s="1">
        <v>2010</v>
      </c>
      <c r="AP22" s="4">
        <v>0.7142857142857143</v>
      </c>
      <c r="AQ22" t="s">
        <v>30</v>
      </c>
      <c r="AR22" s="11">
        <f>LN(AR19)</f>
        <v>3.3537228454515434E-2</v>
      </c>
      <c r="AS22" s="1">
        <v>2010</v>
      </c>
      <c r="AT22" s="4">
        <v>0.7142857142857143</v>
      </c>
      <c r="AU22" t="s">
        <v>30</v>
      </c>
      <c r="AV22" s="11">
        <f>LN(AV19)</f>
        <v>3.3410011203101893E-2</v>
      </c>
      <c r="AW22" s="1">
        <v>2010</v>
      </c>
      <c r="AX22" s="4">
        <v>0.7142857142857143</v>
      </c>
      <c r="AY22" t="s">
        <v>30</v>
      </c>
      <c r="AZ22" s="11">
        <f>LN(AZ19)</f>
        <v>3.3081288950929121E-2</v>
      </c>
      <c r="BA22" s="1">
        <v>2010</v>
      </c>
      <c r="BB22" s="4">
        <v>0.7142857142857143</v>
      </c>
      <c r="BC22" t="s">
        <v>30</v>
      </c>
      <c r="BD22" s="11">
        <f>LN(BD19)</f>
        <v>3.2809870944490352E-2</v>
      </c>
      <c r="BE22" s="1">
        <v>2010</v>
      </c>
      <c r="BF22" s="4">
        <v>0.7142857142857143</v>
      </c>
      <c r="BG22" t="s">
        <v>30</v>
      </c>
      <c r="BH22" s="11">
        <f>LN(BH19)</f>
        <v>3.2717280798731242E-2</v>
      </c>
      <c r="BI22" s="1">
        <v>2010</v>
      </c>
      <c r="BJ22" s="4">
        <v>0.7142857142857143</v>
      </c>
      <c r="BK22" t="s">
        <v>30</v>
      </c>
      <c r="BL22" s="11">
        <f>LN(BL19)</f>
        <v>3.2826331357480809E-2</v>
      </c>
      <c r="BM22" s="1">
        <v>2010</v>
      </c>
      <c r="BN22" s="4">
        <v>0.7142857142857143</v>
      </c>
      <c r="BO22" t="s">
        <v>30</v>
      </c>
      <c r="BP22" s="11">
        <f>LN(BP19)</f>
        <v>3.294170485327233E-2</v>
      </c>
      <c r="BQ22" s="1">
        <v>2010</v>
      </c>
      <c r="BR22" s="4">
        <v>0.7142857142857143</v>
      </c>
      <c r="BS22" t="s">
        <v>30</v>
      </c>
      <c r="BT22" s="11">
        <f>LN(BT19)</f>
        <v>3.3169794736637087E-2</v>
      </c>
      <c r="BU22" s="1">
        <v>2010</v>
      </c>
      <c r="BV22" s="4">
        <v>0.7142857142857143</v>
      </c>
      <c r="BW22" t="s">
        <v>30</v>
      </c>
      <c r="BX22" s="11">
        <f>LN(BX19)</f>
        <v>3.3431746809929601E-2</v>
      </c>
      <c r="BY22" s="1">
        <v>2010</v>
      </c>
      <c r="BZ22" s="4">
        <v>0.7142857142857143</v>
      </c>
      <c r="CA22" t="s">
        <v>30</v>
      </c>
      <c r="CB22" s="11">
        <f>LN(CB19)</f>
        <v>3.3681315908762728E-2</v>
      </c>
      <c r="CC22" s="1">
        <v>2010</v>
      </c>
      <c r="CD22" s="4">
        <v>0.7142857142857143</v>
      </c>
      <c r="CE22" t="s">
        <v>30</v>
      </c>
      <c r="CF22" s="11">
        <f>LN(CF19)</f>
        <v>3.398561934413926E-2</v>
      </c>
      <c r="CG22" s="1">
        <v>2010</v>
      </c>
      <c r="CH22" s="4">
        <v>0.7142857142857143</v>
      </c>
      <c r="CI22" t="s">
        <v>30</v>
      </c>
      <c r="CJ22" s="11">
        <f>LN(CJ19)</f>
        <v>3.4198763809640084E-2</v>
      </c>
      <c r="CK22" s="1">
        <v>2010</v>
      </c>
      <c r="CL22" s="4">
        <v>0.7142857142857143</v>
      </c>
      <c r="CM22" t="s">
        <v>30</v>
      </c>
      <c r="CN22" s="11">
        <f>LN(CN19)</f>
        <v>3.4396484022448486E-2</v>
      </c>
      <c r="CO22" s="1">
        <v>2009</v>
      </c>
      <c r="CP22" s="4">
        <v>0.64516129032258063</v>
      </c>
      <c r="CQ22" t="s">
        <v>30</v>
      </c>
      <c r="CR22" s="11">
        <f>LN(CR19)</f>
        <v>3.4349436017332098E-2</v>
      </c>
      <c r="CS22" s="1">
        <v>2009</v>
      </c>
      <c r="CT22" s="4">
        <v>0.64516129032258063</v>
      </c>
    </row>
    <row r="23" spans="1:98" x14ac:dyDescent="0.25">
      <c r="B23">
        <v>2.9820534195260338E-2</v>
      </c>
      <c r="C23" s="10">
        <v>0.68139620417991809</v>
      </c>
      <c r="D23">
        <v>42.773891153808336</v>
      </c>
      <c r="E23" s="1">
        <v>2010</v>
      </c>
      <c r="F23" s="4">
        <v>0.7142857142857143</v>
      </c>
      <c r="G23" t="s">
        <v>31</v>
      </c>
      <c r="H23" s="11">
        <f>LN(H20)</f>
        <v>2.4490910478605965E-2</v>
      </c>
      <c r="I23" s="1">
        <v>2011</v>
      </c>
      <c r="J23" s="4">
        <v>0.76923076923076927</v>
      </c>
      <c r="K23" t="s">
        <v>31</v>
      </c>
      <c r="L23" s="11">
        <f>LN(L20)</f>
        <v>2.5198414721843334E-2</v>
      </c>
      <c r="M23" s="1">
        <v>2011</v>
      </c>
      <c r="N23" s="4">
        <v>0.76923076923076927</v>
      </c>
      <c r="O23" t="s">
        <v>31</v>
      </c>
      <c r="P23" s="11">
        <f>LN(P20)</f>
        <v>2.2876463454733511E-2</v>
      </c>
      <c r="Q23" s="1">
        <v>2011</v>
      </c>
      <c r="R23" s="4">
        <v>0.76923076923076927</v>
      </c>
      <c r="S23" t="s">
        <v>31</v>
      </c>
      <c r="T23" s="11">
        <f>LN(T20)</f>
        <v>2.3514370491724255E-2</v>
      </c>
      <c r="U23" s="1">
        <v>2011</v>
      </c>
      <c r="V23" s="4">
        <v>0.76923076923076927</v>
      </c>
      <c r="W23" t="s">
        <v>31</v>
      </c>
      <c r="X23" s="11">
        <f>LN(X20)</f>
        <v>2.3817737142516358E-2</v>
      </c>
      <c r="Y23" s="1">
        <v>2011</v>
      </c>
      <c r="Z23" s="4">
        <v>0.76923076923076927</v>
      </c>
      <c r="AA23" t="s">
        <v>31</v>
      </c>
      <c r="AB23" s="11">
        <f>LN(AB20)</f>
        <v>2.4375848450645846E-2</v>
      </c>
      <c r="AC23" s="1">
        <v>2011</v>
      </c>
      <c r="AD23" s="4">
        <v>0.76923076923076927</v>
      </c>
      <c r="AE23" t="s">
        <v>31</v>
      </c>
      <c r="AF23" s="11">
        <f>LN(AF20)</f>
        <v>2.4164507330558627E-2</v>
      </c>
      <c r="AG23" s="1">
        <v>2011</v>
      </c>
      <c r="AH23" s="4">
        <v>0.76923076923076927</v>
      </c>
      <c r="AI23" t="s">
        <v>31</v>
      </c>
      <c r="AJ23" s="11">
        <f>LN(AJ20)</f>
        <v>2.4354614113373009E-2</v>
      </c>
      <c r="AK23" s="1">
        <v>2011</v>
      </c>
      <c r="AL23" s="4">
        <v>0.76923076923076927</v>
      </c>
      <c r="AM23" t="s">
        <v>31</v>
      </c>
      <c r="AN23" s="11">
        <f>LN(AN20)</f>
        <v>2.4546218726974035E-2</v>
      </c>
      <c r="AO23" s="1">
        <v>2011</v>
      </c>
      <c r="AP23" s="4">
        <v>0.76923076923076927</v>
      </c>
      <c r="AQ23" t="s">
        <v>31</v>
      </c>
      <c r="AR23" s="11">
        <f>LN(AR20)</f>
        <v>2.4423930784624272E-2</v>
      </c>
      <c r="AS23" s="1">
        <v>2011</v>
      </c>
      <c r="AT23" s="4">
        <v>0.76923076923076927</v>
      </c>
      <c r="AU23" t="s">
        <v>31</v>
      </c>
      <c r="AV23" s="11">
        <f>LN(AV20)</f>
        <v>2.4313658956905893E-2</v>
      </c>
      <c r="AW23" s="1">
        <v>2011</v>
      </c>
      <c r="AX23" s="4">
        <v>0.76923076923076927</v>
      </c>
      <c r="AY23" t="s">
        <v>31</v>
      </c>
      <c r="AZ23" s="11">
        <f>LN(AZ20)</f>
        <v>2.4247776340008593E-2</v>
      </c>
      <c r="BA23" s="1">
        <v>2011</v>
      </c>
      <c r="BB23" s="4">
        <v>0.76923076923076927</v>
      </c>
      <c r="BC23" t="s">
        <v>31</v>
      </c>
      <c r="BD23" s="11">
        <f>LN(BD20)</f>
        <v>2.4183406292898189E-2</v>
      </c>
      <c r="BE23" s="1">
        <v>2011</v>
      </c>
      <c r="BF23" s="4">
        <v>0.76923076923076927</v>
      </c>
      <c r="BG23" t="s">
        <v>31</v>
      </c>
      <c r="BH23" s="11">
        <f>LN(BH20)</f>
        <v>2.4091001282541633E-2</v>
      </c>
      <c r="BI23" s="1">
        <v>2011</v>
      </c>
      <c r="BJ23" s="4">
        <v>0.76923076923076927</v>
      </c>
      <c r="BK23" t="s">
        <v>31</v>
      </c>
      <c r="BL23" s="11">
        <f>LN(BL20)</f>
        <v>2.4018007216610592E-2</v>
      </c>
      <c r="BM23" s="1">
        <v>2011</v>
      </c>
      <c r="BN23" s="4">
        <v>0.76923076923076927</v>
      </c>
      <c r="BO23" t="s">
        <v>31</v>
      </c>
      <c r="BP23" s="11">
        <f>LN(BP20)</f>
        <v>2.39895697684889E-2</v>
      </c>
      <c r="BQ23" s="1">
        <v>2011</v>
      </c>
      <c r="BR23" s="4">
        <v>0.76923076923076927</v>
      </c>
      <c r="BS23" t="s">
        <v>31</v>
      </c>
      <c r="BT23" s="11">
        <f>LN(BT20)</f>
        <v>2.4058437118997956E-2</v>
      </c>
      <c r="BU23" s="1">
        <v>2011</v>
      </c>
      <c r="BV23" s="4">
        <v>0.76923076923076927</v>
      </c>
      <c r="BW23" t="s">
        <v>31</v>
      </c>
      <c r="BX23" s="11">
        <f>LN(BX20)</f>
        <v>2.422890862810222E-2</v>
      </c>
      <c r="BY23" s="1">
        <v>2011</v>
      </c>
      <c r="BZ23" s="4">
        <v>0.76923076923076927</v>
      </c>
      <c r="CA23" t="s">
        <v>31</v>
      </c>
      <c r="CB23" s="11">
        <f>LN(CB20)</f>
        <v>2.4465945483532897E-2</v>
      </c>
      <c r="CC23" s="1">
        <v>2011</v>
      </c>
      <c r="CD23" s="4">
        <v>0.76923076923076927</v>
      </c>
      <c r="CE23" t="s">
        <v>31</v>
      </c>
      <c r="CF23" s="11">
        <f>LN(CF20)</f>
        <v>2.4849492306740335E-2</v>
      </c>
      <c r="CG23" s="1">
        <v>2011</v>
      </c>
      <c r="CH23" s="4">
        <v>0.76923076923076927</v>
      </c>
      <c r="CI23" t="s">
        <v>31</v>
      </c>
      <c r="CJ23" s="11">
        <f>LN(CJ20)</f>
        <v>2.5152504130601709E-2</v>
      </c>
      <c r="CK23" s="1">
        <v>2011</v>
      </c>
      <c r="CL23" s="4">
        <v>0.76923076923076927</v>
      </c>
      <c r="CM23" t="s">
        <v>31</v>
      </c>
      <c r="CN23" s="11">
        <f>LN(CN20)</f>
        <v>2.5445162331541017E-2</v>
      </c>
      <c r="CO23" s="1">
        <v>2011</v>
      </c>
      <c r="CP23" s="4">
        <v>0.76923076923076927</v>
      </c>
      <c r="CQ23" t="s">
        <v>31</v>
      </c>
      <c r="CR23" s="11">
        <f>LN(CR20)</f>
        <v>2.5271028071235952E-2</v>
      </c>
      <c r="CS23" s="1">
        <v>2010</v>
      </c>
      <c r="CT23" s="4">
        <v>0.7142857142857143</v>
      </c>
    </row>
    <row r="24" spans="1:98" x14ac:dyDescent="0.25">
      <c r="B24">
        <v>2.9760075625991016E-2</v>
      </c>
      <c r="C24" s="10">
        <v>0.67678117473364863</v>
      </c>
      <c r="D24">
        <v>41.877583966586172</v>
      </c>
      <c r="E24" s="1">
        <v>2011</v>
      </c>
      <c r="F24" s="4">
        <v>0.76923076923076927</v>
      </c>
      <c r="G24" t="s">
        <v>32</v>
      </c>
      <c r="H24" s="11">
        <f>H22-H21</f>
        <v>4.4414224605251532E-3</v>
      </c>
      <c r="K24" t="s">
        <v>32</v>
      </c>
      <c r="L24" s="11">
        <f>L22-L21</f>
        <v>5.6907026808519327E-3</v>
      </c>
      <c r="O24" t="s">
        <v>32</v>
      </c>
      <c r="P24" s="11">
        <f>P22-P21</f>
        <v>5.7473921451588091E-3</v>
      </c>
      <c r="S24" t="s">
        <v>32</v>
      </c>
      <c r="T24" s="11">
        <f>T22-T21</f>
        <v>4.0561115129772694E-3</v>
      </c>
      <c r="W24" t="s">
        <v>32</v>
      </c>
      <c r="X24" s="11">
        <f>X22-X21</f>
        <v>4.4400457513645436E-3</v>
      </c>
      <c r="AA24" t="s">
        <v>32</v>
      </c>
      <c r="AB24" s="11">
        <f>AB22-AB21</f>
        <v>4.5792254851018989E-3</v>
      </c>
      <c r="AE24" t="s">
        <v>32</v>
      </c>
      <c r="AF24" s="11">
        <f>AF22-AF21</f>
        <v>4.5041104746290431E-3</v>
      </c>
      <c r="AI24" t="s">
        <v>32</v>
      </c>
      <c r="AJ24" s="11">
        <f>AJ22-AJ21</f>
        <v>4.5651852661684374E-3</v>
      </c>
      <c r="AM24" t="s">
        <v>32</v>
      </c>
      <c r="AN24" s="11">
        <f>AN22-AN21</f>
        <v>4.4397690233537249E-3</v>
      </c>
      <c r="AQ24" t="s">
        <v>32</v>
      </c>
      <c r="AR24" s="11">
        <f>AR22-AR21</f>
        <v>4.5462673465682252E-3</v>
      </c>
      <c r="AU24" t="s">
        <v>32</v>
      </c>
      <c r="AV24" s="11">
        <f>AV22-AV21</f>
        <v>4.5378332057333381E-3</v>
      </c>
      <c r="AY24" t="s">
        <v>32</v>
      </c>
      <c r="AZ24" s="11">
        <f>AZ22-AZ21</f>
        <v>4.4070024690418333E-3</v>
      </c>
      <c r="BC24" t="s">
        <v>32</v>
      </c>
      <c r="BD24" s="11">
        <f>BD22-BD21</f>
        <v>4.303930368090108E-3</v>
      </c>
      <c r="BG24" t="s">
        <v>32</v>
      </c>
      <c r="BH24" s="11">
        <f>BH22-BH21</f>
        <v>4.3038381996480767E-3</v>
      </c>
      <c r="BK24" t="s">
        <v>32</v>
      </c>
      <c r="BL24" s="11">
        <f>BL22-BL21</f>
        <v>4.3944637800160981E-3</v>
      </c>
      <c r="BO24" t="s">
        <v>32</v>
      </c>
      <c r="BP24" s="11">
        <f>BP22-BP21</f>
        <v>4.4660499855202138E-3</v>
      </c>
      <c r="BS24" t="s">
        <v>32</v>
      </c>
      <c r="BT24" s="11">
        <f>BT22-BT21</f>
        <v>4.5453017400095726E-3</v>
      </c>
      <c r="BW24" t="s">
        <v>32</v>
      </c>
      <c r="BX24" s="11">
        <f>BX22-BX21</f>
        <v>4.5908325994465649E-3</v>
      </c>
      <c r="CA24" t="s">
        <v>32</v>
      </c>
      <c r="CB24" s="11">
        <f>CB22-CB21</f>
        <v>4.597069868667536E-3</v>
      </c>
      <c r="CE24" t="s">
        <v>32</v>
      </c>
      <c r="CF24" s="11">
        <f>CF22-CF21</f>
        <v>4.5576299528305095E-3</v>
      </c>
      <c r="CI24" t="s">
        <v>32</v>
      </c>
      <c r="CJ24" s="11">
        <f>CJ22-CJ21</f>
        <v>4.5129005226263036E-3</v>
      </c>
      <c r="CM24" t="s">
        <v>32</v>
      </c>
      <c r="CN24" s="11">
        <f>CN22-CN21</f>
        <v>4.4656451088903419E-3</v>
      </c>
      <c r="CQ24" t="s">
        <v>32</v>
      </c>
      <c r="CR24" s="11">
        <f>CR22-CR21</f>
        <v>4.5289018220717597E-3</v>
      </c>
    </row>
    <row r="25" spans="1:98" x14ac:dyDescent="0.25">
      <c r="A25" t="s">
        <v>35</v>
      </c>
      <c r="B25" s="2">
        <f>AVERAGE(B2:B24)</f>
        <v>2.8982360757167955E-2</v>
      </c>
      <c r="C25" s="2">
        <f>AVERAGE(C2:C24)</f>
        <v>0.66486650000580838</v>
      </c>
      <c r="D25" s="2">
        <f>AVERAGE(D2:D24)</f>
        <v>40.088040252404085</v>
      </c>
      <c r="E25" s="2">
        <f>AVERAGE(E2:E24)</f>
        <v>1994.9130434782608</v>
      </c>
      <c r="F25" s="2">
        <f>AVERAGE(F2:F24)</f>
        <v>0.75048867569330202</v>
      </c>
      <c r="G25" t="s">
        <v>33</v>
      </c>
      <c r="H25" s="11">
        <f>H21-H23</f>
        <v>4.4612367302576603E-3</v>
      </c>
      <c r="K25" t="s">
        <v>33</v>
      </c>
      <c r="L25" s="11">
        <f>L21-L23</f>
        <v>5.7232722097567065E-3</v>
      </c>
      <c r="O25" t="s">
        <v>33</v>
      </c>
      <c r="P25" s="11">
        <f>P21-P23</f>
        <v>5.7806157024244201E-3</v>
      </c>
      <c r="S25" t="s">
        <v>33</v>
      </c>
      <c r="T25" s="11">
        <f>T21-T23</f>
        <v>4.0726305794987969E-3</v>
      </c>
      <c r="W25" t="s">
        <v>33</v>
      </c>
      <c r="X25" s="11">
        <f>X21-X23</f>
        <v>4.4598477119260002E-3</v>
      </c>
      <c r="AA25" t="s">
        <v>33</v>
      </c>
      <c r="AB25" s="11">
        <f>AB21-AB23</f>
        <v>4.6002912932112429E-3</v>
      </c>
      <c r="AE25" t="s">
        <v>33</v>
      </c>
      <c r="AF25" s="11">
        <f>AF21-AF23</f>
        <v>4.5244893089257075E-3</v>
      </c>
      <c r="AI25" t="s">
        <v>33</v>
      </c>
      <c r="AJ25" s="11">
        <f>AJ21-AJ23</f>
        <v>4.5861217983592627E-3</v>
      </c>
      <c r="AM25" t="s">
        <v>33</v>
      </c>
      <c r="AN25" s="11">
        <f>AN21-AN23</f>
        <v>4.4595685101508319E-3</v>
      </c>
      <c r="AQ25" t="s">
        <v>33</v>
      </c>
      <c r="AR25" s="11">
        <f>AR21-AR23</f>
        <v>4.5670303233229376E-3</v>
      </c>
      <c r="AU25" t="s">
        <v>33</v>
      </c>
      <c r="AV25" s="11">
        <f>AV21-AV23</f>
        <v>4.5585190404626615E-3</v>
      </c>
      <c r="AY25" t="s">
        <v>33</v>
      </c>
      <c r="AZ25" s="11">
        <f>AZ21-AZ23</f>
        <v>4.4265101418786944E-3</v>
      </c>
      <c r="BC25" t="s">
        <v>33</v>
      </c>
      <c r="BD25" s="11">
        <f>BD21-BD23</f>
        <v>4.3225342835020546E-3</v>
      </c>
      <c r="BG25" t="s">
        <v>33</v>
      </c>
      <c r="BH25" s="11">
        <f>BH21-BH23</f>
        <v>4.3224413165415324E-3</v>
      </c>
      <c r="BK25" t="s">
        <v>33</v>
      </c>
      <c r="BL25" s="11">
        <f>BL21-BL23</f>
        <v>4.4138603608541195E-3</v>
      </c>
      <c r="BO25" t="s">
        <v>33</v>
      </c>
      <c r="BP25" s="11">
        <f>BP21-BP23</f>
        <v>4.4860850992632165E-3</v>
      </c>
      <c r="BS25" t="s">
        <v>33</v>
      </c>
      <c r="BT25" s="11">
        <f>BT21-BT23</f>
        <v>4.5660558776295587E-3</v>
      </c>
      <c r="BW25" t="s">
        <v>33</v>
      </c>
      <c r="BX25" s="11">
        <f>BX21-BX23</f>
        <v>4.6120055823808161E-3</v>
      </c>
      <c r="CA25" t="s">
        <v>33</v>
      </c>
      <c r="CB25" s="11">
        <f>CB21-CB23</f>
        <v>4.618300556562295E-3</v>
      </c>
      <c r="CE25" t="s">
        <v>33</v>
      </c>
      <c r="CF25" s="11">
        <f>CF21-CF23</f>
        <v>4.5784970845684156E-3</v>
      </c>
      <c r="CI25" t="s">
        <v>33</v>
      </c>
      <c r="CJ25" s="11">
        <f>CJ21-CJ23</f>
        <v>4.5333591564120715E-3</v>
      </c>
      <c r="CM25" t="s">
        <v>33</v>
      </c>
      <c r="CN25" s="11">
        <f>CN21-CN23</f>
        <v>4.4856765820171264E-3</v>
      </c>
      <c r="CQ25" t="s">
        <v>33</v>
      </c>
      <c r="CR25" s="11">
        <f>CR21-CR23</f>
        <v>4.5495061240243863E-3</v>
      </c>
    </row>
    <row r="26" spans="1:98" x14ac:dyDescent="0.25">
      <c r="A26" t="s">
        <v>36</v>
      </c>
      <c r="B26" s="2">
        <f>STDEV(B2:B24)</f>
        <v>6.9659626421604982E-4</v>
      </c>
      <c r="C26" s="2">
        <f>STDEV(C2:C24)</f>
        <v>3.143817136585534E-2</v>
      </c>
      <c r="D26" s="2">
        <f>STDEV(D2:D24)</f>
        <v>4.5992250345376142</v>
      </c>
      <c r="E26" s="2">
        <f>STDEV(E2:E24)</f>
        <v>17.122322069260303</v>
      </c>
      <c r="F26" s="2">
        <f>STDEV(F2:F24)</f>
        <v>0.35146645024238482</v>
      </c>
      <c r="G26" t="s">
        <v>34</v>
      </c>
      <c r="H26" s="12">
        <f>AVERAGE(H24:H25)</f>
        <v>4.4513295953914067E-3</v>
      </c>
      <c r="K26" t="s">
        <v>34</v>
      </c>
      <c r="L26" s="12">
        <f>AVERAGE(L24:L25)</f>
        <v>5.7069874453043196E-3</v>
      </c>
      <c r="O26" t="s">
        <v>34</v>
      </c>
      <c r="P26" s="12">
        <f>AVERAGE(P24:P25)</f>
        <v>5.7640039237916146E-3</v>
      </c>
      <c r="S26" t="s">
        <v>34</v>
      </c>
      <c r="T26" s="12">
        <f>AVERAGE(T24:T25)</f>
        <v>4.0643710462380331E-3</v>
      </c>
      <c r="W26" t="s">
        <v>34</v>
      </c>
      <c r="X26" s="12">
        <f>AVERAGE(X24:X25)</f>
        <v>4.4499467316452719E-3</v>
      </c>
      <c r="AA26" t="s">
        <v>34</v>
      </c>
      <c r="AB26" s="12">
        <f>AVERAGE(AB24:AB25)</f>
        <v>4.5897583891565709E-3</v>
      </c>
      <c r="AE26" t="s">
        <v>34</v>
      </c>
      <c r="AF26" s="12">
        <f>AVERAGE(AF24:AF25)</f>
        <v>4.5142998917773753E-3</v>
      </c>
      <c r="AI26" t="s">
        <v>34</v>
      </c>
      <c r="AJ26" s="12">
        <f>AVERAGE(AJ24:AJ25)</f>
        <v>4.57565353226385E-3</v>
      </c>
      <c r="AM26" t="s">
        <v>34</v>
      </c>
      <c r="AN26" s="12">
        <f>AVERAGE(AN24:AN25)</f>
        <v>4.4496687667522784E-3</v>
      </c>
      <c r="AQ26" t="s">
        <v>34</v>
      </c>
      <c r="AR26" s="12">
        <f>AVERAGE(AR24:AR25)</f>
        <v>4.5566488349455814E-3</v>
      </c>
      <c r="AU26" t="s">
        <v>34</v>
      </c>
      <c r="AV26" s="12">
        <f>AVERAGE(AV24:AV25)</f>
        <v>4.5481761230979998E-3</v>
      </c>
      <c r="AY26" t="s">
        <v>34</v>
      </c>
      <c r="AZ26" s="12">
        <f>AVERAGE(AZ24:AZ25)</f>
        <v>4.4167563054602638E-3</v>
      </c>
      <c r="BC26" t="s">
        <v>34</v>
      </c>
      <c r="BD26" s="12">
        <f>AVERAGE(BD24:BD25)</f>
        <v>4.3132323257960813E-3</v>
      </c>
      <c r="BG26" t="s">
        <v>34</v>
      </c>
      <c r="BH26" s="12">
        <f>AVERAGE(BH24:BH25)</f>
        <v>4.3131397580948045E-3</v>
      </c>
      <c r="BK26" t="s">
        <v>34</v>
      </c>
      <c r="BL26" s="12">
        <f>AVERAGE(BL24:BL25)</f>
        <v>4.4041620704351088E-3</v>
      </c>
      <c r="BO26" t="s">
        <v>34</v>
      </c>
      <c r="BP26" s="12">
        <f>AVERAGE(BP24:BP25)</f>
        <v>4.4760675423917151E-3</v>
      </c>
      <c r="BS26" t="s">
        <v>34</v>
      </c>
      <c r="BT26" s="12">
        <f>AVERAGE(BT24:BT25)</f>
        <v>4.5556788088195656E-3</v>
      </c>
      <c r="BW26" t="s">
        <v>34</v>
      </c>
      <c r="BX26" s="12">
        <f>AVERAGE(BX24:BX25)</f>
        <v>4.6014190909136905E-3</v>
      </c>
      <c r="CA26" t="s">
        <v>34</v>
      </c>
      <c r="CB26" s="12">
        <f>AVERAGE(CB24:CB25)</f>
        <v>4.6076852126149155E-3</v>
      </c>
      <c r="CE26" t="s">
        <v>34</v>
      </c>
      <c r="CF26" s="12">
        <f>AVERAGE(CF24:CF25)</f>
        <v>4.5680635186994625E-3</v>
      </c>
      <c r="CI26" t="s">
        <v>34</v>
      </c>
      <c r="CJ26" s="12">
        <f>AVERAGE(CJ24:CJ25)</f>
        <v>4.5231298395191875E-3</v>
      </c>
      <c r="CM26" t="s">
        <v>34</v>
      </c>
      <c r="CN26" s="12">
        <f>AVERAGE(CN24:CN25)</f>
        <v>4.4756608454537342E-3</v>
      </c>
      <c r="CQ26" t="s">
        <v>34</v>
      </c>
      <c r="CR26" s="12">
        <f>AVERAGE(CR24:CR25)</f>
        <v>4.539203973048073E-3</v>
      </c>
    </row>
    <row r="27" spans="1:98" x14ac:dyDescent="0.25">
      <c r="A27" t="s">
        <v>37</v>
      </c>
      <c r="B27" s="2">
        <f>MIN(B2:B24)</f>
        <v>2.7587001071223052E-2</v>
      </c>
      <c r="C27" s="2">
        <f>MIN(C2:C24)</f>
        <v>0.55111483704404096</v>
      </c>
      <c r="D27" s="2">
        <f>MIN(D2:D24)</f>
        <v>24.554825265994008</v>
      </c>
      <c r="E27" s="2">
        <f>MIN(E2:E24)</f>
        <v>1947</v>
      </c>
      <c r="F27" s="2">
        <f>MIN(F2:F24)</f>
        <v>0.15845070422535212</v>
      </c>
    </row>
    <row r="28" spans="1:98" x14ac:dyDescent="0.25">
      <c r="A28" t="s">
        <v>38</v>
      </c>
      <c r="B28" s="2">
        <f>MAX(B2:B24)</f>
        <v>3.092168693160004E-2</v>
      </c>
      <c r="C28" s="2">
        <f>MAX(C2:C24)</f>
        <v>0.69634228501165973</v>
      </c>
      <c r="D28" s="2">
        <f>MAX(D2:D24)</f>
        <v>45.863632019914107</v>
      </c>
      <c r="E28" s="2">
        <f>MAX(E2:E24)</f>
        <v>2011</v>
      </c>
      <c r="F28" s="2">
        <f>MAX(F2:F24)</f>
        <v>1.3333333333333333</v>
      </c>
    </row>
    <row r="29" spans="1:98" x14ac:dyDescent="0.25">
      <c r="A29" t="s">
        <v>39</v>
      </c>
      <c r="B29" s="2">
        <f>ABS(B28-B27)</f>
        <v>3.3346858603769888E-3</v>
      </c>
      <c r="C29" s="2">
        <f>ABS(C28-C27)</f>
        <v>0.14522744796761877</v>
      </c>
      <c r="D29" s="2">
        <f>ABS(D28-D27)</f>
        <v>21.308806753920098</v>
      </c>
      <c r="E29" s="2">
        <f>ABS(E28-E27)</f>
        <v>64</v>
      </c>
      <c r="F29" s="2">
        <f>ABS(F28-F27)</f>
        <v>1.174882629107981</v>
      </c>
    </row>
    <row r="30" spans="1:98" x14ac:dyDescent="0.25">
      <c r="A30" t="s">
        <v>40</v>
      </c>
      <c r="B30" s="2">
        <f>COUNT(B2:B24)</f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sqref="A1:B24"/>
    </sheetView>
  </sheetViews>
  <sheetFormatPr defaultColWidth="8.85546875" defaultRowHeight="15" x14ac:dyDescent="0.25"/>
  <sheetData>
    <row r="1" spans="1:12" x14ac:dyDescent="0.25">
      <c r="A1" s="3" t="s">
        <v>0</v>
      </c>
      <c r="B1" s="3" t="s">
        <v>1</v>
      </c>
      <c r="G1" s="2"/>
      <c r="H1" s="2"/>
      <c r="I1" s="2"/>
      <c r="J1" s="2"/>
      <c r="K1" s="2"/>
      <c r="L1" s="2"/>
    </row>
    <row r="2" spans="1:12" x14ac:dyDescent="0.25">
      <c r="A2" s="1">
        <v>1947</v>
      </c>
      <c r="B2" s="4">
        <v>0.19028741328047571</v>
      </c>
      <c r="H2" s="5"/>
    </row>
    <row r="3" spans="1:12" x14ac:dyDescent="0.25">
      <c r="A3" s="1">
        <v>1947</v>
      </c>
      <c r="B3" s="4">
        <v>0.15845070422535212</v>
      </c>
    </row>
    <row r="4" spans="1:12" x14ac:dyDescent="0.25">
      <c r="A4" s="1">
        <v>1984</v>
      </c>
      <c r="B4" s="4">
        <v>0.22222222222222221</v>
      </c>
    </row>
    <row r="5" spans="1:12" x14ac:dyDescent="0.25">
      <c r="A5" s="1">
        <v>1985</v>
      </c>
      <c r="B5" s="4">
        <v>0.32258064516129031</v>
      </c>
    </row>
    <row r="6" spans="1:12" x14ac:dyDescent="0.25">
      <c r="A6" s="1">
        <v>1987</v>
      </c>
      <c r="B6" s="4">
        <v>0.52631578947368418</v>
      </c>
    </row>
    <row r="7" spans="1:12" x14ac:dyDescent="0.25">
      <c r="A7" s="1">
        <v>1989</v>
      </c>
      <c r="B7" s="4">
        <v>0.41666666666666669</v>
      </c>
    </row>
    <row r="8" spans="1:12" x14ac:dyDescent="0.25">
      <c r="A8" s="1">
        <v>1990</v>
      </c>
      <c r="B8" s="4">
        <v>0.55555555555555558</v>
      </c>
    </row>
    <row r="9" spans="1:12" x14ac:dyDescent="0.25">
      <c r="A9" s="1">
        <v>1994</v>
      </c>
      <c r="B9" s="4">
        <v>0.90909090909090906</v>
      </c>
    </row>
    <row r="10" spans="1:12" x14ac:dyDescent="0.25">
      <c r="A10" s="1">
        <v>1997</v>
      </c>
      <c r="B10" s="4">
        <v>0.61538461538461542</v>
      </c>
    </row>
    <row r="11" spans="1:12" x14ac:dyDescent="0.25">
      <c r="A11" s="1">
        <v>1998</v>
      </c>
      <c r="B11" s="4">
        <v>0.83333333333333337</v>
      </c>
    </row>
    <row r="12" spans="1:12" x14ac:dyDescent="0.25">
      <c r="A12" s="1">
        <v>1999</v>
      </c>
      <c r="B12" s="4">
        <v>1.1111111111111112</v>
      </c>
    </row>
    <row r="13" spans="1:12" x14ac:dyDescent="0.25">
      <c r="A13" s="1">
        <v>2000</v>
      </c>
      <c r="B13" s="4">
        <v>1.2903225806451613</v>
      </c>
    </row>
    <row r="14" spans="1:12" x14ac:dyDescent="0.25">
      <c r="A14" s="1">
        <v>2001</v>
      </c>
      <c r="B14" s="4">
        <v>1.3333333333333333</v>
      </c>
    </row>
    <row r="15" spans="1:12" x14ac:dyDescent="0.25">
      <c r="A15" s="1">
        <v>2002</v>
      </c>
      <c r="B15" s="4">
        <v>1.25</v>
      </c>
    </row>
    <row r="16" spans="1:12" x14ac:dyDescent="0.25">
      <c r="A16" s="1">
        <v>2003</v>
      </c>
      <c r="B16" s="4">
        <v>1.1764705882352942</v>
      </c>
    </row>
    <row r="17" spans="1:2" x14ac:dyDescent="0.25">
      <c r="A17" s="1">
        <v>2004</v>
      </c>
      <c r="B17" s="4">
        <v>1.0526315789473684</v>
      </c>
    </row>
    <row r="18" spans="1:2" x14ac:dyDescent="0.25">
      <c r="A18" s="1">
        <v>2005</v>
      </c>
      <c r="B18" s="4">
        <v>0.93023255813953487</v>
      </c>
    </row>
    <row r="19" spans="1:2" x14ac:dyDescent="0.25">
      <c r="A19" s="1">
        <v>2006</v>
      </c>
      <c r="B19" s="4">
        <v>0.83333333333333337</v>
      </c>
    </row>
    <row r="20" spans="1:2" x14ac:dyDescent="0.25">
      <c r="A20" s="1">
        <v>2007</v>
      </c>
      <c r="B20" s="4">
        <v>0.72727272727272729</v>
      </c>
    </row>
    <row r="21" spans="1:2" x14ac:dyDescent="0.25">
      <c r="A21" s="1">
        <v>2008</v>
      </c>
      <c r="B21" s="4">
        <v>0.67796610169491522</v>
      </c>
    </row>
    <row r="22" spans="1:2" x14ac:dyDescent="0.25">
      <c r="A22" s="1">
        <v>2009</v>
      </c>
      <c r="B22" s="4">
        <v>0.64516129032258063</v>
      </c>
    </row>
    <row r="23" spans="1:2" x14ac:dyDescent="0.25">
      <c r="A23" s="1">
        <v>2010</v>
      </c>
      <c r="B23" s="4">
        <v>0.7142857142857143</v>
      </c>
    </row>
    <row r="24" spans="1:2" x14ac:dyDescent="0.25">
      <c r="A24" s="1">
        <v>2011</v>
      </c>
      <c r="B24" s="4">
        <v>0.76923076923076927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40"/>
  <sheetViews>
    <sheetView workbookViewId="0">
      <selection activeCell="J16" sqref="J16"/>
    </sheetView>
  </sheetViews>
  <sheetFormatPr defaultColWidth="8.85546875" defaultRowHeight="15" x14ac:dyDescent="0.25"/>
  <sheetData>
    <row r="7" spans="1:12" x14ac:dyDescent="0.25">
      <c r="A7" s="3" t="s">
        <v>0</v>
      </c>
      <c r="B7" s="3" t="s">
        <v>1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</row>
    <row r="8" spans="1:12" x14ac:dyDescent="0.25">
      <c r="A8" s="1">
        <v>1947</v>
      </c>
      <c r="B8" s="4">
        <v>0.19028741328047571</v>
      </c>
      <c r="G8">
        <v>1</v>
      </c>
      <c r="H8" s="5" t="s">
        <v>9</v>
      </c>
      <c r="I8" t="s">
        <v>10</v>
      </c>
      <c r="J8" t="s">
        <v>11</v>
      </c>
      <c r="K8" t="s">
        <v>12</v>
      </c>
    </row>
    <row r="9" spans="1:12" x14ac:dyDescent="0.25">
      <c r="A9" s="1">
        <v>1947</v>
      </c>
      <c r="B9" s="4">
        <v>0.15845070422535212</v>
      </c>
    </row>
    <row r="10" spans="1:12" x14ac:dyDescent="0.25">
      <c r="A10" s="1">
        <v>1947</v>
      </c>
      <c r="B10" s="4"/>
    </row>
    <row r="11" spans="1:12" x14ac:dyDescent="0.25">
      <c r="A11" s="1">
        <v>1947</v>
      </c>
      <c r="B11" s="4"/>
    </row>
    <row r="12" spans="1:12" x14ac:dyDescent="0.25">
      <c r="A12" s="1">
        <v>1983</v>
      </c>
      <c r="B12" s="4"/>
    </row>
    <row r="13" spans="1:12" x14ac:dyDescent="0.25">
      <c r="A13" s="1">
        <v>1984</v>
      </c>
      <c r="B13" s="4">
        <v>0.22222222222222221</v>
      </c>
    </row>
    <row r="14" spans="1:12" x14ac:dyDescent="0.25">
      <c r="A14" s="1">
        <v>1985</v>
      </c>
      <c r="B14" s="4">
        <v>0.32258064516129031</v>
      </c>
    </row>
    <row r="15" spans="1:12" x14ac:dyDescent="0.25">
      <c r="A15" s="1">
        <v>1986</v>
      </c>
      <c r="B15" s="4"/>
    </row>
    <row r="16" spans="1:12" x14ac:dyDescent="0.25">
      <c r="A16" s="1">
        <v>1987</v>
      </c>
      <c r="B16" s="4">
        <v>0.52631578947368418</v>
      </c>
    </row>
    <row r="17" spans="1:2" x14ac:dyDescent="0.25">
      <c r="A17" s="1">
        <v>1988</v>
      </c>
      <c r="B17" s="4"/>
    </row>
    <row r="18" spans="1:2" x14ac:dyDescent="0.25">
      <c r="A18" s="1">
        <v>1989</v>
      </c>
      <c r="B18" s="4">
        <v>0.41666666666666669</v>
      </c>
    </row>
    <row r="19" spans="1:2" x14ac:dyDescent="0.25">
      <c r="A19" s="1">
        <v>1990</v>
      </c>
      <c r="B19" s="4">
        <v>0.55555555555555558</v>
      </c>
    </row>
    <row r="20" spans="1:2" x14ac:dyDescent="0.25">
      <c r="A20" s="1">
        <v>1991</v>
      </c>
      <c r="B20" s="4"/>
    </row>
    <row r="21" spans="1:2" x14ac:dyDescent="0.25">
      <c r="A21" s="1">
        <v>1992</v>
      </c>
      <c r="B21" s="4"/>
    </row>
    <row r="22" spans="1:2" x14ac:dyDescent="0.25">
      <c r="A22" s="1">
        <v>1993</v>
      </c>
      <c r="B22" s="4"/>
    </row>
    <row r="23" spans="1:2" x14ac:dyDescent="0.25">
      <c r="A23" s="1">
        <v>1994</v>
      </c>
      <c r="B23" s="4">
        <v>0.90909090909090906</v>
      </c>
    </row>
    <row r="24" spans="1:2" x14ac:dyDescent="0.25">
      <c r="A24" s="1">
        <v>1995</v>
      </c>
      <c r="B24" s="4"/>
    </row>
    <row r="25" spans="1:2" x14ac:dyDescent="0.25">
      <c r="A25" s="1">
        <v>1996</v>
      </c>
      <c r="B25" s="4"/>
    </row>
    <row r="26" spans="1:2" x14ac:dyDescent="0.25">
      <c r="A26" s="1">
        <v>1997</v>
      </c>
      <c r="B26" s="4">
        <v>0.61538461538461542</v>
      </c>
    </row>
    <row r="27" spans="1:2" x14ac:dyDescent="0.25">
      <c r="A27" s="1">
        <v>1998</v>
      </c>
      <c r="B27" s="4">
        <v>0.83333333333333337</v>
      </c>
    </row>
    <row r="28" spans="1:2" x14ac:dyDescent="0.25">
      <c r="A28" s="1">
        <v>1999</v>
      </c>
      <c r="B28" s="4">
        <v>1.1111111111111112</v>
      </c>
    </row>
    <row r="29" spans="1:2" x14ac:dyDescent="0.25">
      <c r="A29" s="1">
        <v>2000</v>
      </c>
      <c r="B29" s="4">
        <v>1.2903225806451613</v>
      </c>
    </row>
    <row r="30" spans="1:2" x14ac:dyDescent="0.25">
      <c r="A30" s="1">
        <v>2001</v>
      </c>
      <c r="B30" s="4">
        <v>1.3333333333333333</v>
      </c>
    </row>
    <row r="31" spans="1:2" x14ac:dyDescent="0.25">
      <c r="A31" s="1">
        <v>2002</v>
      </c>
      <c r="B31" s="4">
        <v>1.25</v>
      </c>
    </row>
    <row r="32" spans="1:2" x14ac:dyDescent="0.25">
      <c r="A32" s="1">
        <v>2003</v>
      </c>
      <c r="B32" s="4">
        <v>1.1764705882352942</v>
      </c>
    </row>
    <row r="33" spans="1:2" x14ac:dyDescent="0.25">
      <c r="A33" s="1">
        <v>2004</v>
      </c>
      <c r="B33" s="4">
        <v>1.0526315789473684</v>
      </c>
    </row>
    <row r="34" spans="1:2" x14ac:dyDescent="0.25">
      <c r="A34" s="1">
        <v>2005</v>
      </c>
      <c r="B34" s="4">
        <v>0.93023255813953487</v>
      </c>
    </row>
    <row r="35" spans="1:2" x14ac:dyDescent="0.25">
      <c r="A35" s="1">
        <v>2006</v>
      </c>
      <c r="B35" s="4">
        <v>0.83333333333333337</v>
      </c>
    </row>
    <row r="36" spans="1:2" x14ac:dyDescent="0.25">
      <c r="A36" s="1">
        <v>2007</v>
      </c>
      <c r="B36" s="4">
        <v>0.72727272727272729</v>
      </c>
    </row>
    <row r="37" spans="1:2" x14ac:dyDescent="0.25">
      <c r="A37" s="1">
        <v>2008</v>
      </c>
      <c r="B37" s="4">
        <v>0.67796610169491522</v>
      </c>
    </row>
    <row r="38" spans="1:2" x14ac:dyDescent="0.25">
      <c r="A38" s="1">
        <v>2009</v>
      </c>
      <c r="B38" s="4">
        <v>0.64516129032258063</v>
      </c>
    </row>
    <row r="39" spans="1:2" x14ac:dyDescent="0.25">
      <c r="A39" s="1">
        <v>2010</v>
      </c>
      <c r="B39" s="4">
        <v>0.7142857142857143</v>
      </c>
    </row>
    <row r="40" spans="1:2" x14ac:dyDescent="0.25">
      <c r="A40" s="1">
        <v>2011</v>
      </c>
      <c r="B40" s="4">
        <v>0.76923076923076927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40"/>
  <sheetViews>
    <sheetView workbookViewId="0">
      <selection activeCell="H15" sqref="H15"/>
    </sheetView>
  </sheetViews>
  <sheetFormatPr defaultColWidth="8.85546875" defaultRowHeight="15" x14ac:dyDescent="0.25"/>
  <sheetData>
    <row r="6" spans="1:4" x14ac:dyDescent="0.25">
      <c r="C6" s="2" t="s">
        <v>2</v>
      </c>
    </row>
    <row r="7" spans="1:4" x14ac:dyDescent="0.25">
      <c r="A7" s="3" t="s">
        <v>0</v>
      </c>
      <c r="B7" s="3" t="s">
        <v>1</v>
      </c>
      <c r="C7" s="3" t="s">
        <v>0</v>
      </c>
      <c r="D7" s="3" t="s">
        <v>1</v>
      </c>
    </row>
    <row r="8" spans="1:4" x14ac:dyDescent="0.25">
      <c r="A8" s="1">
        <v>1947</v>
      </c>
      <c r="B8" s="4">
        <v>0.19028741328047571</v>
      </c>
      <c r="C8" s="1">
        <v>1947</v>
      </c>
      <c r="D8" s="1">
        <v>0.19</v>
      </c>
    </row>
    <row r="9" spans="1:4" x14ac:dyDescent="0.25">
      <c r="A9" s="1">
        <v>1947</v>
      </c>
      <c r="B9" s="4">
        <v>0.15845070422535212</v>
      </c>
      <c r="C9" s="1"/>
      <c r="D9" s="1"/>
    </row>
    <row r="10" spans="1:4" x14ac:dyDescent="0.25">
      <c r="A10" s="1">
        <v>1947</v>
      </c>
      <c r="B10" s="4"/>
      <c r="C10" s="1"/>
      <c r="D10" s="1"/>
    </row>
    <row r="11" spans="1:4" x14ac:dyDescent="0.25">
      <c r="A11" s="1">
        <v>1947</v>
      </c>
      <c r="B11" s="4"/>
      <c r="C11" s="1"/>
      <c r="D11" s="1"/>
    </row>
    <row r="12" spans="1:4" x14ac:dyDescent="0.25">
      <c r="A12" s="1">
        <v>1983</v>
      </c>
      <c r="B12" s="4"/>
      <c r="C12" s="1"/>
      <c r="D12" s="1"/>
    </row>
    <row r="13" spans="1:4" x14ac:dyDescent="0.25">
      <c r="A13" s="1">
        <v>1984</v>
      </c>
      <c r="B13" s="4">
        <v>0.22222222222222221</v>
      </c>
      <c r="C13" s="1">
        <f>A13</f>
        <v>1984</v>
      </c>
      <c r="D13" s="4">
        <f>B13</f>
        <v>0.22222222222222221</v>
      </c>
    </row>
    <row r="14" spans="1:4" x14ac:dyDescent="0.25">
      <c r="A14" s="1">
        <v>1985</v>
      </c>
      <c r="B14" s="4">
        <v>0.32258064516129031</v>
      </c>
      <c r="C14" s="1">
        <f t="shared" ref="C14:D29" si="0">A14</f>
        <v>1985</v>
      </c>
      <c r="D14" s="4">
        <f t="shared" si="0"/>
        <v>0.32258064516129031</v>
      </c>
    </row>
    <row r="15" spans="1:4" x14ac:dyDescent="0.25">
      <c r="A15" s="1">
        <v>1986</v>
      </c>
      <c r="B15" s="4"/>
      <c r="C15" s="1">
        <f t="shared" si="0"/>
        <v>1986</v>
      </c>
      <c r="D15" s="4"/>
    </row>
    <row r="16" spans="1:4" x14ac:dyDescent="0.25">
      <c r="A16" s="1">
        <v>1987</v>
      </c>
      <c r="B16" s="4">
        <v>0.52631578947368418</v>
      </c>
      <c r="C16" s="1">
        <f t="shared" si="0"/>
        <v>1987</v>
      </c>
      <c r="D16" s="4">
        <f t="shared" si="0"/>
        <v>0.52631578947368418</v>
      </c>
    </row>
    <row r="17" spans="1:4" x14ac:dyDescent="0.25">
      <c r="A17" s="1">
        <v>1988</v>
      </c>
      <c r="B17" s="4"/>
      <c r="C17" s="1">
        <f t="shared" si="0"/>
        <v>1988</v>
      </c>
      <c r="D17" s="4"/>
    </row>
    <row r="18" spans="1:4" x14ac:dyDescent="0.25">
      <c r="A18" s="1">
        <v>1989</v>
      </c>
      <c r="B18" s="4">
        <v>0.41666666666666669</v>
      </c>
      <c r="C18" s="1">
        <f t="shared" si="0"/>
        <v>1989</v>
      </c>
      <c r="D18" s="4"/>
    </row>
    <row r="19" spans="1:4" x14ac:dyDescent="0.25">
      <c r="A19" s="1">
        <v>1990</v>
      </c>
      <c r="B19" s="4">
        <v>0.55555555555555558</v>
      </c>
      <c r="C19" s="1">
        <f t="shared" si="0"/>
        <v>1990</v>
      </c>
      <c r="D19" s="4">
        <f t="shared" si="0"/>
        <v>0.55555555555555558</v>
      </c>
    </row>
    <row r="20" spans="1:4" x14ac:dyDescent="0.25">
      <c r="A20" s="1">
        <v>1991</v>
      </c>
      <c r="B20" s="4"/>
      <c r="C20" s="1">
        <f t="shared" si="0"/>
        <v>1991</v>
      </c>
      <c r="D20" s="4"/>
    </row>
    <row r="21" spans="1:4" x14ac:dyDescent="0.25">
      <c r="A21" s="1">
        <v>1992</v>
      </c>
      <c r="B21" s="4"/>
      <c r="C21" s="1">
        <f t="shared" si="0"/>
        <v>1992</v>
      </c>
      <c r="D21" s="4"/>
    </row>
    <row r="22" spans="1:4" x14ac:dyDescent="0.25">
      <c r="A22" s="1">
        <v>1993</v>
      </c>
      <c r="B22" s="4"/>
      <c r="C22" s="1">
        <f t="shared" si="0"/>
        <v>1993</v>
      </c>
      <c r="D22" s="4"/>
    </row>
    <row r="23" spans="1:4" x14ac:dyDescent="0.25">
      <c r="A23" s="1">
        <v>1994</v>
      </c>
      <c r="B23" s="4">
        <v>0.90909090909090906</v>
      </c>
      <c r="C23" s="1">
        <f t="shared" si="0"/>
        <v>1994</v>
      </c>
      <c r="D23" s="4">
        <f t="shared" si="0"/>
        <v>0.90909090909090906</v>
      </c>
    </row>
    <row r="24" spans="1:4" x14ac:dyDescent="0.25">
      <c r="A24" s="1">
        <v>1995</v>
      </c>
      <c r="B24" s="4"/>
      <c r="C24" s="1">
        <f t="shared" si="0"/>
        <v>1995</v>
      </c>
      <c r="D24" s="4"/>
    </row>
    <row r="25" spans="1:4" x14ac:dyDescent="0.25">
      <c r="A25" s="1">
        <v>1996</v>
      </c>
      <c r="B25" s="4"/>
      <c r="C25" s="1">
        <f t="shared" si="0"/>
        <v>1996</v>
      </c>
      <c r="D25" s="4"/>
    </row>
    <row r="26" spans="1:4" x14ac:dyDescent="0.25">
      <c r="A26" s="1">
        <v>1997</v>
      </c>
      <c r="B26" s="4">
        <v>0.61538461538461542</v>
      </c>
      <c r="C26" s="1">
        <f t="shared" si="0"/>
        <v>1997</v>
      </c>
      <c r="D26" s="4"/>
    </row>
    <row r="27" spans="1:4" x14ac:dyDescent="0.25">
      <c r="A27" s="1">
        <v>1998</v>
      </c>
      <c r="B27" s="4">
        <v>0.83333333333333337</v>
      </c>
      <c r="C27" s="1">
        <f t="shared" si="0"/>
        <v>1998</v>
      </c>
      <c r="D27" s="4"/>
    </row>
    <row r="28" spans="1:4" x14ac:dyDescent="0.25">
      <c r="A28" s="1">
        <v>1999</v>
      </c>
      <c r="B28" s="4">
        <v>1.1111111111111112</v>
      </c>
      <c r="C28" s="1">
        <f t="shared" si="0"/>
        <v>1999</v>
      </c>
      <c r="D28" s="4">
        <f t="shared" si="0"/>
        <v>1.1111111111111112</v>
      </c>
    </row>
    <row r="29" spans="1:4" x14ac:dyDescent="0.25">
      <c r="A29" s="1">
        <v>2000</v>
      </c>
      <c r="B29" s="4">
        <v>1.2903225806451613</v>
      </c>
      <c r="C29" s="1">
        <f t="shared" si="0"/>
        <v>2000</v>
      </c>
      <c r="D29" s="4">
        <f t="shared" si="0"/>
        <v>1.2903225806451613</v>
      </c>
    </row>
    <row r="30" spans="1:4" x14ac:dyDescent="0.25">
      <c r="A30" s="1">
        <v>2001</v>
      </c>
      <c r="B30" s="4">
        <v>1.3333333333333333</v>
      </c>
      <c r="C30" s="1">
        <f t="shared" ref="C30:D40" si="1">A30</f>
        <v>2001</v>
      </c>
      <c r="D30" s="4">
        <f t="shared" si="1"/>
        <v>1.3333333333333333</v>
      </c>
    </row>
    <row r="31" spans="1:4" x14ac:dyDescent="0.25">
      <c r="A31" s="1">
        <v>2002</v>
      </c>
      <c r="B31" s="4">
        <v>1.25</v>
      </c>
      <c r="C31" s="1">
        <f t="shared" si="1"/>
        <v>2002</v>
      </c>
      <c r="D31" s="4"/>
    </row>
    <row r="32" spans="1:4" x14ac:dyDescent="0.25">
      <c r="A32" s="1">
        <v>2003</v>
      </c>
      <c r="B32" s="4">
        <v>1.1764705882352942</v>
      </c>
      <c r="C32" s="1">
        <f t="shared" si="1"/>
        <v>2003</v>
      </c>
      <c r="D32" s="4"/>
    </row>
    <row r="33" spans="1:4" x14ac:dyDescent="0.25">
      <c r="A33" s="1">
        <v>2004</v>
      </c>
      <c r="B33" s="4">
        <v>1.0526315789473684</v>
      </c>
      <c r="C33" s="1">
        <f t="shared" si="1"/>
        <v>2004</v>
      </c>
      <c r="D33" s="4"/>
    </row>
    <row r="34" spans="1:4" x14ac:dyDescent="0.25">
      <c r="A34" s="1">
        <v>2005</v>
      </c>
      <c r="B34" s="4">
        <v>0.93023255813953487</v>
      </c>
      <c r="C34" s="1">
        <f t="shared" si="1"/>
        <v>2005</v>
      </c>
      <c r="D34" s="4"/>
    </row>
    <row r="35" spans="1:4" x14ac:dyDescent="0.25">
      <c r="A35" s="1">
        <v>2006</v>
      </c>
      <c r="B35" s="4">
        <v>0.83333333333333337</v>
      </c>
      <c r="C35" s="1">
        <f t="shared" si="1"/>
        <v>2006</v>
      </c>
      <c r="D35" s="4"/>
    </row>
    <row r="36" spans="1:4" x14ac:dyDescent="0.25">
      <c r="A36" s="1">
        <v>2007</v>
      </c>
      <c r="B36" s="4">
        <v>0.72727272727272729</v>
      </c>
      <c r="C36" s="1">
        <f t="shared" si="1"/>
        <v>2007</v>
      </c>
      <c r="D36" s="4"/>
    </row>
    <row r="37" spans="1:4" x14ac:dyDescent="0.25">
      <c r="A37" s="1">
        <v>2008</v>
      </c>
      <c r="B37" s="4">
        <v>0.67796610169491522</v>
      </c>
      <c r="C37" s="1">
        <f t="shared" si="1"/>
        <v>2008</v>
      </c>
      <c r="D37" s="4"/>
    </row>
    <row r="38" spans="1:4" x14ac:dyDescent="0.25">
      <c r="A38" s="1">
        <v>2009</v>
      </c>
      <c r="B38" s="4">
        <v>0.64516129032258063</v>
      </c>
      <c r="C38" s="1">
        <f t="shared" si="1"/>
        <v>2009</v>
      </c>
      <c r="D38" s="4"/>
    </row>
    <row r="39" spans="1:4" x14ac:dyDescent="0.25">
      <c r="A39" s="1">
        <v>2010</v>
      </c>
      <c r="B39" s="4">
        <v>0.7142857142857143</v>
      </c>
      <c r="C39" s="1">
        <f t="shared" si="1"/>
        <v>2010</v>
      </c>
      <c r="D39" s="4"/>
    </row>
    <row r="40" spans="1:4" x14ac:dyDescent="0.25">
      <c r="A40" s="1">
        <v>2011</v>
      </c>
      <c r="B40" s="4">
        <v>0.76923076923076927</v>
      </c>
      <c r="C40" s="1">
        <f t="shared" si="1"/>
        <v>2011</v>
      </c>
      <c r="D40" s="4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  <vt:lpstr>sheet1_orig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sbasnet</cp:lastModifiedBy>
  <dcterms:created xsi:type="dcterms:W3CDTF">2013-07-01T00:12:06Z</dcterms:created>
  <dcterms:modified xsi:type="dcterms:W3CDTF">2014-03-16T18:50:03Z</dcterms:modified>
</cp:coreProperties>
</file>