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b\Desktop\Life\personal-projects\COVID\original-sources\census\"/>
    </mc:Choice>
  </mc:AlternateContent>
  <xr:revisionPtr revIDLastSave="0" documentId="13_ncr:1_{38E2297C-5DD1-473B-904E-851E888CD62E}" xr6:coauthVersionLast="45" xr6:coauthVersionMax="45" xr10:uidLastSave="{00000000-0000-0000-0000-000000000000}"/>
  <bookViews>
    <workbookView xWindow="14475" yWindow="2370" windowWidth="21600" windowHeight="15555" xr2:uid="{EA2F50CF-ED13-420C-BBF4-11A63920ECD2}"/>
  </bookViews>
  <sheets>
    <sheet name="age" sheetId="2" r:id="rId1"/>
    <sheet name="race" sheetId="3" r:id="rId2"/>
    <sheet name="ethnicity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B30" i="2"/>
  <c r="C21" i="2"/>
  <c r="D21" i="2"/>
  <c r="E21" i="2"/>
  <c r="F21" i="2"/>
  <c r="G21" i="2"/>
  <c r="B21" i="2"/>
  <c r="C20" i="2"/>
  <c r="D20" i="2"/>
  <c r="E20" i="2"/>
  <c r="F20" i="2"/>
  <c r="G20" i="2"/>
  <c r="B20" i="2"/>
  <c r="F19" i="2"/>
  <c r="G19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G3" i="4"/>
  <c r="G4" i="4" s="1"/>
  <c r="G2" i="4"/>
  <c r="C4" i="4"/>
  <c r="D4" i="4"/>
  <c r="E4" i="4"/>
  <c r="F4" i="4"/>
  <c r="B4" i="4"/>
  <c r="F3" i="4"/>
  <c r="F2" i="4"/>
  <c r="G12" i="3"/>
  <c r="G3" i="3"/>
  <c r="G4" i="3"/>
  <c r="G5" i="3"/>
  <c r="G6" i="3"/>
  <c r="G7" i="3"/>
  <c r="G8" i="3"/>
  <c r="G9" i="3"/>
  <c r="G10" i="3"/>
  <c r="G11" i="3"/>
  <c r="G2" i="3"/>
  <c r="F12" i="3"/>
  <c r="F3" i="3"/>
  <c r="F4" i="3"/>
  <c r="F5" i="3"/>
  <c r="F6" i="3"/>
  <c r="F7" i="3"/>
  <c r="F8" i="3"/>
  <c r="F9" i="3"/>
  <c r="F10" i="3"/>
  <c r="F11" i="3"/>
  <c r="F2" i="3"/>
  <c r="C12" i="3"/>
  <c r="D12" i="3"/>
  <c r="E12" i="3"/>
  <c r="B1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C15" i="2"/>
  <c r="D15" i="2"/>
  <c r="E15" i="2"/>
  <c r="F15" i="2"/>
  <c r="B15" i="2"/>
  <c r="F14" i="2"/>
  <c r="F13" i="2"/>
  <c r="F3" i="2"/>
  <c r="F4" i="2"/>
  <c r="F5" i="2"/>
  <c r="F6" i="2"/>
  <c r="F7" i="2"/>
  <c r="F8" i="2"/>
  <c r="F9" i="2"/>
  <c r="F10" i="2"/>
  <c r="F11" i="2"/>
  <c r="F12" i="2"/>
  <c r="F2" i="2"/>
  <c r="G15" i="2" l="1"/>
</calcChain>
</file>

<file path=xl/sharedStrings.xml><?xml version="1.0" encoding="utf-8"?>
<sst xmlns="http://schemas.openxmlformats.org/spreadsheetml/2006/main" count="68" uniqueCount="38">
  <si>
    <t>Harris</t>
  </si>
  <si>
    <t>Houston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</si>
  <si>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</si>
  <si>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</si>
  <si>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</si>
  <si>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</si>
  <si>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</si>
  <si>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</si>
  <si>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</si>
  <si>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</si>
  <si>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</si>
  <si>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</si>
  <si>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</si>
  <si>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Harris_PCT</t>
  </si>
  <si>
    <t>Houston_PCT</t>
  </si>
  <si>
    <t>75 to 84 years</t>
  </si>
  <si>
    <t>85 years and over</t>
  </si>
  <si>
    <t>Harris_No_Houston</t>
  </si>
  <si>
    <t>Harris_No_Houston_PCT</t>
  </si>
  <si>
    <t>TOTAL</t>
  </si>
  <si>
    <t>White</t>
  </si>
  <si>
    <t>Black or African American</t>
  </si>
  <si>
    <t>American Indian and Alaska Native</t>
  </si>
  <si>
    <t>Asian</t>
  </si>
  <si>
    <t>Native Hawaiian and Other Pacific Islander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</si>
  <si>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</si>
  <si>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</si>
  <si>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</si>
  <si>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</si>
  <si>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Race</t>
  </si>
  <si>
    <t>Hispanic or Latino (of any race)</t>
  </si>
  <si>
    <t>Not Hispanic or Latino</t>
  </si>
  <si>
    <t>Ethnicity</t>
  </si>
  <si>
    <t>Other</t>
  </si>
  <si>
    <t>Age (original)</t>
  </si>
  <si>
    <t>Age (10 year increments)</t>
  </si>
  <si>
    <t>5 to 14 years</t>
  </si>
  <si>
    <t>15 to 24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</si>
</sst>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C45A-3598-4262-9614-A2BA3033F2A0}">
  <dimension ref="A1:K30"/>
  <sheetViews>
    <sheetView tabSelected="1" workbookViewId="0">
      <selection activeCell="A20" sqref="A20"/>
    </sheetView>
  </sheetViews>
  <sheetFormatPr defaultRowHeight="15" x14ac:dyDescent="0.25"/>
  <cols>
    <col min="1" max="1" width="23.42578125" bestFit="1" customWidth="1"/>
    <col min="2" max="2" width="8" bestFit="1" customWidth="1"/>
    <col min="3" max="3" width="10.42578125" style="3" bestFit="1" customWidth="1"/>
    <col min="4" max="4" width="8.42578125" style="2" bestFit="1" customWidth="1"/>
    <col min="5" max="5" width="12.7109375" style="3" bestFit="1" customWidth="1"/>
    <col min="6" max="6" width="18.42578125" style="3" bestFit="1" customWidth="1"/>
    <col min="7" max="7" width="22.85546875" bestFit="1" customWidth="1"/>
  </cols>
  <sheetData>
    <row r="1" spans="1:11" x14ac:dyDescent="0.25">
      <c r="A1" t="s">
        <v>34</v>
      </c>
      <c r="B1" t="s">
        <v>0</v>
      </c>
      <c r="C1" s="3" t="s">
        <v>13</v>
      </c>
      <c r="D1" s="2" t="s">
        <v>1</v>
      </c>
      <c r="E1" s="3" t="s">
        <v>14</v>
      </c>
      <c r="F1" s="1" t="s">
        <v>17</v>
      </c>
      <c r="G1" s="1" t="s">
        <v>18</v>
      </c>
    </row>
    <row r="2" spans="1:11" x14ac:dyDescent="0.25">
      <c r="A2" t="s">
        <v>2</v>
      </c>
      <c r="B2">
        <v>352799</v>
      </c>
      <c r="C2" s="3">
        <v>7.7</v>
      </c>
      <c r="D2" s="2">
        <v>176254</v>
      </c>
      <c r="E2" s="3">
        <v>7.7</v>
      </c>
      <c r="F2" s="3">
        <f>B2-D2</f>
        <v>176545</v>
      </c>
      <c r="G2">
        <f>ROUND((F2/$F$15) * 100, 1)</f>
        <v>7.7</v>
      </c>
    </row>
    <row r="3" spans="1:11" x14ac:dyDescent="0.25">
      <c r="A3" t="s">
        <v>3</v>
      </c>
      <c r="B3">
        <v>346412</v>
      </c>
      <c r="C3" s="3">
        <v>7.5</v>
      </c>
      <c r="D3" s="2">
        <v>161093</v>
      </c>
      <c r="E3" s="3">
        <v>7</v>
      </c>
      <c r="F3" s="3">
        <f t="shared" ref="F3:F14" si="0">B3-D3</f>
        <v>185319</v>
      </c>
      <c r="G3" s="3">
        <f t="shared" ref="G3:G14" si="1">ROUND((F3/$F$15) * 100, 1)</f>
        <v>8</v>
      </c>
      <c r="I3" s="3"/>
      <c r="J3" s="3"/>
      <c r="K3" s="3"/>
    </row>
    <row r="4" spans="1:11" x14ac:dyDescent="0.25">
      <c r="A4" t="s">
        <v>4</v>
      </c>
      <c r="B4">
        <v>342994</v>
      </c>
      <c r="C4" s="3">
        <v>7.5</v>
      </c>
      <c r="D4" s="2">
        <v>150030</v>
      </c>
      <c r="E4" s="3">
        <v>6.5</v>
      </c>
      <c r="F4" s="3">
        <f t="shared" si="0"/>
        <v>192964</v>
      </c>
      <c r="G4" s="3">
        <f t="shared" si="1"/>
        <v>8.4</v>
      </c>
    </row>
    <row r="5" spans="1:11" x14ac:dyDescent="0.25">
      <c r="A5" t="s">
        <v>5</v>
      </c>
      <c r="B5">
        <v>315136</v>
      </c>
      <c r="C5" s="3">
        <v>6.8</v>
      </c>
      <c r="D5" s="2">
        <v>142772</v>
      </c>
      <c r="E5" s="3">
        <v>6.2</v>
      </c>
      <c r="F5" s="3">
        <f t="shared" si="0"/>
        <v>172364</v>
      </c>
      <c r="G5" s="3">
        <f t="shared" si="1"/>
        <v>7.5</v>
      </c>
    </row>
    <row r="6" spans="1:11" x14ac:dyDescent="0.25">
      <c r="A6" t="s">
        <v>6</v>
      </c>
      <c r="B6">
        <v>321813</v>
      </c>
      <c r="C6" s="3">
        <v>7</v>
      </c>
      <c r="D6" s="2">
        <v>176097</v>
      </c>
      <c r="E6" s="3">
        <v>7.7</v>
      </c>
      <c r="F6" s="3">
        <f t="shared" si="0"/>
        <v>145716</v>
      </c>
      <c r="G6" s="3">
        <f t="shared" si="1"/>
        <v>6.3</v>
      </c>
    </row>
    <row r="7" spans="1:11" x14ac:dyDescent="0.25">
      <c r="A7" t="s">
        <v>7</v>
      </c>
      <c r="B7">
        <v>747301</v>
      </c>
      <c r="C7" s="3">
        <v>16.2</v>
      </c>
      <c r="D7" s="2">
        <v>422479</v>
      </c>
      <c r="E7" s="3">
        <v>18.399999999999999</v>
      </c>
      <c r="F7" s="3">
        <f t="shared" si="0"/>
        <v>324822</v>
      </c>
      <c r="G7" s="3">
        <f t="shared" si="1"/>
        <v>14.1</v>
      </c>
    </row>
    <row r="8" spans="1:11" x14ac:dyDescent="0.25">
      <c r="A8" t="s">
        <v>8</v>
      </c>
      <c r="B8">
        <v>657407</v>
      </c>
      <c r="C8" s="3">
        <v>14.3</v>
      </c>
      <c r="D8" s="2">
        <v>322182</v>
      </c>
      <c r="E8" s="3">
        <v>14</v>
      </c>
      <c r="F8" s="3">
        <f t="shared" si="0"/>
        <v>335225</v>
      </c>
      <c r="G8" s="3">
        <f t="shared" si="1"/>
        <v>14.5</v>
      </c>
    </row>
    <row r="9" spans="1:11" x14ac:dyDescent="0.25">
      <c r="A9" t="s">
        <v>9</v>
      </c>
      <c r="B9">
        <v>576550</v>
      </c>
      <c r="C9" s="3">
        <v>12.5</v>
      </c>
      <c r="D9" s="2">
        <v>272855</v>
      </c>
      <c r="E9" s="3">
        <v>11.9</v>
      </c>
      <c r="F9" s="3">
        <f t="shared" si="0"/>
        <v>303695</v>
      </c>
      <c r="G9" s="3">
        <f t="shared" si="1"/>
        <v>13.2</v>
      </c>
    </row>
    <row r="10" spans="1:11" x14ac:dyDescent="0.25">
      <c r="A10" t="s">
        <v>10</v>
      </c>
      <c r="B10">
        <v>261843</v>
      </c>
      <c r="C10" s="3">
        <v>5.7</v>
      </c>
      <c r="D10" s="2">
        <v>126546</v>
      </c>
      <c r="E10" s="3">
        <v>5.5</v>
      </c>
      <c r="F10" s="3">
        <f t="shared" si="0"/>
        <v>135297</v>
      </c>
      <c r="G10" s="3">
        <f t="shared" si="1"/>
        <v>5.9</v>
      </c>
    </row>
    <row r="11" spans="1:11" x14ac:dyDescent="0.25">
      <c r="A11" t="s">
        <v>11</v>
      </c>
      <c r="B11">
        <v>227941</v>
      </c>
      <c r="C11" s="3">
        <v>5</v>
      </c>
      <c r="D11" s="2">
        <v>110130</v>
      </c>
      <c r="E11" s="3">
        <v>4.8</v>
      </c>
      <c r="F11" s="3">
        <f t="shared" si="0"/>
        <v>117811</v>
      </c>
      <c r="G11" s="3">
        <f t="shared" si="1"/>
        <v>5.0999999999999996</v>
      </c>
    </row>
    <row r="12" spans="1:11" x14ac:dyDescent="0.25">
      <c r="A12" t="s">
        <v>12</v>
      </c>
      <c r="B12">
        <v>282371</v>
      </c>
      <c r="C12" s="3">
        <v>6.1</v>
      </c>
      <c r="D12" s="2">
        <v>139856</v>
      </c>
      <c r="E12" s="3">
        <v>6.1</v>
      </c>
      <c r="F12" s="3">
        <f t="shared" si="0"/>
        <v>142515</v>
      </c>
      <c r="G12" s="3">
        <f t="shared" si="1"/>
        <v>6.2</v>
      </c>
    </row>
    <row r="13" spans="1:11" s="3" customFormat="1" x14ac:dyDescent="0.25">
      <c r="A13" s="3" t="s">
        <v>15</v>
      </c>
      <c r="B13" s="3">
        <v>123989</v>
      </c>
      <c r="C13" s="3">
        <v>2.7</v>
      </c>
      <c r="D13" s="3">
        <v>67531</v>
      </c>
      <c r="E13" s="3">
        <v>2.9</v>
      </c>
      <c r="F13" s="3">
        <f t="shared" si="0"/>
        <v>56458</v>
      </c>
      <c r="G13" s="3">
        <f t="shared" si="1"/>
        <v>2.4</v>
      </c>
    </row>
    <row r="14" spans="1:11" s="3" customFormat="1" x14ac:dyDescent="0.25">
      <c r="A14" s="3" t="s">
        <v>16</v>
      </c>
      <c r="B14" s="3">
        <v>45967</v>
      </c>
      <c r="C14" s="3">
        <v>1</v>
      </c>
      <c r="D14" s="3">
        <v>28157</v>
      </c>
      <c r="E14" s="3">
        <v>1.2</v>
      </c>
      <c r="F14" s="3">
        <f t="shared" si="0"/>
        <v>17810</v>
      </c>
      <c r="G14" s="3">
        <f t="shared" si="1"/>
        <v>0.8</v>
      </c>
    </row>
    <row r="15" spans="1:11" x14ac:dyDescent="0.25">
      <c r="A15" t="s">
        <v>19</v>
      </c>
      <c r="B15">
        <f>SUM(B2:B14)</f>
        <v>4602523</v>
      </c>
      <c r="C15" s="3">
        <f t="shared" ref="C15:G15" si="2">SUM(C2:C14)</f>
        <v>100</v>
      </c>
      <c r="D15" s="3">
        <f t="shared" si="2"/>
        <v>2295982</v>
      </c>
      <c r="E15" s="3">
        <f t="shared" si="2"/>
        <v>99.9</v>
      </c>
      <c r="F15" s="3">
        <f t="shared" si="2"/>
        <v>2306541</v>
      </c>
      <c r="G15" s="3">
        <f t="shared" si="2"/>
        <v>100.10000000000001</v>
      </c>
    </row>
    <row r="18" spans="1:7" x14ac:dyDescent="0.25">
      <c r="A18" t="s">
        <v>35</v>
      </c>
      <c r="B18" s="3" t="s">
        <v>0</v>
      </c>
      <c r="C18" s="3" t="s">
        <v>13</v>
      </c>
      <c r="D18" s="3" t="s">
        <v>1</v>
      </c>
      <c r="E18" s="3" t="s">
        <v>14</v>
      </c>
      <c r="F18" s="1" t="s">
        <v>17</v>
      </c>
      <c r="G18" s="1" t="s">
        <v>18</v>
      </c>
    </row>
    <row r="19" spans="1:7" x14ac:dyDescent="0.25">
      <c r="A19" t="s">
        <v>2</v>
      </c>
      <c r="B19" s="3">
        <v>352799</v>
      </c>
      <c r="C19" s="3">
        <v>7.7</v>
      </c>
      <c r="D19" s="3">
        <v>176254</v>
      </c>
      <c r="E19" s="3">
        <v>7.7</v>
      </c>
      <c r="F19" s="3">
        <f>B19-D19</f>
        <v>176545</v>
      </c>
      <c r="G19" s="3">
        <f>ROUND((F19/$F$15) * 100, 1)</f>
        <v>7.7</v>
      </c>
    </row>
    <row r="20" spans="1:7" x14ac:dyDescent="0.25">
      <c r="A20" t="s">
        <v>36</v>
      </c>
      <c r="B20">
        <f>SUM(B3:B4)</f>
        <v>689406</v>
      </c>
      <c r="C20" s="3">
        <f t="shared" ref="C20:G20" si="3">SUM(C3:C4)</f>
        <v>15</v>
      </c>
      <c r="D20" s="3">
        <f t="shared" si="3"/>
        <v>311123</v>
      </c>
      <c r="E20" s="3">
        <f t="shared" si="3"/>
        <v>13.5</v>
      </c>
      <c r="F20" s="3">
        <f t="shared" si="3"/>
        <v>378283</v>
      </c>
      <c r="G20" s="3">
        <f t="shared" si="3"/>
        <v>16.399999999999999</v>
      </c>
    </row>
    <row r="21" spans="1:7" x14ac:dyDescent="0.25">
      <c r="A21" t="s">
        <v>37</v>
      </c>
      <c r="B21">
        <f>SUM(B5:B6)</f>
        <v>636949</v>
      </c>
      <c r="C21" s="3">
        <f t="shared" ref="C21:G21" si="4">SUM(C5:C6)</f>
        <v>13.8</v>
      </c>
      <c r="D21" s="3">
        <f t="shared" si="4"/>
        <v>318869</v>
      </c>
      <c r="E21" s="3">
        <f t="shared" si="4"/>
        <v>13.9</v>
      </c>
      <c r="F21" s="3">
        <f t="shared" si="4"/>
        <v>318080</v>
      </c>
      <c r="G21" s="3">
        <f t="shared" si="4"/>
        <v>13.8</v>
      </c>
    </row>
    <row r="22" spans="1:7" x14ac:dyDescent="0.25">
      <c r="A22" s="3" t="s">
        <v>7</v>
      </c>
      <c r="B22" s="3">
        <v>747301</v>
      </c>
      <c r="C22" s="3">
        <v>16.2</v>
      </c>
      <c r="D22" s="3">
        <v>422479</v>
      </c>
      <c r="E22" s="3">
        <v>18.399999999999999</v>
      </c>
      <c r="F22" s="3">
        <f t="shared" ref="F22:F29" si="5">B22-D22</f>
        <v>324822</v>
      </c>
      <c r="G22" s="3">
        <f t="shared" ref="G22:G29" si="6">ROUND((F22/$F$15) * 100, 1)</f>
        <v>14.1</v>
      </c>
    </row>
    <row r="23" spans="1:7" x14ac:dyDescent="0.25">
      <c r="A23" s="3" t="s">
        <v>8</v>
      </c>
      <c r="B23" s="3">
        <v>657407</v>
      </c>
      <c r="C23" s="3">
        <v>14.3</v>
      </c>
      <c r="D23" s="3">
        <v>322182</v>
      </c>
      <c r="E23" s="3">
        <v>14</v>
      </c>
      <c r="F23" s="3">
        <f t="shared" si="5"/>
        <v>335225</v>
      </c>
      <c r="G23" s="3">
        <f t="shared" si="6"/>
        <v>14.5</v>
      </c>
    </row>
    <row r="24" spans="1:7" x14ac:dyDescent="0.25">
      <c r="A24" s="3" t="s">
        <v>9</v>
      </c>
      <c r="B24" s="3">
        <v>576550</v>
      </c>
      <c r="C24" s="3">
        <v>12.5</v>
      </c>
      <c r="D24" s="3">
        <v>272855</v>
      </c>
      <c r="E24" s="3">
        <v>11.9</v>
      </c>
      <c r="F24" s="3">
        <f t="shared" si="5"/>
        <v>303695</v>
      </c>
      <c r="G24" s="3">
        <f t="shared" si="6"/>
        <v>13.2</v>
      </c>
    </row>
    <row r="25" spans="1:7" x14ac:dyDescent="0.25">
      <c r="A25" s="3" t="s">
        <v>10</v>
      </c>
      <c r="B25" s="3">
        <v>261843</v>
      </c>
      <c r="C25" s="3">
        <v>5.7</v>
      </c>
      <c r="D25" s="3">
        <v>126546</v>
      </c>
      <c r="E25" s="3">
        <v>5.5</v>
      </c>
      <c r="F25" s="3">
        <f t="shared" si="5"/>
        <v>135297</v>
      </c>
      <c r="G25" s="3">
        <f t="shared" si="6"/>
        <v>5.9</v>
      </c>
    </row>
    <row r="26" spans="1:7" x14ac:dyDescent="0.25">
      <c r="A26" s="3" t="s">
        <v>11</v>
      </c>
      <c r="B26" s="3">
        <v>227941</v>
      </c>
      <c r="C26" s="3">
        <v>5</v>
      </c>
      <c r="D26" s="3">
        <v>110130</v>
      </c>
      <c r="E26" s="3">
        <v>4.8</v>
      </c>
      <c r="F26" s="3">
        <f t="shared" si="5"/>
        <v>117811</v>
      </c>
      <c r="G26" s="3">
        <f t="shared" si="6"/>
        <v>5.0999999999999996</v>
      </c>
    </row>
    <row r="27" spans="1:7" x14ac:dyDescent="0.25">
      <c r="A27" s="3" t="s">
        <v>12</v>
      </c>
      <c r="B27" s="3">
        <v>282371</v>
      </c>
      <c r="C27" s="3">
        <v>6.1</v>
      </c>
      <c r="D27" s="3">
        <v>139856</v>
      </c>
      <c r="E27" s="3">
        <v>6.1</v>
      </c>
      <c r="F27" s="3">
        <f t="shared" si="5"/>
        <v>142515</v>
      </c>
      <c r="G27" s="3">
        <f t="shared" si="6"/>
        <v>6.2</v>
      </c>
    </row>
    <row r="28" spans="1:7" x14ac:dyDescent="0.25">
      <c r="A28" s="3" t="s">
        <v>15</v>
      </c>
      <c r="B28" s="3">
        <v>123989</v>
      </c>
      <c r="C28" s="3">
        <v>2.7</v>
      </c>
      <c r="D28" s="3">
        <v>67531</v>
      </c>
      <c r="E28" s="3">
        <v>2.9</v>
      </c>
      <c r="F28" s="3">
        <f t="shared" si="5"/>
        <v>56458</v>
      </c>
      <c r="G28" s="3">
        <f t="shared" si="6"/>
        <v>2.4</v>
      </c>
    </row>
    <row r="29" spans="1:7" x14ac:dyDescent="0.25">
      <c r="A29" s="3" t="s">
        <v>16</v>
      </c>
      <c r="B29" s="3">
        <v>45967</v>
      </c>
      <c r="C29" s="3">
        <v>1</v>
      </c>
      <c r="D29" s="3">
        <v>28157</v>
      </c>
      <c r="E29" s="3">
        <v>1.2</v>
      </c>
      <c r="F29" s="3">
        <f t="shared" si="5"/>
        <v>17810</v>
      </c>
      <c r="G29" s="3">
        <f t="shared" si="6"/>
        <v>0.8</v>
      </c>
    </row>
    <row r="30" spans="1:7" x14ac:dyDescent="0.25">
      <c r="A30" t="s">
        <v>19</v>
      </c>
      <c r="B30">
        <f>SUM(B19:B29)</f>
        <v>4602523</v>
      </c>
      <c r="C30" s="3">
        <f t="shared" ref="C30:G30" si="7">SUM(C19:C29)</f>
        <v>100</v>
      </c>
      <c r="D30" s="3">
        <f t="shared" si="7"/>
        <v>2295982</v>
      </c>
      <c r="E30" s="3">
        <f t="shared" si="7"/>
        <v>99.9</v>
      </c>
      <c r="F30" s="3">
        <f t="shared" si="7"/>
        <v>2306541</v>
      </c>
      <c r="G30" s="3">
        <f t="shared" si="7"/>
        <v>100.10000000000001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4F3D-DB91-4DC1-9218-7E52DB33DCC8}">
  <dimension ref="A1:G12"/>
  <sheetViews>
    <sheetView workbookViewId="0">
      <selection activeCell="A16" sqref="A16"/>
    </sheetView>
  </sheetViews>
  <sheetFormatPr defaultRowHeight="15" x14ac:dyDescent="0.25"/>
  <cols>
    <col min="1" max="1" width="48.140625" customWidth="1"/>
    <col min="6" max="6" width="18.42578125" bestFit="1" customWidth="1"/>
    <col min="7" max="7" width="22.85546875" bestFit="1" customWidth="1"/>
  </cols>
  <sheetData>
    <row r="1" spans="1:7" x14ac:dyDescent="0.25">
      <c r="A1" t="s">
        <v>29</v>
      </c>
      <c r="B1" t="s">
        <v>0</v>
      </c>
      <c r="C1" t="s">
        <v>13</v>
      </c>
      <c r="D1" t="s">
        <v>1</v>
      </c>
      <c r="E1" t="s">
        <v>14</v>
      </c>
      <c r="F1" s="1" t="s">
        <v>17</v>
      </c>
      <c r="G1" s="1" t="s">
        <v>18</v>
      </c>
    </row>
    <row r="2" spans="1:7" x14ac:dyDescent="0.25">
      <c r="A2" t="s">
        <v>20</v>
      </c>
      <c r="B2">
        <v>2892342</v>
      </c>
      <c r="C2">
        <v>62.8</v>
      </c>
      <c r="D2">
        <v>1323123</v>
      </c>
      <c r="E2">
        <v>57.6</v>
      </c>
      <c r="F2">
        <f>B2-D2</f>
        <v>1569219</v>
      </c>
      <c r="G2">
        <f>ROUND((F2/$F$12 * 100), 1)</f>
        <v>68.7</v>
      </c>
    </row>
    <row r="3" spans="1:7" x14ac:dyDescent="0.25">
      <c r="A3" t="s">
        <v>21</v>
      </c>
      <c r="B3">
        <v>875347</v>
      </c>
      <c r="C3">
        <v>19</v>
      </c>
      <c r="D3">
        <v>517594</v>
      </c>
      <c r="E3">
        <v>22.5</v>
      </c>
      <c r="F3" s="3">
        <f t="shared" ref="F3:F11" si="0">B3-D3</f>
        <v>357753</v>
      </c>
      <c r="G3" s="3">
        <f t="shared" ref="G3:G11" si="1">ROUND((F3/$F$12 * 100), 1)</f>
        <v>15.7</v>
      </c>
    </row>
    <row r="4" spans="1:7" x14ac:dyDescent="0.25">
      <c r="A4" t="s">
        <v>22</v>
      </c>
      <c r="B4">
        <v>18386</v>
      </c>
      <c r="C4">
        <v>0.4</v>
      </c>
      <c r="D4">
        <v>7266</v>
      </c>
      <c r="E4">
        <v>0.3</v>
      </c>
      <c r="F4" s="3">
        <f t="shared" si="0"/>
        <v>11120</v>
      </c>
      <c r="G4" s="3">
        <f t="shared" si="1"/>
        <v>0.5</v>
      </c>
    </row>
    <row r="5" spans="1:7" x14ac:dyDescent="0.25">
      <c r="A5" t="s">
        <v>23</v>
      </c>
      <c r="B5">
        <v>320575</v>
      </c>
      <c r="C5">
        <v>7</v>
      </c>
      <c r="D5">
        <v>158101</v>
      </c>
      <c r="E5">
        <v>6.9</v>
      </c>
      <c r="F5" s="3">
        <f t="shared" si="0"/>
        <v>162474</v>
      </c>
      <c r="G5" s="3">
        <f t="shared" si="1"/>
        <v>7.1</v>
      </c>
    </row>
    <row r="6" spans="1:7" x14ac:dyDescent="0.25">
      <c r="A6" t="s">
        <v>24</v>
      </c>
      <c r="B6">
        <v>3129</v>
      </c>
      <c r="C6">
        <v>0.1</v>
      </c>
      <c r="D6">
        <v>1274</v>
      </c>
      <c r="E6">
        <v>0.1</v>
      </c>
      <c r="F6" s="3">
        <f t="shared" si="0"/>
        <v>1855</v>
      </c>
      <c r="G6" s="3">
        <f t="shared" si="1"/>
        <v>0.1</v>
      </c>
    </row>
    <row r="7" spans="1:7" x14ac:dyDescent="0.25">
      <c r="A7" t="s">
        <v>33</v>
      </c>
      <c r="B7">
        <v>387299</v>
      </c>
      <c r="C7">
        <v>8.4</v>
      </c>
      <c r="D7">
        <v>241016</v>
      </c>
      <c r="E7">
        <v>10.5</v>
      </c>
      <c r="F7" s="3">
        <f t="shared" si="0"/>
        <v>146283</v>
      </c>
      <c r="G7" s="3">
        <f t="shared" si="1"/>
        <v>6.4</v>
      </c>
    </row>
    <row r="8" spans="1:7" x14ac:dyDescent="0.25">
      <c r="A8" t="s">
        <v>25</v>
      </c>
      <c r="B8">
        <v>25033</v>
      </c>
      <c r="C8">
        <v>0.5</v>
      </c>
      <c r="D8">
        <v>11266</v>
      </c>
      <c r="E8">
        <v>0.5</v>
      </c>
      <c r="F8" s="3">
        <f t="shared" si="0"/>
        <v>13767</v>
      </c>
      <c r="G8" s="3">
        <f t="shared" si="1"/>
        <v>0.6</v>
      </c>
    </row>
    <row r="9" spans="1:7" x14ac:dyDescent="0.25">
      <c r="A9" t="s">
        <v>26</v>
      </c>
      <c r="B9">
        <v>15013</v>
      </c>
      <c r="C9">
        <v>0.3</v>
      </c>
      <c r="D9">
        <v>6063</v>
      </c>
      <c r="E9">
        <v>0.3</v>
      </c>
      <c r="F9" s="3">
        <f t="shared" si="0"/>
        <v>8950</v>
      </c>
      <c r="G9" s="3">
        <f t="shared" si="1"/>
        <v>0.4</v>
      </c>
    </row>
    <row r="10" spans="1:7" x14ac:dyDescent="0.25">
      <c r="A10" t="s">
        <v>27</v>
      </c>
      <c r="B10">
        <v>24440</v>
      </c>
      <c r="C10">
        <v>0.5</v>
      </c>
      <c r="D10">
        <v>11820</v>
      </c>
      <c r="E10">
        <v>0.5</v>
      </c>
      <c r="F10" s="3">
        <f t="shared" si="0"/>
        <v>12620</v>
      </c>
      <c r="G10" s="3">
        <f t="shared" si="1"/>
        <v>0.6</v>
      </c>
    </row>
    <row r="11" spans="1:7" x14ac:dyDescent="0.25">
      <c r="A11" t="s">
        <v>28</v>
      </c>
      <c r="B11">
        <v>3275</v>
      </c>
      <c r="C11">
        <v>0.1</v>
      </c>
      <c r="D11">
        <v>1814</v>
      </c>
      <c r="E11">
        <v>0.1</v>
      </c>
      <c r="F11" s="3">
        <f t="shared" si="0"/>
        <v>1461</v>
      </c>
      <c r="G11" s="3">
        <f t="shared" si="1"/>
        <v>0.1</v>
      </c>
    </row>
    <row r="12" spans="1:7" x14ac:dyDescent="0.25">
      <c r="A12" t="s">
        <v>19</v>
      </c>
      <c r="B12">
        <f>SUM(B2:B11)</f>
        <v>4564839</v>
      </c>
      <c r="C12" s="3">
        <f t="shared" ref="C12:G12" si="2">SUM(C2:C11)</f>
        <v>99.1</v>
      </c>
      <c r="D12" s="3">
        <f t="shared" si="2"/>
        <v>2279337</v>
      </c>
      <c r="E12" s="3">
        <f t="shared" si="2"/>
        <v>99.299999999999983</v>
      </c>
      <c r="F12" s="3">
        <f t="shared" si="2"/>
        <v>2285502</v>
      </c>
      <c r="G12" s="3">
        <f t="shared" si="2"/>
        <v>100.19999999999999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48C4-2E66-451B-B554-1949E7190C58}">
  <dimension ref="A1:G4"/>
  <sheetViews>
    <sheetView workbookViewId="0">
      <selection activeCell="F12" sqref="F12"/>
    </sheetView>
  </sheetViews>
  <sheetFormatPr defaultRowHeight="15" x14ac:dyDescent="0.25"/>
  <cols>
    <col min="1" max="1" width="28.5703125" bestFit="1" customWidth="1"/>
    <col min="3" max="3" width="10.42578125" bestFit="1" customWidth="1"/>
    <col min="6" max="6" width="18.42578125" bestFit="1" customWidth="1"/>
    <col min="7" max="7" width="22.85546875" bestFit="1" customWidth="1"/>
  </cols>
  <sheetData>
    <row r="1" spans="1:7" x14ac:dyDescent="0.25">
      <c r="A1" t="s">
        <v>32</v>
      </c>
      <c r="B1" t="s">
        <v>0</v>
      </c>
      <c r="C1" t="s">
        <v>13</v>
      </c>
      <c r="D1" t="s">
        <v>1</v>
      </c>
      <c r="E1" t="s">
        <v>14</v>
      </c>
      <c r="F1" s="1" t="s">
        <v>17</v>
      </c>
      <c r="G1" s="1" t="s">
        <v>18</v>
      </c>
    </row>
    <row r="2" spans="1:7" x14ac:dyDescent="0.25">
      <c r="A2" t="s">
        <v>30</v>
      </c>
      <c r="B2">
        <v>1958963</v>
      </c>
      <c r="C2">
        <v>42.6</v>
      </c>
      <c r="D2">
        <v>1027693</v>
      </c>
      <c r="E2">
        <v>44.8</v>
      </c>
      <c r="F2">
        <f>B2-D2</f>
        <v>931270</v>
      </c>
      <c r="G2">
        <f>ROUND((F2/$F$4 *100), 1)</f>
        <v>40.4</v>
      </c>
    </row>
    <row r="3" spans="1:7" x14ac:dyDescent="0.25">
      <c r="A3" t="s">
        <v>31</v>
      </c>
      <c r="B3">
        <v>2643560</v>
      </c>
      <c r="C3">
        <v>57.4</v>
      </c>
      <c r="D3">
        <v>1268289</v>
      </c>
      <c r="E3">
        <v>55.2</v>
      </c>
      <c r="F3">
        <f>B3-D3</f>
        <v>1375271</v>
      </c>
      <c r="G3" s="3">
        <f>ROUND((F3/$F$4 *100), 1)</f>
        <v>59.6</v>
      </c>
    </row>
    <row r="4" spans="1:7" x14ac:dyDescent="0.25">
      <c r="A4" t="s">
        <v>19</v>
      </c>
      <c r="B4">
        <f>SUM(B2:B3)</f>
        <v>4602523</v>
      </c>
      <c r="C4" s="3">
        <f t="shared" ref="C4:F4" si="0">SUM(C2:C3)</f>
        <v>100</v>
      </c>
      <c r="D4" s="3">
        <f t="shared" si="0"/>
        <v>2295982</v>
      </c>
      <c r="E4" s="3">
        <f t="shared" si="0"/>
        <v>100</v>
      </c>
      <c r="F4" s="3">
        <f t="shared" si="0"/>
        <v>2306541</v>
      </c>
      <c r="G4" s="3">
        <f>SUM(G2:G3)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</vt:lpstr>
      <vt:lpstr>race</vt:lpstr>
      <vt:lpstr>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Brennan</dc:creator>
  <cp:lastModifiedBy>Jeff Brennan</cp:lastModifiedBy>
  <dcterms:created xsi:type="dcterms:W3CDTF">2020-09-04T17:15:41Z</dcterms:created>
  <dcterms:modified xsi:type="dcterms:W3CDTF">2020-09-04T17:41:55Z</dcterms:modified>
</cp:coreProperties>
</file>