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3.xml"/>
  <Override ContentType="application/vnd.openxmlformats-officedocument.spreadsheetml.pivotCacheDefinition+xml" PartName="/xl/pivotCache/pivotCacheDefinition4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pivotTable+xml" PartName="/xl/pivotTables/pivotTable5.xml"/>
  <Override ContentType="application/vnd.openxmlformats-officedocument.spreadsheetml.pivotTable+xml" PartName="/xl/pivotTables/pivotTable6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pivotTable+xml" PartName="/xl/pivotTables/pivotTable8.xml"/>
  <Override ContentType="application/vnd.openxmlformats-officedocument.spreadsheetml.pivotTable+xml" PartName="/xl/pivotTables/pivotTable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riginal" sheetId="1" r:id="rId4"/>
    <sheet state="visible" name="summary" sheetId="2" r:id="rId5"/>
    <sheet state="visible" name="obesity" sheetId="3" r:id="rId6"/>
    <sheet state="visible" name="opt" sheetId="4" r:id="rId7"/>
    <sheet state="visible" name="oypt" sheetId="5" r:id="rId8"/>
    <sheet state="visible" name="diabetes" sheetId="6" r:id="rId9"/>
    <sheet state="visible" name="dipt" sheetId="7" r:id="rId10"/>
    <sheet state="visible" name="diypt" sheetId="8" r:id="rId11"/>
    <sheet state="visible" name="smoking" sheetId="9" r:id="rId12"/>
    <sheet state="visible" name="spt" sheetId="10" r:id="rId13"/>
    <sheet state="visible" name="sypt" sheetId="11" r:id="rId14"/>
    <sheet state="visible" name="depression" sheetId="12" r:id="rId15"/>
    <sheet state="visible" name="dept" sheetId="13" r:id="rId16"/>
    <sheet state="visible" name="deypt" sheetId="14" r:id="rId17"/>
  </sheets>
  <definedNames>
    <definedName hidden="1" localSheetId="2" name="_xlnm._FilterDatabase">obesity!$A$1:$E$55</definedName>
  </definedNames>
  <calcPr/>
  <pivotCaches>
    <pivotCache cacheId="0" r:id="rId18"/>
    <pivotCache cacheId="1" r:id="rId19"/>
    <pivotCache cacheId="2" r:id="rId20"/>
    <pivotCache cacheId="3" r:id="rId21"/>
  </pivotCaches>
</workbook>
</file>

<file path=xl/sharedStrings.xml><?xml version="1.0" encoding="utf-8"?>
<sst xmlns="http://schemas.openxmlformats.org/spreadsheetml/2006/main" count="715" uniqueCount="51">
  <si>
    <t>Year</t>
  </si>
  <si>
    <t>LocationAbbr</t>
  </si>
  <si>
    <t>LocationDesc</t>
  </si>
  <si>
    <t>Obesity</t>
  </si>
  <si>
    <t>Diabetes</t>
  </si>
  <si>
    <t>Smoking</t>
  </si>
  <si>
    <t>Depression</t>
  </si>
  <si>
    <t>Obesity_Prev</t>
  </si>
  <si>
    <t>Diabetes_Prev</t>
  </si>
  <si>
    <t>Smoking_Prev</t>
  </si>
  <si>
    <t>Depression_Prev</t>
  </si>
  <si>
    <t>Obesity_YoY</t>
  </si>
  <si>
    <t>Diabetes_YoY</t>
  </si>
  <si>
    <t>Smoking_YoY</t>
  </si>
  <si>
    <t>Depression_YoY</t>
  </si>
  <si>
    <t>CA</t>
  </si>
  <si>
    <t>California</t>
  </si>
  <si>
    <t>FL</t>
  </si>
  <si>
    <t>Florida</t>
  </si>
  <si>
    <t>NY</t>
  </si>
  <si>
    <t>New York</t>
  </si>
  <si>
    <t>PA</t>
  </si>
  <si>
    <t>Pennsylvania</t>
  </si>
  <si>
    <t>TX</t>
  </si>
  <si>
    <t>Texas</t>
  </si>
  <si>
    <t>state</t>
  </si>
  <si>
    <t>avg</t>
  </si>
  <si>
    <t>national</t>
  </si>
  <si>
    <t>above/below</t>
  </si>
  <si>
    <t>obesity</t>
  </si>
  <si>
    <t>ca</t>
  </si>
  <si>
    <t>fl</t>
  </si>
  <si>
    <t>ny</t>
  </si>
  <si>
    <t>pa</t>
  </si>
  <si>
    <t>tx</t>
  </si>
  <si>
    <t>diabetes</t>
  </si>
  <si>
    <t>depression</t>
  </si>
  <si>
    <t>smoking</t>
  </si>
  <si>
    <t>values</t>
  </si>
  <si>
    <t>averages</t>
  </si>
  <si>
    <t>overall</t>
  </si>
  <si>
    <t>AVERAGE of Obesity</t>
  </si>
  <si>
    <t>Grand Total</t>
  </si>
  <si>
    <t>AVERAGE of Obesity_YoY</t>
  </si>
  <si>
    <t>average</t>
  </si>
  <si>
    <t>AVERAGE of Diabetes</t>
  </si>
  <si>
    <t>AVERAGE of Diabetes_YoY</t>
  </si>
  <si>
    <t>AVERAGE of Smoking</t>
  </si>
  <si>
    <t>AVERAGE of Smoking_YoY</t>
  </si>
  <si>
    <t>AVERAGE of Depression</t>
  </si>
  <si>
    <t>AVERAGE of Depression_YoY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</si>
</sst>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b/>
      <color theme="1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4" xfId="0" applyAlignment="1" applyFont="1" applyNumberFormat="1">
      <alignment horizontal="center" readingOrder="0"/>
    </xf>
    <xf borderId="0" fillId="0" fontId="1" numFmtId="4" xfId="0" applyAlignment="1" applyFont="1" applyNumberFormat="1">
      <alignment readingOrder="0"/>
    </xf>
    <xf borderId="0" fillId="0" fontId="1" numFmtId="4" xfId="0" applyFont="1" applyNumberFormat="1"/>
    <xf borderId="0" fillId="0" fontId="3" numFmtId="0" xfId="0" applyAlignment="1" applyFont="1">
      <alignment horizontal="center" vertical="bottom"/>
    </xf>
    <xf borderId="0" fillId="0" fontId="3" numFmtId="2" xfId="0" applyAlignment="1" applyFont="1" applyNumberFormat="1">
      <alignment horizontal="center" vertical="bottom"/>
    </xf>
    <xf borderId="0" fillId="0" fontId="2" numFmtId="2" xfId="0" applyAlignment="1" applyFont="1" applyNumberFormat="1">
      <alignment horizontal="center" readingOrder="0"/>
    </xf>
    <xf borderId="0" fillId="0" fontId="4" numFmtId="0" xfId="0" applyAlignment="1" applyFont="1">
      <alignment horizontal="right" vertical="bottom"/>
    </xf>
    <xf borderId="0" fillId="0" fontId="4" numFmtId="2" xfId="0" applyAlignment="1" applyFont="1" applyNumberFormat="1">
      <alignment vertical="bottom"/>
    </xf>
    <xf borderId="0" fillId="0" fontId="4" numFmtId="2" xfId="0" applyAlignment="1" applyFont="1" applyNumberFormat="1">
      <alignment horizontal="right" vertical="bottom"/>
    </xf>
    <xf borderId="0" fillId="0" fontId="1" numFmtId="2" xfId="0" applyAlignment="1" applyFont="1" applyNumberFormat="1">
      <alignment readingOrder="0"/>
    </xf>
    <xf borderId="0" fillId="0" fontId="1" numFmtId="2" xfId="0" applyFont="1" applyNumberFormat="1"/>
    <xf borderId="0" fillId="0" fontId="1" numFmtId="0" xfId="0" applyFont="1"/>
    <xf borderId="0" fillId="0" fontId="3" numFmtId="4" xfId="0" applyAlignment="1" applyFont="1" applyNumberFormat="1">
      <alignment horizontal="center" vertical="bottom"/>
    </xf>
    <xf borderId="0" fillId="0" fontId="4" numFmtId="4" xfId="0" applyAlignment="1" applyFont="1" applyNumberFormat="1">
      <alignment vertical="bottom"/>
    </xf>
    <xf borderId="0" fillId="0" fontId="4" numFmtId="4" xfId="0" applyAlignment="1" applyFont="1" applyNumberFormat="1">
      <alignment horizontal="right" vertical="bottom"/>
    </xf>
  </cellXfs>
  <cellStyles count="1">
    <cellStyle xfId="0" name="Normal" builtinId="0"/>
  </cellStyles>
  <dxfs count="4">
    <dxf>
      <font>
        <i/>
      </font>
      <fill>
        <patternFill patternType="solid">
          <fgColor rgb="FF00FF00"/>
          <bgColor rgb="FF00FF00"/>
        </patternFill>
      </fill>
      <border/>
    </dxf>
    <dxf>
      <font>
        <b/>
      </font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E06666"/>
          <bgColor rgb="FFE06666"/>
        </patternFill>
      </fill>
      <border/>
    </dxf>
    <dxf>
      <font/>
      <fill>
        <patternFill patternType="solid">
          <fgColor rgb="FFB6D7A8"/>
          <bgColor rgb="FFB6D7A8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pivotCacheDefinition" Target="pivotCache/pivotCacheDefinition3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21" Type="http://schemas.openxmlformats.org/officeDocument/2006/relationships/pivotCacheDefinition" Target="pivotCache/pivotCacheDefinition4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pivotCacheDefinition" Target="pivotCache/pivotCacheDefinition2.xml"/><Relationship Id="rId6" Type="http://schemas.openxmlformats.org/officeDocument/2006/relationships/worksheet" Target="worksheets/sheet3.xml"/><Relationship Id="rId18" Type="http://schemas.openxmlformats.org/officeDocument/2006/relationships/pivotCacheDefinition" Target="pivotCache/pivotCacheDefinition1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3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4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E55" sheet="obesity"/>
  </cacheSource>
  <cacheFields>
    <cacheField name="Year" numFmtId="0">
      <sharedItems containsSemiMixedTypes="0" containsString="0" containsNumber="1" containsInteger="1">
        <n v="2012.0"/>
        <n v="2013.0"/>
        <n v="2014.0"/>
        <n v="2015.0"/>
        <n v="2016.0"/>
        <n v="2017.0"/>
        <n v="2018.0"/>
        <n v="2019.0"/>
        <n v="2020.0"/>
        <n v="2021.0"/>
        <n v="2022.0"/>
      </sharedItems>
    </cacheField>
    <cacheField name="LocationAbbr" numFmtId="2">
      <sharedItems>
        <s v="CA"/>
        <s v="FL"/>
        <s v="NY"/>
        <s v="PA"/>
        <s v="TX"/>
      </sharedItems>
    </cacheField>
    <cacheField name="LocationDesc" numFmtId="2">
      <sharedItems>
        <s v="California"/>
        <s v="Florida"/>
        <s v="New York"/>
        <s v="Pennsylvania"/>
        <s v="Texas"/>
      </sharedItems>
    </cacheField>
    <cacheField name="Obesity" numFmtId="2">
      <sharedItems containsSemiMixedTypes="0" containsString="0" containsNumber="1">
        <n v="25.0"/>
        <n v="24.1"/>
        <n v="24.7"/>
        <n v="24.2"/>
        <n v="25.1"/>
        <n v="25.8"/>
        <n v="26.2"/>
        <n v="30.2"/>
        <n v="27.6"/>
        <n v="28.1"/>
        <n v="25.2"/>
        <n v="26.4"/>
        <n v="26.8"/>
        <n v="27.4"/>
        <n v="28.4"/>
        <n v="30.7"/>
        <n v="27.0"/>
        <n v="31.6"/>
        <n v="23.6"/>
        <n v="25.4"/>
        <n v="25.5"/>
        <n v="25.7"/>
        <n v="27.1"/>
        <n v="26.3"/>
        <n v="29.1"/>
        <n v="30.1"/>
        <n v="30.0"/>
        <n v="30.3"/>
        <n v="30.9"/>
        <n v="33.2"/>
        <n v="31.5"/>
        <n v="33.3"/>
        <n v="33.4"/>
        <n v="29.2"/>
        <n v="31.9"/>
        <n v="32.4"/>
        <n v="33.6"/>
        <n v="33.0"/>
        <n v="34.8"/>
        <n v="34.0"/>
        <n v="35.8"/>
        <n v="36.1"/>
        <n v="35.5"/>
      </sharedItems>
    </cacheField>
    <cacheField name="Obesity_YoY" numFmtId="0">
      <sharedItems containsString="0" containsBlank="1" containsNumber="1">
        <m/>
        <n v="-3.6"/>
        <n v="2.49"/>
        <n v="-2.02"/>
        <n v="3.31"/>
        <n v="0.4"/>
        <n v="2.79"/>
        <n v="1.55"/>
        <n v="15.27"/>
        <n v="-8.61"/>
        <n v="1.81"/>
        <n v="4.76"/>
        <n v="-0.76"/>
        <n v="2.29"/>
        <n v="2.24"/>
        <n v="3.65"/>
        <n v="8.1"/>
        <n v="-12.05"/>
        <n v="5.19"/>
        <n v="7.63"/>
        <n v="6.3"/>
        <n v="-7.41"/>
        <n v="2.0"/>
        <n v="0.78"/>
        <n v="7.39"/>
        <n v="-1.81"/>
        <n v="-2.95"/>
        <n v="10.65"/>
        <n v="3.44"/>
        <n v="3.09"/>
        <n v="0.67"/>
        <n v="-0.66"/>
        <n v="1.0"/>
        <n v="4.29"/>
        <n v="-2.22"/>
        <n v="7.44"/>
        <n v="-5.12"/>
        <n v="5.71"/>
        <n v="0.3"/>
        <n v="5.82"/>
        <n v="3.24"/>
        <n v="1.57"/>
        <n v="3.7"/>
        <n v="-1.79"/>
        <n v="5.45"/>
        <n v="-2.3"/>
        <n v="5.29"/>
        <n v="0.84"/>
        <n v="-1.66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E55" sheet="diabetes"/>
  </cacheSource>
  <cacheFields>
    <cacheField name="Year" numFmtId="0">
      <sharedItems containsSemiMixedTypes="0" containsString="0" containsNumber="1" containsInteger="1">
        <n v="2012.0"/>
        <n v="2013.0"/>
        <n v="2014.0"/>
        <n v="2015.0"/>
        <n v="2016.0"/>
        <n v="2017.0"/>
        <n v="2018.0"/>
        <n v="2019.0"/>
        <n v="2020.0"/>
        <n v="2021.0"/>
        <n v="2022.0"/>
      </sharedItems>
    </cacheField>
    <cacheField name="LocationAbbr" numFmtId="4">
      <sharedItems>
        <s v="CA"/>
        <s v="FL"/>
        <s v="NY"/>
        <s v="PA"/>
        <s v="TX"/>
      </sharedItems>
    </cacheField>
    <cacheField name="LocationDesc" numFmtId="4">
      <sharedItems>
        <s v="California"/>
        <s v="Florida"/>
        <s v="New York"/>
        <s v="Pennsylvania"/>
        <s v="Texas"/>
      </sharedItems>
    </cacheField>
    <cacheField name="Diabetes" numFmtId="4">
      <sharedItems containsSemiMixedTypes="0" containsString="0" containsNumber="1">
        <n v="9.8"/>
        <n v="10.2"/>
        <n v="10.3"/>
        <n v="10.0"/>
        <n v="10.5"/>
        <n v="10.4"/>
        <n v="10.1"/>
        <n v="11.6"/>
        <n v="11.5"/>
        <n v="11.4"/>
        <n v="11.2"/>
        <n v="11.3"/>
        <n v="11.8"/>
        <n v="10.6"/>
        <n v="12.6"/>
        <n v="11.7"/>
        <n v="12.2"/>
        <n v="9.7"/>
        <n v="11.0"/>
        <n v="10.8"/>
        <n v="11.1"/>
        <n v="11.9"/>
        <n v="13.9"/>
      </sharedItems>
    </cacheField>
    <cacheField name="Diabetes_YoY" numFmtId="0">
      <sharedItems containsString="0" containsBlank="1" containsNumber="1">
        <m/>
        <n v="4.08"/>
        <n v="0.98"/>
        <n v="-2.91"/>
        <n v="2.0"/>
        <n v="2.94"/>
        <n v="-0.95"/>
        <n v="-2.88"/>
        <n v="-2.97"/>
        <n v="18.37"/>
        <n v="-0.86"/>
        <n v="-1.75"/>
        <n v="0.0"/>
        <n v="0.89"/>
        <n v="4.42"/>
        <n v="-10.17"/>
        <n v="18.87"/>
        <n v="-7.14"/>
        <n v="0.85"/>
        <n v="9.28"/>
        <n v="-5.66"/>
        <n v="-2.0"/>
        <n v="6.12"/>
        <n v="0.96"/>
        <n v="4.76"/>
        <n v="-4.55"/>
        <n v="-1.9"/>
        <n v="10.68"/>
        <n v="-0.88"/>
        <n v="-0.98"/>
        <n v="10.89"/>
        <n v="8.65"/>
        <n v="-6.19"/>
        <n v="6.6"/>
        <n v="-4.42"/>
        <n v="5.56"/>
        <n v="-2.63"/>
        <n v="3.6"/>
        <n v="3.77"/>
        <n v="3.64"/>
        <n v="6.25"/>
        <n v="5.88"/>
        <n v="-3.17"/>
        <n v="3.28"/>
        <n v="-8.73"/>
        <n v="20.87"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E55" sheet="smoking"/>
  </cacheSource>
  <cacheFields>
    <cacheField name="Year" numFmtId="0">
      <sharedItems containsSemiMixedTypes="0" containsString="0" containsNumber="1" containsInteger="1">
        <n v="2012.0"/>
        <n v="2013.0"/>
        <n v="2014.0"/>
        <n v="2015.0"/>
        <n v="2016.0"/>
        <n v="2017.0"/>
        <n v="2018.0"/>
        <n v="2019.0"/>
        <n v="2020.0"/>
        <n v="2021.0"/>
        <n v="2022.0"/>
      </sharedItems>
    </cacheField>
    <cacheField name="LocationAbbr" numFmtId="4">
      <sharedItems>
        <s v="CA"/>
        <s v="FL"/>
        <s v="NY"/>
        <s v="PA"/>
        <s v="TX"/>
      </sharedItems>
    </cacheField>
    <cacheField name="LocationDesc" numFmtId="4">
      <sharedItems>
        <s v="California"/>
        <s v="Florida"/>
        <s v="New York"/>
        <s v="Pennsylvania"/>
        <s v="Texas"/>
      </sharedItems>
    </cacheField>
    <cacheField name="Smoking" numFmtId="4">
      <sharedItems containsSemiMixedTypes="0" containsString="0" containsNumber="1">
        <n v="12.6"/>
        <n v="12.5"/>
        <n v="12.9"/>
        <n v="11.7"/>
        <n v="11.0"/>
        <n v="11.3"/>
        <n v="11.2"/>
        <n v="10.0"/>
        <n v="8.9"/>
        <n v="8.8"/>
        <n v="9.7"/>
        <n v="17.7"/>
        <n v="16.8"/>
        <n v="15.8"/>
        <n v="15.5"/>
        <n v="16.1"/>
        <n v="14.5"/>
        <n v="14.8"/>
        <n v="14.7"/>
        <n v="16.2"/>
        <n v="16.6"/>
        <n v="14.4"/>
        <n v="15.2"/>
        <n v="14.2"/>
        <n v="14.1"/>
        <n v="12.8"/>
        <n v="12.0"/>
        <n v="21.4"/>
        <n v="21.0"/>
        <n v="19.9"/>
        <n v="18.1"/>
        <n v="18.0"/>
        <n v="18.8"/>
        <n v="17.0"/>
        <n v="17.3"/>
        <n v="14.9"/>
        <n v="18.2"/>
        <n v="15.9"/>
        <n v="14.3"/>
        <n v="15.7"/>
        <n v="13.2"/>
        <n v="13.1"/>
        <n v="11.8"/>
      </sharedItems>
    </cacheField>
    <cacheField name="Smoking_YoY" numFmtId="0">
      <sharedItems containsString="0" containsBlank="1" containsNumber="1">
        <m/>
        <n v="-0.79"/>
        <n v="3.2"/>
        <n v="-9.3"/>
        <n v="-5.98"/>
        <n v="2.73"/>
        <n v="-0.88"/>
        <n v="-10.71"/>
        <n v="-11.0"/>
        <n v="-1.12"/>
        <n v="10.23"/>
        <n v="-5.08"/>
        <n v="5.36"/>
        <n v="-10.73"/>
        <n v="-1.9"/>
        <n v="3.87"/>
        <n v="-9.94"/>
        <n v="2.07"/>
        <n v="-0.68"/>
        <n v="2.47"/>
        <n v="-13.25"/>
        <n v="5.56"/>
        <n v="-6.58"/>
        <n v="-0.7"/>
        <n v="-9.22"/>
        <n v="-1.56"/>
        <n v="-4.76"/>
        <n v="0.0"/>
        <n v="-6.67"/>
        <n v="-1.87"/>
        <n v="-5.24"/>
        <n v="-9.05"/>
        <n v="-0.55"/>
        <n v="4.44"/>
        <n v="-9.57"/>
        <n v="1.76"/>
        <n v="-8.67"/>
        <n v="-8.86"/>
        <n v="3.47"/>
        <n v="-12.64"/>
        <n v="-8.81"/>
        <n v="4.83"/>
        <n v="-5.92"/>
        <n v="9.79"/>
        <n v="-8.28"/>
        <n v="2.08"/>
        <n v="-10.2"/>
        <n v="-0.76"/>
        <n v="-9.92"/>
      </sharedItems>
    </cacheField>
  </cacheFields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E55" sheet="depression"/>
  </cacheSource>
  <cacheFields>
    <cacheField name="Year" numFmtId="0">
      <sharedItems containsSemiMixedTypes="0" containsString="0" containsNumber="1" containsInteger="1">
        <n v="2012.0"/>
        <n v="2013.0"/>
        <n v="2014.0"/>
        <n v="2015.0"/>
        <n v="2016.0"/>
        <n v="2017.0"/>
        <n v="2018.0"/>
        <n v="2019.0"/>
        <n v="2020.0"/>
        <n v="2021.0"/>
        <n v="2022.0"/>
      </sharedItems>
    </cacheField>
    <cacheField name="LocationAbbr" numFmtId="4">
      <sharedItems>
        <s v="CA"/>
        <s v="FL"/>
        <s v="NY"/>
        <s v="PA"/>
        <s v="TX"/>
      </sharedItems>
    </cacheField>
    <cacheField name="LocationDesc" numFmtId="4">
      <sharedItems>
        <s v="California"/>
        <s v="Florida"/>
        <s v="New York"/>
        <s v="Pennsylvania"/>
        <s v="Texas"/>
      </sharedItems>
    </cacheField>
    <cacheField name="Depression" numFmtId="4">
      <sharedItems containsSemiMixedTypes="0" containsString="0" containsNumber="1">
        <n v="11.7"/>
        <n v="13.1"/>
        <n v="13.3"/>
        <n v="12.9"/>
        <n v="13.4"/>
        <n v="17.3"/>
        <n v="15.4"/>
        <n v="14.6"/>
        <n v="14.1"/>
        <n v="15.2"/>
        <n v="18.1"/>
        <n v="16.9"/>
        <n v="16.8"/>
        <n v="16.2"/>
        <n v="16.5"/>
        <n v="14.2"/>
        <n v="17.1"/>
        <n v="15.6"/>
        <n v="17.7"/>
        <n v="14.7"/>
        <n v="17.8"/>
        <n v="14.8"/>
        <n v="16.1"/>
        <n v="15.9"/>
        <n v="15.7"/>
        <n v="16.0"/>
        <n v="15.1"/>
        <n v="15.3"/>
        <n v="17.0"/>
        <n v="18.0"/>
        <n v="18.3"/>
        <n v="19.7"/>
        <n v="18.5"/>
        <n v="18.6"/>
        <n v="19.6"/>
        <n v="21.6"/>
        <n v="20.2"/>
        <n v="19.1"/>
        <n v="21.7"/>
        <n v="15.5"/>
        <n v="12.5"/>
        <n v="16.6"/>
        <n v="17.2"/>
        <n v="19.4"/>
      </sharedItems>
    </cacheField>
    <cacheField name="Depression_YoY" numFmtId="0">
      <sharedItems containsString="0" containsBlank="1" containsNumber="1">
        <m/>
        <n v="11.97"/>
        <n v="1.53"/>
        <n v="-3.01"/>
        <n v="3.88"/>
        <n v="29.1"/>
        <n v="-10.98"/>
        <n v="-5.19"/>
        <n v="-3.42"/>
        <n v="7.8"/>
        <n v="19.08"/>
        <n v="-0.59"/>
        <n v="-3.57"/>
        <n v="1.85"/>
        <n v="-13.94"/>
        <n v="20.42"/>
        <n v="-8.77"/>
        <n v="13.46"/>
        <n v="-16.95"/>
        <n v="8.78"/>
        <n v="-1.24"/>
        <n v="-1.26"/>
        <n v="-25.48"/>
        <n v="36.75"/>
        <n v="-5.63"/>
        <n v="1.32"/>
        <n v="9.8"/>
        <n v="1.19"/>
        <n v="4.71"/>
        <n v="1.67"/>
        <n v="7.65"/>
        <n v="-6.09"/>
        <n v="0.54"/>
        <n v="5.38"/>
        <n v="10.2"/>
        <n v="-9.26"/>
        <n v="3.06"/>
        <n v="-5.45"/>
        <n v="13.61"/>
        <n v="3.23"/>
        <n v="-8.75"/>
        <n v="10.27"/>
        <n v="-22.36"/>
        <n v="32.8"/>
        <n v="-0.6"/>
        <n v="4.24"/>
        <n v="2.91"/>
        <n v="5.08"/>
        <n v="4.3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7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8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name="opt" cacheId="0" dataCaption="" compact="0" compactData="0">
  <location ref="A1:G14" firstHeaderRow="0" firstDataRow="1" firstDataCol="1"/>
  <pivotFields>
    <pivotField name="Year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LocationAbbr" axis="axisCol" compact="0" numFmtId="2" outline="0" multipleItemSelectionAllowed="1" showAll="0" sortType="ascending">
      <items>
        <item x="0"/>
        <item x="1"/>
        <item x="2"/>
        <item x="3"/>
        <item x="4"/>
        <item t="default"/>
      </items>
    </pivotField>
    <pivotField name="LocationDesc" compact="0" numFmtId="2" outline="0" multipleItemSelectionAllowed="1" showAll="0">
      <items>
        <item x="0"/>
        <item x="1"/>
        <item x="2"/>
        <item x="3"/>
        <item x="4"/>
        <item t="default"/>
      </items>
    </pivotField>
    <pivotField name="Obesity" dataField="1" compact="0" numFmtId="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name="Obesity_Yo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t="default"/>
      </items>
    </pivotField>
  </pivotFields>
  <rowFields>
    <field x="0"/>
  </rowFields>
  <colFields>
    <field x="1"/>
  </colFields>
  <dataFields>
    <dataField name="AVERAGE of Obesity" fld="3" subtotal="average" baseField="0"/>
  </dataFields>
</pivotTableDefinition>
</file>

<file path=xl/pivotTables/pivotTable2.xml><?xml version="1.0" encoding="utf-8"?>
<pivotTableDefinition xmlns="http://schemas.openxmlformats.org/spreadsheetml/2006/main" name="oypt" cacheId="0" dataCaption="" compact="0" compactData="0">
  <location ref="A1:G14" firstHeaderRow="0" firstDataRow="1" firstDataCol="1"/>
  <pivotFields>
    <pivotField name="Year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LocationAbbr" axis="axisCol" compact="0" numFmtId="2" outline="0" multipleItemSelectionAllowed="1" showAll="0" sortType="ascending">
      <items>
        <item x="0"/>
        <item x="1"/>
        <item x="2"/>
        <item x="3"/>
        <item x="4"/>
        <item t="default"/>
      </items>
    </pivotField>
    <pivotField name="LocationDesc" compact="0" numFmtId="2" outline="0" multipleItemSelectionAllowed="1" showAll="0">
      <items>
        <item x="0"/>
        <item x="1"/>
        <item x="2"/>
        <item x="3"/>
        <item x="4"/>
        <item t="default"/>
      </items>
    </pivotField>
    <pivotField name="Obesity" compact="0" numFmtId="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name="Obesity_YoY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t="default"/>
      </items>
    </pivotField>
  </pivotFields>
  <rowFields>
    <field x="0"/>
  </rowFields>
  <colFields>
    <field x="1"/>
  </colFields>
  <dataFields>
    <dataField name="AVERAGE of Obesity_YoY" fld="4" subtotal="average" baseField="0"/>
  </dataFields>
</pivotTableDefinition>
</file>

<file path=xl/pivotTables/pivotTable3.xml><?xml version="1.0" encoding="utf-8"?>
<pivotTableDefinition xmlns="http://schemas.openxmlformats.org/spreadsheetml/2006/main" name="dipt" cacheId="1" dataCaption="" compact="0" compactData="0">
  <location ref="A1:G14" firstHeaderRow="0" firstDataRow="1" firstDataCol="1"/>
  <pivotFields>
    <pivotField name="Year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LocationAbbr" axis="axisCol" compact="0" numFmtId="4" outline="0" multipleItemSelectionAllowed="1" showAll="0" sortType="ascending">
      <items>
        <item x="0"/>
        <item x="1"/>
        <item x="2"/>
        <item x="3"/>
        <item x="4"/>
        <item t="default"/>
      </items>
    </pivotField>
    <pivotField name="LocationDesc" compact="0" numFmtId="4" outline="0" multipleItemSelectionAllowed="1" showAll="0">
      <items>
        <item x="0"/>
        <item x="1"/>
        <item x="2"/>
        <item x="3"/>
        <item x="4"/>
        <item t="default"/>
      </items>
    </pivotField>
    <pivotField name="Diabetes" dataField="1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name="Diabetes_Yo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t="default"/>
      </items>
    </pivotField>
  </pivotFields>
  <rowFields>
    <field x="0"/>
  </rowFields>
  <colFields>
    <field x="1"/>
  </colFields>
  <dataFields>
    <dataField name="AVERAGE of Diabetes" fld="3" subtotal="average" baseField="0"/>
  </dataFields>
</pivotTableDefinition>
</file>

<file path=xl/pivotTables/pivotTable4.xml><?xml version="1.0" encoding="utf-8"?>
<pivotTableDefinition xmlns="http://schemas.openxmlformats.org/spreadsheetml/2006/main" name="diypt" cacheId="1" dataCaption="" compact="0" compactData="0">
  <location ref="A1:G14" firstHeaderRow="0" firstDataRow="1" firstDataCol="1"/>
  <pivotFields>
    <pivotField name="Year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LocationAbbr" axis="axisCol" compact="0" numFmtId="4" outline="0" multipleItemSelectionAllowed="1" showAll="0" sortType="ascending">
      <items>
        <item x="0"/>
        <item x="1"/>
        <item x="2"/>
        <item x="3"/>
        <item x="4"/>
        <item t="default"/>
      </items>
    </pivotField>
    <pivotField name="LocationDesc" compact="0" numFmtId="4" outline="0" multipleItemSelectionAllowed="1" showAll="0">
      <items>
        <item x="0"/>
        <item x="1"/>
        <item x="2"/>
        <item x="3"/>
        <item x="4"/>
        <item t="default"/>
      </items>
    </pivotField>
    <pivotField name="Diabetes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name="Diabetes_YoY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t="default"/>
      </items>
    </pivotField>
  </pivotFields>
  <rowFields>
    <field x="0"/>
  </rowFields>
  <colFields>
    <field x="1"/>
  </colFields>
  <dataFields>
    <dataField name="AVERAGE of Diabetes_YoY" fld="4" subtotal="average" baseField="0"/>
  </dataFields>
</pivotTableDefinition>
</file>

<file path=xl/pivotTables/pivotTable5.xml><?xml version="1.0" encoding="utf-8"?>
<pivotTableDefinition xmlns="http://schemas.openxmlformats.org/spreadsheetml/2006/main" name="spt" cacheId="2" dataCaption="" compact="0" compactData="0">
  <location ref="A1:G14" firstHeaderRow="0" firstDataRow="1" firstDataCol="1"/>
  <pivotFields>
    <pivotField name="Year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LocationAbbr" axis="axisCol" compact="0" numFmtId="4" outline="0" multipleItemSelectionAllowed="1" showAll="0" sortType="ascending">
      <items>
        <item x="0"/>
        <item x="1"/>
        <item x="2"/>
        <item x="3"/>
        <item x="4"/>
        <item t="default"/>
      </items>
    </pivotField>
    <pivotField name="LocationDesc" compact="0" numFmtId="4" outline="0" multipleItemSelectionAllowed="1" showAll="0">
      <items>
        <item x="0"/>
        <item x="1"/>
        <item x="2"/>
        <item x="3"/>
        <item x="4"/>
        <item t="default"/>
      </items>
    </pivotField>
    <pivotField name="Smoking" dataField="1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name="Smoking_Yo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t="default"/>
      </items>
    </pivotField>
  </pivotFields>
  <rowFields>
    <field x="0"/>
  </rowFields>
  <colFields>
    <field x="1"/>
  </colFields>
  <dataFields>
    <dataField name="AVERAGE of Smoking" fld="3" subtotal="average" baseField="0"/>
  </dataFields>
</pivotTableDefinition>
</file>

<file path=xl/pivotTables/pivotTable6.xml><?xml version="1.0" encoding="utf-8"?>
<pivotTableDefinition xmlns="http://schemas.openxmlformats.org/spreadsheetml/2006/main" name="sypt" cacheId="2" dataCaption="" compact="0" compactData="0">
  <location ref="A1:G14" firstHeaderRow="0" firstDataRow="1" firstDataCol="1"/>
  <pivotFields>
    <pivotField name="Year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LocationAbbr" axis="axisCol" compact="0" numFmtId="4" outline="0" multipleItemSelectionAllowed="1" showAll="0" sortType="ascending">
      <items>
        <item x="0"/>
        <item x="1"/>
        <item x="2"/>
        <item x="3"/>
        <item x="4"/>
        <item t="default"/>
      </items>
    </pivotField>
    <pivotField name="LocationDesc" compact="0" numFmtId="4" outline="0" multipleItemSelectionAllowed="1" showAll="0">
      <items>
        <item x="0"/>
        <item x="1"/>
        <item x="2"/>
        <item x="3"/>
        <item x="4"/>
        <item t="default"/>
      </items>
    </pivotField>
    <pivotField name="Smoking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name="Smoking_YoY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t="default"/>
      </items>
    </pivotField>
  </pivotFields>
  <rowFields>
    <field x="0"/>
  </rowFields>
  <colFields>
    <field x="1"/>
  </colFields>
  <dataFields>
    <dataField name="AVERAGE of Smoking_YoY" fld="4" subtotal="average" baseField="0"/>
  </dataFields>
</pivotTableDefinition>
</file>

<file path=xl/pivotTables/pivotTable7.xml><?xml version="1.0" encoding="utf-8"?>
<pivotTableDefinition xmlns="http://schemas.openxmlformats.org/spreadsheetml/2006/main" name="dept" cacheId="3" dataCaption="" compact="0" compactData="0">
  <location ref="A1:G14" firstHeaderRow="0" firstDataRow="1" firstDataCol="1"/>
  <pivotFields>
    <pivotField name="Year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LocationAbbr" axis="axisCol" compact="0" numFmtId="4" outline="0" multipleItemSelectionAllowed="1" showAll="0" sortType="ascending">
      <items>
        <item x="0"/>
        <item x="1"/>
        <item x="2"/>
        <item x="3"/>
        <item x="4"/>
        <item t="default"/>
      </items>
    </pivotField>
    <pivotField name="LocationDesc" compact="0" numFmtId="4" outline="0" multipleItemSelectionAllowed="1" showAll="0">
      <items>
        <item x="0"/>
        <item x="1"/>
        <item x="2"/>
        <item x="3"/>
        <item x="4"/>
        <item t="default"/>
      </items>
    </pivotField>
    <pivotField name="Depression" dataField="1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t="default"/>
      </items>
    </pivotField>
    <pivotField name="Depression_Yo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t="default"/>
      </items>
    </pivotField>
  </pivotFields>
  <rowFields>
    <field x="0"/>
  </rowFields>
  <colFields>
    <field x="1"/>
  </colFields>
  <dataFields>
    <dataField name="AVERAGE of Depression" fld="3" subtotal="average" baseField="0"/>
  </dataFields>
</pivotTableDefinition>
</file>

<file path=xl/pivotTables/pivotTable8.xml><?xml version="1.0" encoding="utf-8"?>
<pivotTableDefinition xmlns="http://schemas.openxmlformats.org/spreadsheetml/2006/main" name="deypt" cacheId="3" dataCaption="" compact="0" compactData="0">
  <location ref="A1:G14" firstHeaderRow="0" firstDataRow="1" firstDataCol="1"/>
  <pivotFields>
    <pivotField name="Year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LocationAbbr" axis="axisCol" compact="0" numFmtId="4" outline="0" multipleItemSelectionAllowed="1" showAll="0" sortType="ascending">
      <items>
        <item x="0"/>
        <item x="1"/>
        <item x="2"/>
        <item x="3"/>
        <item x="4"/>
        <item t="default"/>
      </items>
    </pivotField>
    <pivotField name="LocationDesc" compact="0" numFmtId="4" outline="0" multipleItemSelectionAllowed="1" showAll="0">
      <items>
        <item x="0"/>
        <item x="1"/>
        <item x="2"/>
        <item x="3"/>
        <item x="4"/>
        <item t="default"/>
      </items>
    </pivotField>
    <pivotField name="Depression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t="default"/>
      </items>
    </pivotField>
    <pivotField name="Depression_YoY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t="default"/>
      </items>
    </pivotField>
  </pivotFields>
  <rowFields>
    <field x="0"/>
  </rowFields>
  <colFields>
    <field x="1"/>
  </colFields>
  <dataFields>
    <dataField name="AVERAGE of Depression_YoY" fld="4" subtotal="average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5.xml"/><Relationship Id="rId2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6.xml"/><Relationship Id="rId2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7.xml"/><Relationship Id="rId2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8.xml"/><Relationship Id="rId2" Type="http://schemas.openxmlformats.org/officeDocument/2006/relationships/drawing" Target="../drawings/drawing14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4.xml"/><Relationship Id="rId2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1" max="11" width="13.75"/>
    <col customWidth="1" min="15" max="15" width="13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>
      <c r="A2" s="1">
        <v>2012.0</v>
      </c>
      <c r="B2" s="1" t="s">
        <v>15</v>
      </c>
      <c r="C2" s="1" t="s">
        <v>16</v>
      </c>
      <c r="D2" s="1">
        <v>25.0</v>
      </c>
      <c r="E2" s="1">
        <v>9.8</v>
      </c>
      <c r="F2" s="1">
        <v>12.6</v>
      </c>
      <c r="G2" s="1">
        <v>11.7</v>
      </c>
    </row>
    <row r="3">
      <c r="A3" s="1">
        <v>2013.0</v>
      </c>
      <c r="B3" s="1" t="s">
        <v>15</v>
      </c>
      <c r="C3" s="1" t="s">
        <v>16</v>
      </c>
      <c r="D3" s="1">
        <v>24.1</v>
      </c>
      <c r="E3" s="1">
        <v>10.2</v>
      </c>
      <c r="F3" s="1">
        <v>12.5</v>
      </c>
      <c r="G3" s="1">
        <v>13.1</v>
      </c>
      <c r="H3" s="1">
        <v>25.0</v>
      </c>
      <c r="I3" s="1">
        <v>9.8</v>
      </c>
      <c r="J3" s="1">
        <v>12.6</v>
      </c>
      <c r="K3" s="1">
        <v>11.7</v>
      </c>
      <c r="L3" s="1">
        <v>-3.6</v>
      </c>
      <c r="M3" s="1">
        <v>4.08</v>
      </c>
      <c r="N3" s="1">
        <v>-0.79</v>
      </c>
      <c r="O3" s="1">
        <v>11.97</v>
      </c>
    </row>
    <row r="4">
      <c r="A4" s="1">
        <v>2014.0</v>
      </c>
      <c r="B4" s="1" t="s">
        <v>15</v>
      </c>
      <c r="C4" s="1" t="s">
        <v>16</v>
      </c>
      <c r="D4" s="1">
        <v>24.7</v>
      </c>
      <c r="E4" s="1">
        <v>10.3</v>
      </c>
      <c r="F4" s="1">
        <v>12.9</v>
      </c>
      <c r="G4" s="1">
        <v>13.3</v>
      </c>
      <c r="H4" s="1">
        <v>24.1</v>
      </c>
      <c r="I4" s="1">
        <v>10.2</v>
      </c>
      <c r="J4" s="1">
        <v>12.5</v>
      </c>
      <c r="K4" s="1">
        <v>13.1</v>
      </c>
      <c r="L4" s="1">
        <v>2.49</v>
      </c>
      <c r="M4" s="1">
        <v>0.98</v>
      </c>
      <c r="N4" s="1">
        <v>3.2</v>
      </c>
      <c r="O4" s="1">
        <v>1.53</v>
      </c>
    </row>
    <row r="5">
      <c r="A5" s="1">
        <v>2015.0</v>
      </c>
      <c r="B5" s="1" t="s">
        <v>15</v>
      </c>
      <c r="C5" s="1" t="s">
        <v>16</v>
      </c>
      <c r="D5" s="1">
        <v>24.2</v>
      </c>
      <c r="E5" s="1">
        <v>10.0</v>
      </c>
      <c r="F5" s="1">
        <v>11.7</v>
      </c>
      <c r="G5" s="1">
        <v>12.9</v>
      </c>
      <c r="H5" s="1">
        <v>24.7</v>
      </c>
      <c r="I5" s="1">
        <v>10.3</v>
      </c>
      <c r="J5" s="1">
        <v>12.9</v>
      </c>
      <c r="K5" s="1">
        <v>13.3</v>
      </c>
      <c r="L5" s="1">
        <v>-2.02</v>
      </c>
      <c r="M5" s="1">
        <v>-2.91</v>
      </c>
      <c r="N5" s="1">
        <v>-9.3</v>
      </c>
      <c r="O5" s="1">
        <v>-3.01</v>
      </c>
    </row>
    <row r="6">
      <c r="A6" s="1">
        <v>2016.0</v>
      </c>
      <c r="B6" s="1" t="s">
        <v>15</v>
      </c>
      <c r="C6" s="1" t="s">
        <v>16</v>
      </c>
      <c r="D6" s="1">
        <v>25.0</v>
      </c>
      <c r="E6" s="1">
        <v>10.2</v>
      </c>
      <c r="F6" s="1">
        <v>11.0</v>
      </c>
      <c r="G6" s="1">
        <v>13.4</v>
      </c>
      <c r="H6" s="1">
        <v>24.2</v>
      </c>
      <c r="I6" s="1">
        <v>10.0</v>
      </c>
      <c r="J6" s="1">
        <v>11.7</v>
      </c>
      <c r="K6" s="1">
        <v>12.9</v>
      </c>
      <c r="L6" s="1">
        <v>3.31</v>
      </c>
      <c r="M6" s="1">
        <v>2.0</v>
      </c>
      <c r="N6" s="1">
        <v>-5.98</v>
      </c>
      <c r="O6" s="1">
        <v>3.88</v>
      </c>
    </row>
    <row r="7">
      <c r="A7" s="1">
        <v>2017.0</v>
      </c>
      <c r="B7" s="1" t="s">
        <v>15</v>
      </c>
      <c r="C7" s="1" t="s">
        <v>16</v>
      </c>
      <c r="D7" s="1">
        <v>25.1</v>
      </c>
      <c r="E7" s="1">
        <v>10.5</v>
      </c>
      <c r="F7" s="1">
        <v>11.3</v>
      </c>
      <c r="G7" s="1">
        <v>17.3</v>
      </c>
      <c r="H7" s="1">
        <v>25.0</v>
      </c>
      <c r="I7" s="1">
        <v>10.2</v>
      </c>
      <c r="J7" s="1">
        <v>11.0</v>
      </c>
      <c r="K7" s="1">
        <v>13.4</v>
      </c>
      <c r="L7" s="1">
        <v>0.4</v>
      </c>
      <c r="M7" s="1">
        <v>2.94</v>
      </c>
      <c r="N7" s="1">
        <v>2.73</v>
      </c>
      <c r="O7" s="1">
        <v>29.1</v>
      </c>
    </row>
    <row r="8">
      <c r="A8" s="1">
        <v>2018.0</v>
      </c>
      <c r="B8" s="1" t="s">
        <v>15</v>
      </c>
      <c r="C8" s="1" t="s">
        <v>16</v>
      </c>
      <c r="D8" s="1">
        <v>25.8</v>
      </c>
      <c r="E8" s="1">
        <v>10.4</v>
      </c>
      <c r="F8" s="1">
        <v>11.2</v>
      </c>
      <c r="G8" s="1">
        <v>15.4</v>
      </c>
      <c r="H8" s="1">
        <v>25.1</v>
      </c>
      <c r="I8" s="1">
        <v>10.5</v>
      </c>
      <c r="J8" s="1">
        <v>11.3</v>
      </c>
      <c r="K8" s="1">
        <v>17.3</v>
      </c>
      <c r="L8" s="1">
        <v>2.79</v>
      </c>
      <c r="M8" s="1">
        <v>-0.95</v>
      </c>
      <c r="N8" s="1">
        <v>-0.88</v>
      </c>
      <c r="O8" s="1">
        <v>-10.98</v>
      </c>
    </row>
    <row r="9">
      <c r="A9" s="1">
        <v>2019.0</v>
      </c>
      <c r="B9" s="1" t="s">
        <v>15</v>
      </c>
      <c r="C9" s="1" t="s">
        <v>16</v>
      </c>
      <c r="D9" s="1">
        <v>26.2</v>
      </c>
      <c r="E9" s="1">
        <v>10.1</v>
      </c>
      <c r="F9" s="1">
        <v>10.0</v>
      </c>
      <c r="G9" s="1">
        <v>14.6</v>
      </c>
      <c r="H9" s="1">
        <v>25.8</v>
      </c>
      <c r="I9" s="1">
        <v>10.4</v>
      </c>
      <c r="J9" s="1">
        <v>11.2</v>
      </c>
      <c r="K9" s="1">
        <v>15.4</v>
      </c>
      <c r="L9" s="1">
        <v>1.55</v>
      </c>
      <c r="M9" s="1">
        <v>-2.88</v>
      </c>
      <c r="N9" s="1">
        <v>-10.71</v>
      </c>
      <c r="O9" s="1">
        <v>-5.19</v>
      </c>
    </row>
    <row r="10">
      <c r="A10" s="1">
        <v>2020.0</v>
      </c>
      <c r="B10" s="1" t="s">
        <v>15</v>
      </c>
      <c r="C10" s="1" t="s">
        <v>16</v>
      </c>
      <c r="D10" s="1">
        <v>30.2</v>
      </c>
      <c r="E10" s="1">
        <v>9.8</v>
      </c>
      <c r="F10" s="1">
        <v>8.9</v>
      </c>
      <c r="G10" s="1">
        <v>14.1</v>
      </c>
      <c r="H10" s="1">
        <v>26.2</v>
      </c>
      <c r="I10" s="1">
        <v>10.1</v>
      </c>
      <c r="J10" s="1">
        <v>10.0</v>
      </c>
      <c r="K10" s="1">
        <v>14.6</v>
      </c>
      <c r="L10" s="1">
        <v>15.27</v>
      </c>
      <c r="M10" s="1">
        <v>-2.97</v>
      </c>
      <c r="N10" s="1">
        <v>-11.0</v>
      </c>
      <c r="O10" s="1">
        <v>-3.42</v>
      </c>
    </row>
    <row r="11">
      <c r="A11" s="1">
        <v>2021.0</v>
      </c>
      <c r="B11" s="1" t="s">
        <v>15</v>
      </c>
      <c r="C11" s="1" t="s">
        <v>16</v>
      </c>
      <c r="D11" s="1">
        <v>27.6</v>
      </c>
      <c r="E11" s="1">
        <v>11.6</v>
      </c>
      <c r="F11" s="1">
        <v>8.8</v>
      </c>
      <c r="G11" s="1">
        <v>15.2</v>
      </c>
      <c r="H11" s="1">
        <v>30.2</v>
      </c>
      <c r="I11" s="1">
        <v>9.8</v>
      </c>
      <c r="J11" s="1">
        <v>8.9</v>
      </c>
      <c r="K11" s="1">
        <v>14.1</v>
      </c>
      <c r="L11" s="1">
        <v>-8.61</v>
      </c>
      <c r="M11" s="1">
        <v>18.37</v>
      </c>
      <c r="N11" s="1">
        <v>-1.12</v>
      </c>
      <c r="O11" s="1">
        <v>7.8</v>
      </c>
    </row>
    <row r="12">
      <c r="A12" s="1">
        <v>2022.0</v>
      </c>
      <c r="B12" s="1" t="s">
        <v>15</v>
      </c>
      <c r="C12" s="1" t="s">
        <v>16</v>
      </c>
      <c r="D12" s="1">
        <v>28.1</v>
      </c>
      <c r="E12" s="1">
        <v>11.5</v>
      </c>
      <c r="F12" s="1">
        <v>9.7</v>
      </c>
      <c r="G12" s="1">
        <v>18.1</v>
      </c>
      <c r="H12" s="1">
        <v>27.6</v>
      </c>
      <c r="I12" s="1">
        <v>11.6</v>
      </c>
      <c r="J12" s="1">
        <v>8.8</v>
      </c>
      <c r="K12" s="1">
        <v>15.2</v>
      </c>
      <c r="L12" s="1">
        <v>1.81</v>
      </c>
      <c r="M12" s="1">
        <v>-0.86</v>
      </c>
      <c r="N12" s="1">
        <v>10.23</v>
      </c>
      <c r="O12" s="1">
        <v>19.08</v>
      </c>
    </row>
    <row r="13">
      <c r="A13" s="1">
        <v>2012.0</v>
      </c>
      <c r="B13" s="1" t="s">
        <v>17</v>
      </c>
      <c r="C13" s="1" t="s">
        <v>18</v>
      </c>
      <c r="D13" s="1">
        <v>25.2</v>
      </c>
      <c r="E13" s="1">
        <v>11.4</v>
      </c>
      <c r="F13" s="1">
        <v>17.7</v>
      </c>
      <c r="G13" s="1">
        <v>16.9</v>
      </c>
    </row>
    <row r="14">
      <c r="A14" s="1">
        <v>2013.0</v>
      </c>
      <c r="B14" s="1" t="s">
        <v>17</v>
      </c>
      <c r="C14" s="1" t="s">
        <v>18</v>
      </c>
      <c r="D14" s="1">
        <v>26.4</v>
      </c>
      <c r="E14" s="1">
        <v>11.2</v>
      </c>
      <c r="F14" s="1">
        <v>16.8</v>
      </c>
      <c r="G14" s="1">
        <v>16.8</v>
      </c>
      <c r="H14" s="1">
        <v>25.2</v>
      </c>
      <c r="I14" s="1">
        <v>11.4</v>
      </c>
      <c r="J14" s="1">
        <v>17.7</v>
      </c>
      <c r="K14" s="1">
        <v>16.9</v>
      </c>
      <c r="L14" s="1">
        <v>4.76</v>
      </c>
      <c r="M14" s="1">
        <v>-1.75</v>
      </c>
      <c r="N14" s="1">
        <v>-5.08</v>
      </c>
      <c r="O14" s="1">
        <v>-0.59</v>
      </c>
    </row>
    <row r="15">
      <c r="A15" s="1">
        <v>2014.0</v>
      </c>
      <c r="B15" s="1" t="s">
        <v>17</v>
      </c>
      <c r="C15" s="1" t="s">
        <v>18</v>
      </c>
      <c r="D15" s="1">
        <v>26.2</v>
      </c>
      <c r="E15" s="1">
        <v>11.2</v>
      </c>
      <c r="F15" s="1">
        <v>17.7</v>
      </c>
      <c r="G15" s="1">
        <v>16.2</v>
      </c>
      <c r="H15" s="1">
        <v>26.4</v>
      </c>
      <c r="I15" s="1">
        <v>11.2</v>
      </c>
      <c r="J15" s="1">
        <v>16.8</v>
      </c>
      <c r="K15" s="1">
        <v>16.8</v>
      </c>
      <c r="L15" s="1">
        <v>-0.76</v>
      </c>
      <c r="M15" s="1">
        <v>0.0</v>
      </c>
      <c r="N15" s="1">
        <v>5.36</v>
      </c>
      <c r="O15" s="1">
        <v>-3.57</v>
      </c>
    </row>
    <row r="16">
      <c r="A16" s="1">
        <v>2015.0</v>
      </c>
      <c r="B16" s="1" t="s">
        <v>17</v>
      </c>
      <c r="C16" s="1" t="s">
        <v>18</v>
      </c>
      <c r="D16" s="1">
        <v>26.8</v>
      </c>
      <c r="E16" s="1">
        <v>11.3</v>
      </c>
      <c r="F16" s="1">
        <v>15.8</v>
      </c>
      <c r="G16" s="1">
        <v>16.5</v>
      </c>
      <c r="H16" s="1">
        <v>26.2</v>
      </c>
      <c r="I16" s="1">
        <v>11.2</v>
      </c>
      <c r="J16" s="1">
        <v>17.7</v>
      </c>
      <c r="K16" s="1">
        <v>16.2</v>
      </c>
      <c r="L16" s="1">
        <v>2.29</v>
      </c>
      <c r="M16" s="1">
        <v>0.89</v>
      </c>
      <c r="N16" s="1">
        <v>-10.73</v>
      </c>
      <c r="O16" s="1">
        <v>1.85</v>
      </c>
    </row>
    <row r="17">
      <c r="A17" s="1">
        <v>2016.0</v>
      </c>
      <c r="B17" s="1" t="s">
        <v>17</v>
      </c>
      <c r="C17" s="1" t="s">
        <v>18</v>
      </c>
      <c r="D17" s="1">
        <v>27.4</v>
      </c>
      <c r="E17" s="1">
        <v>11.8</v>
      </c>
      <c r="F17" s="1">
        <v>15.5</v>
      </c>
      <c r="G17" s="1">
        <v>14.2</v>
      </c>
      <c r="H17" s="1">
        <v>26.8</v>
      </c>
      <c r="I17" s="1">
        <v>11.3</v>
      </c>
      <c r="J17" s="1">
        <v>15.8</v>
      </c>
      <c r="K17" s="1">
        <v>16.5</v>
      </c>
      <c r="L17" s="1">
        <v>2.24</v>
      </c>
      <c r="M17" s="1">
        <v>4.42</v>
      </c>
      <c r="N17" s="1">
        <v>-1.9</v>
      </c>
      <c r="O17" s="1">
        <v>-13.94</v>
      </c>
    </row>
    <row r="18">
      <c r="A18" s="1">
        <v>2017.0</v>
      </c>
      <c r="B18" s="1" t="s">
        <v>17</v>
      </c>
      <c r="C18" s="1" t="s">
        <v>18</v>
      </c>
      <c r="D18" s="1">
        <v>28.4</v>
      </c>
      <c r="E18" s="1">
        <v>10.6</v>
      </c>
      <c r="F18" s="1">
        <v>16.1</v>
      </c>
      <c r="G18" s="1">
        <v>17.1</v>
      </c>
      <c r="H18" s="1">
        <v>27.4</v>
      </c>
      <c r="I18" s="1">
        <v>11.8</v>
      </c>
      <c r="J18" s="1">
        <v>15.5</v>
      </c>
      <c r="K18" s="1">
        <v>14.2</v>
      </c>
      <c r="L18" s="1">
        <v>3.65</v>
      </c>
      <c r="M18" s="1">
        <v>-10.17</v>
      </c>
      <c r="N18" s="1">
        <v>3.87</v>
      </c>
      <c r="O18" s="1">
        <v>20.42</v>
      </c>
    </row>
    <row r="19">
      <c r="A19" s="1">
        <v>2018.0</v>
      </c>
      <c r="B19" s="1" t="s">
        <v>17</v>
      </c>
      <c r="C19" s="1" t="s">
        <v>18</v>
      </c>
      <c r="D19" s="1">
        <v>30.7</v>
      </c>
      <c r="E19" s="1">
        <v>12.6</v>
      </c>
      <c r="F19" s="1">
        <v>14.5</v>
      </c>
      <c r="G19" s="1">
        <v>15.6</v>
      </c>
      <c r="H19" s="1">
        <v>28.4</v>
      </c>
      <c r="I19" s="1">
        <v>10.6</v>
      </c>
      <c r="J19" s="1">
        <v>16.1</v>
      </c>
      <c r="K19" s="1">
        <v>17.1</v>
      </c>
      <c r="L19" s="1">
        <v>8.1</v>
      </c>
      <c r="M19" s="1">
        <v>18.87</v>
      </c>
      <c r="N19" s="1">
        <v>-9.94</v>
      </c>
      <c r="O19" s="1">
        <v>-8.77</v>
      </c>
    </row>
    <row r="20">
      <c r="A20" s="1">
        <v>2019.0</v>
      </c>
      <c r="B20" s="1" t="s">
        <v>17</v>
      </c>
      <c r="C20" s="1" t="s">
        <v>18</v>
      </c>
      <c r="D20" s="1">
        <v>27.0</v>
      </c>
      <c r="E20" s="1">
        <v>11.7</v>
      </c>
      <c r="F20" s="1">
        <v>14.8</v>
      </c>
      <c r="G20" s="1">
        <v>17.7</v>
      </c>
      <c r="H20" s="1">
        <v>30.7</v>
      </c>
      <c r="I20" s="1">
        <v>12.6</v>
      </c>
      <c r="J20" s="1">
        <v>14.5</v>
      </c>
      <c r="K20" s="1">
        <v>15.6</v>
      </c>
      <c r="L20" s="1">
        <v>-12.05</v>
      </c>
      <c r="M20" s="1">
        <v>-7.14</v>
      </c>
      <c r="N20" s="1">
        <v>2.07</v>
      </c>
      <c r="O20" s="1">
        <v>13.46</v>
      </c>
    </row>
    <row r="21">
      <c r="A21" s="1">
        <v>2020.0</v>
      </c>
      <c r="B21" s="1" t="s">
        <v>17</v>
      </c>
      <c r="C21" s="1" t="s">
        <v>18</v>
      </c>
      <c r="D21" s="1">
        <v>28.4</v>
      </c>
      <c r="E21" s="1">
        <v>11.8</v>
      </c>
      <c r="F21" s="1">
        <v>14.7</v>
      </c>
      <c r="G21" s="1">
        <v>14.7</v>
      </c>
      <c r="H21" s="1">
        <v>27.0</v>
      </c>
      <c r="I21" s="1">
        <v>11.7</v>
      </c>
      <c r="J21" s="1">
        <v>14.8</v>
      </c>
      <c r="K21" s="1">
        <v>17.7</v>
      </c>
      <c r="L21" s="1">
        <v>5.19</v>
      </c>
      <c r="M21" s="1">
        <v>0.85</v>
      </c>
      <c r="N21" s="1">
        <v>-0.68</v>
      </c>
      <c r="O21" s="1">
        <v>-16.95</v>
      </c>
    </row>
    <row r="22">
      <c r="A22" s="1">
        <v>2022.0</v>
      </c>
      <c r="B22" s="1" t="s">
        <v>17</v>
      </c>
      <c r="C22" s="1" t="s">
        <v>18</v>
      </c>
      <c r="D22" s="1">
        <v>31.6</v>
      </c>
      <c r="E22" s="1">
        <v>12.2</v>
      </c>
      <c r="F22" s="1">
        <v>11.3</v>
      </c>
      <c r="G22" s="1">
        <v>17.8</v>
      </c>
    </row>
    <row r="23">
      <c r="A23" s="1">
        <v>2012.0</v>
      </c>
      <c r="B23" s="1" t="s">
        <v>19</v>
      </c>
      <c r="C23" s="1" t="s">
        <v>20</v>
      </c>
      <c r="D23" s="1">
        <v>23.6</v>
      </c>
      <c r="E23" s="1">
        <v>9.7</v>
      </c>
      <c r="F23" s="1">
        <v>16.2</v>
      </c>
      <c r="G23" s="1">
        <v>14.8</v>
      </c>
    </row>
    <row r="24">
      <c r="A24" s="1">
        <v>2013.0</v>
      </c>
      <c r="B24" s="1" t="s">
        <v>19</v>
      </c>
      <c r="C24" s="1" t="s">
        <v>20</v>
      </c>
      <c r="D24" s="1">
        <v>25.4</v>
      </c>
      <c r="E24" s="1">
        <v>10.6</v>
      </c>
      <c r="F24" s="1">
        <v>16.6</v>
      </c>
      <c r="G24" s="1">
        <v>16.1</v>
      </c>
      <c r="H24" s="1">
        <v>23.6</v>
      </c>
      <c r="I24" s="1">
        <v>9.7</v>
      </c>
      <c r="J24" s="1">
        <v>16.2</v>
      </c>
      <c r="K24" s="1">
        <v>14.8</v>
      </c>
      <c r="L24" s="1">
        <v>7.63</v>
      </c>
      <c r="M24" s="1">
        <v>9.28</v>
      </c>
      <c r="N24" s="1">
        <v>2.47</v>
      </c>
      <c r="O24" s="1">
        <v>8.78</v>
      </c>
    </row>
    <row r="25">
      <c r="A25" s="1">
        <v>2014.0</v>
      </c>
      <c r="B25" s="1" t="s">
        <v>19</v>
      </c>
      <c r="C25" s="1" t="s">
        <v>20</v>
      </c>
      <c r="D25" s="1">
        <v>27.0</v>
      </c>
      <c r="E25" s="1">
        <v>10.0</v>
      </c>
      <c r="F25" s="1">
        <v>14.4</v>
      </c>
      <c r="G25" s="1">
        <v>15.9</v>
      </c>
      <c r="H25" s="1">
        <v>25.4</v>
      </c>
      <c r="I25" s="1">
        <v>10.6</v>
      </c>
      <c r="J25" s="1">
        <v>16.6</v>
      </c>
      <c r="K25" s="1">
        <v>16.1</v>
      </c>
      <c r="L25" s="1">
        <v>6.3</v>
      </c>
      <c r="M25" s="1">
        <v>-5.66</v>
      </c>
      <c r="N25" s="1">
        <v>-13.25</v>
      </c>
      <c r="O25" s="1">
        <v>-1.24</v>
      </c>
    </row>
    <row r="26">
      <c r="A26" s="1">
        <v>2015.0</v>
      </c>
      <c r="B26" s="1" t="s">
        <v>19</v>
      </c>
      <c r="C26" s="1" t="s">
        <v>20</v>
      </c>
      <c r="D26" s="1">
        <v>25.0</v>
      </c>
      <c r="E26" s="1">
        <v>9.8</v>
      </c>
      <c r="F26" s="1">
        <v>15.2</v>
      </c>
      <c r="G26" s="1">
        <v>15.7</v>
      </c>
      <c r="H26" s="1">
        <v>27.0</v>
      </c>
      <c r="I26" s="1">
        <v>10.0</v>
      </c>
      <c r="J26" s="1">
        <v>14.4</v>
      </c>
      <c r="K26" s="1">
        <v>15.9</v>
      </c>
      <c r="L26" s="1">
        <v>-7.41</v>
      </c>
      <c r="M26" s="1">
        <v>-2.0</v>
      </c>
      <c r="N26" s="1">
        <v>5.56</v>
      </c>
      <c r="O26" s="1">
        <v>-1.26</v>
      </c>
    </row>
    <row r="27">
      <c r="A27" s="1">
        <v>2016.0</v>
      </c>
      <c r="B27" s="1" t="s">
        <v>19</v>
      </c>
      <c r="C27" s="1" t="s">
        <v>20</v>
      </c>
      <c r="D27" s="1">
        <v>25.5</v>
      </c>
      <c r="E27" s="1">
        <v>10.4</v>
      </c>
      <c r="F27" s="1">
        <v>14.2</v>
      </c>
      <c r="G27" s="1">
        <v>11.7</v>
      </c>
      <c r="H27" s="1">
        <v>25.0</v>
      </c>
      <c r="I27" s="1">
        <v>9.8</v>
      </c>
      <c r="J27" s="1">
        <v>15.2</v>
      </c>
      <c r="K27" s="1">
        <v>15.7</v>
      </c>
      <c r="L27" s="1">
        <v>2.0</v>
      </c>
      <c r="M27" s="1">
        <v>6.12</v>
      </c>
      <c r="N27" s="1">
        <v>-6.58</v>
      </c>
      <c r="O27" s="1">
        <v>-25.48</v>
      </c>
    </row>
    <row r="28">
      <c r="A28" s="1">
        <v>2017.0</v>
      </c>
      <c r="B28" s="1" t="s">
        <v>19</v>
      </c>
      <c r="C28" s="1" t="s">
        <v>20</v>
      </c>
      <c r="D28" s="1">
        <v>25.7</v>
      </c>
      <c r="E28" s="1">
        <v>10.5</v>
      </c>
      <c r="F28" s="1">
        <v>14.1</v>
      </c>
      <c r="G28" s="1">
        <v>16.0</v>
      </c>
      <c r="H28" s="1">
        <v>25.5</v>
      </c>
      <c r="I28" s="1">
        <v>10.4</v>
      </c>
      <c r="J28" s="1">
        <v>14.2</v>
      </c>
      <c r="K28" s="1">
        <v>11.7</v>
      </c>
      <c r="L28" s="1">
        <v>0.78</v>
      </c>
      <c r="M28" s="1">
        <v>0.96</v>
      </c>
      <c r="N28" s="1">
        <v>-0.7</v>
      </c>
      <c r="O28" s="1">
        <v>36.75</v>
      </c>
    </row>
    <row r="29">
      <c r="A29" s="1">
        <v>2018.0</v>
      </c>
      <c r="B29" s="1" t="s">
        <v>19</v>
      </c>
      <c r="C29" s="1" t="s">
        <v>20</v>
      </c>
      <c r="D29" s="1">
        <v>27.6</v>
      </c>
      <c r="E29" s="1">
        <v>11.0</v>
      </c>
      <c r="F29" s="1">
        <v>12.8</v>
      </c>
      <c r="G29" s="1">
        <v>15.1</v>
      </c>
      <c r="H29" s="1">
        <v>25.7</v>
      </c>
      <c r="I29" s="1">
        <v>10.5</v>
      </c>
      <c r="J29" s="1">
        <v>14.1</v>
      </c>
      <c r="K29" s="1">
        <v>16.0</v>
      </c>
      <c r="L29" s="1">
        <v>7.39</v>
      </c>
      <c r="M29" s="1">
        <v>4.76</v>
      </c>
      <c r="N29" s="1">
        <v>-9.22</v>
      </c>
      <c r="O29" s="1">
        <v>-5.63</v>
      </c>
    </row>
    <row r="30">
      <c r="A30" s="1">
        <v>2019.0</v>
      </c>
      <c r="B30" s="1" t="s">
        <v>19</v>
      </c>
      <c r="C30" s="1" t="s">
        <v>20</v>
      </c>
      <c r="D30" s="1">
        <v>27.1</v>
      </c>
      <c r="E30" s="1">
        <v>10.5</v>
      </c>
      <c r="F30" s="1">
        <v>12.6</v>
      </c>
      <c r="G30" s="1">
        <v>15.3</v>
      </c>
      <c r="H30" s="1">
        <v>27.6</v>
      </c>
      <c r="I30" s="1">
        <v>11.0</v>
      </c>
      <c r="J30" s="1">
        <v>12.8</v>
      </c>
      <c r="K30" s="1">
        <v>15.1</v>
      </c>
      <c r="L30" s="1">
        <v>-1.81</v>
      </c>
      <c r="M30" s="1">
        <v>-4.55</v>
      </c>
      <c r="N30" s="1">
        <v>-1.56</v>
      </c>
      <c r="O30" s="1">
        <v>1.32</v>
      </c>
    </row>
    <row r="31">
      <c r="A31" s="1">
        <v>2020.0</v>
      </c>
      <c r="B31" s="1" t="s">
        <v>19</v>
      </c>
      <c r="C31" s="1" t="s">
        <v>20</v>
      </c>
      <c r="D31" s="1">
        <v>26.3</v>
      </c>
      <c r="E31" s="1">
        <v>10.3</v>
      </c>
      <c r="F31" s="1">
        <v>12.0</v>
      </c>
      <c r="G31" s="1">
        <v>16.8</v>
      </c>
      <c r="H31" s="1">
        <v>27.1</v>
      </c>
      <c r="I31" s="1">
        <v>10.5</v>
      </c>
      <c r="J31" s="1">
        <v>12.6</v>
      </c>
      <c r="K31" s="1">
        <v>15.3</v>
      </c>
      <c r="L31" s="1">
        <v>-2.95</v>
      </c>
      <c r="M31" s="1">
        <v>-1.9</v>
      </c>
      <c r="N31" s="1">
        <v>-4.76</v>
      </c>
      <c r="O31" s="1">
        <v>9.8</v>
      </c>
    </row>
    <row r="32">
      <c r="A32" s="1">
        <v>2021.0</v>
      </c>
      <c r="B32" s="1" t="s">
        <v>19</v>
      </c>
      <c r="C32" s="1" t="s">
        <v>20</v>
      </c>
      <c r="D32" s="1">
        <v>29.1</v>
      </c>
      <c r="E32" s="1">
        <v>11.4</v>
      </c>
      <c r="F32" s="1">
        <v>12.0</v>
      </c>
      <c r="G32" s="1">
        <v>17.0</v>
      </c>
      <c r="H32" s="1">
        <v>26.3</v>
      </c>
      <c r="I32" s="1">
        <v>10.3</v>
      </c>
      <c r="J32" s="1">
        <v>12.0</v>
      </c>
      <c r="K32" s="1">
        <v>16.8</v>
      </c>
      <c r="L32" s="1">
        <v>10.65</v>
      </c>
      <c r="M32" s="1">
        <v>10.68</v>
      </c>
      <c r="N32" s="1">
        <v>0.0</v>
      </c>
      <c r="O32" s="1">
        <v>1.19</v>
      </c>
    </row>
    <row r="33">
      <c r="A33" s="1">
        <v>2022.0</v>
      </c>
      <c r="B33" s="1" t="s">
        <v>19</v>
      </c>
      <c r="C33" s="1" t="s">
        <v>20</v>
      </c>
      <c r="D33" s="1">
        <v>30.1</v>
      </c>
      <c r="E33" s="1">
        <v>11.3</v>
      </c>
      <c r="F33" s="1">
        <v>11.2</v>
      </c>
      <c r="G33" s="1">
        <v>17.8</v>
      </c>
      <c r="H33" s="1">
        <v>29.1</v>
      </c>
      <c r="I33" s="1">
        <v>11.4</v>
      </c>
      <c r="J33" s="1">
        <v>12.0</v>
      </c>
      <c r="K33" s="1">
        <v>17.0</v>
      </c>
      <c r="L33" s="1">
        <v>3.44</v>
      </c>
      <c r="M33" s="1">
        <v>-0.88</v>
      </c>
      <c r="N33" s="1">
        <v>-6.67</v>
      </c>
      <c r="O33" s="1">
        <v>4.71</v>
      </c>
    </row>
    <row r="34">
      <c r="A34" s="1">
        <v>2012.0</v>
      </c>
      <c r="B34" s="1" t="s">
        <v>21</v>
      </c>
      <c r="C34" s="1" t="s">
        <v>22</v>
      </c>
      <c r="D34" s="1">
        <v>29.1</v>
      </c>
      <c r="E34" s="1">
        <v>10.2</v>
      </c>
      <c r="F34" s="1">
        <v>21.4</v>
      </c>
      <c r="G34" s="1">
        <v>18.0</v>
      </c>
    </row>
    <row r="35">
      <c r="A35" s="1">
        <v>2013.0</v>
      </c>
      <c r="B35" s="1" t="s">
        <v>21</v>
      </c>
      <c r="C35" s="1" t="s">
        <v>22</v>
      </c>
      <c r="D35" s="1">
        <v>30.0</v>
      </c>
      <c r="E35" s="1">
        <v>10.1</v>
      </c>
      <c r="F35" s="1">
        <v>21.0</v>
      </c>
      <c r="G35" s="1">
        <v>18.3</v>
      </c>
      <c r="H35" s="1">
        <v>29.1</v>
      </c>
      <c r="I35" s="1">
        <v>10.2</v>
      </c>
      <c r="J35" s="1">
        <v>21.4</v>
      </c>
      <c r="K35" s="1">
        <v>18.0</v>
      </c>
      <c r="L35" s="1">
        <v>3.09</v>
      </c>
      <c r="M35" s="1">
        <v>-0.98</v>
      </c>
      <c r="N35" s="1">
        <v>-1.87</v>
      </c>
      <c r="O35" s="1">
        <v>1.67</v>
      </c>
    </row>
    <row r="36">
      <c r="A36" s="1">
        <v>2014.0</v>
      </c>
      <c r="B36" s="1" t="s">
        <v>21</v>
      </c>
      <c r="C36" s="1" t="s">
        <v>22</v>
      </c>
      <c r="D36" s="1">
        <v>30.2</v>
      </c>
      <c r="E36" s="1">
        <v>11.2</v>
      </c>
      <c r="F36" s="1">
        <v>19.9</v>
      </c>
      <c r="G36" s="1">
        <v>19.7</v>
      </c>
      <c r="H36" s="1">
        <v>30.0</v>
      </c>
      <c r="I36" s="1">
        <v>10.1</v>
      </c>
      <c r="J36" s="1">
        <v>21.0</v>
      </c>
      <c r="K36" s="1">
        <v>18.3</v>
      </c>
      <c r="L36" s="1">
        <v>0.67</v>
      </c>
      <c r="M36" s="1">
        <v>10.89</v>
      </c>
      <c r="N36" s="1">
        <v>-5.24</v>
      </c>
      <c r="O36" s="1">
        <v>7.65</v>
      </c>
    </row>
    <row r="37">
      <c r="A37" s="1">
        <v>2015.0</v>
      </c>
      <c r="B37" s="1" t="s">
        <v>21</v>
      </c>
      <c r="C37" s="1" t="s">
        <v>22</v>
      </c>
      <c r="D37" s="1">
        <v>30.0</v>
      </c>
      <c r="E37" s="1">
        <v>10.4</v>
      </c>
      <c r="F37" s="1">
        <v>18.1</v>
      </c>
      <c r="G37" s="1">
        <v>18.5</v>
      </c>
      <c r="H37" s="1">
        <v>30.2</v>
      </c>
      <c r="I37" s="1">
        <v>11.2</v>
      </c>
      <c r="J37" s="1">
        <v>19.9</v>
      </c>
      <c r="K37" s="1">
        <v>19.7</v>
      </c>
      <c r="L37" s="1">
        <v>-0.66</v>
      </c>
      <c r="M37" s="1">
        <v>-7.14</v>
      </c>
      <c r="N37" s="1">
        <v>-9.05</v>
      </c>
      <c r="O37" s="1">
        <v>-6.09</v>
      </c>
    </row>
    <row r="38">
      <c r="A38" s="1">
        <v>2016.0</v>
      </c>
      <c r="B38" s="1" t="s">
        <v>21</v>
      </c>
      <c r="C38" s="1" t="s">
        <v>22</v>
      </c>
      <c r="D38" s="1">
        <v>30.3</v>
      </c>
      <c r="E38" s="1">
        <v>11.3</v>
      </c>
      <c r="F38" s="1">
        <v>18.0</v>
      </c>
      <c r="G38" s="1">
        <v>18.6</v>
      </c>
      <c r="H38" s="1">
        <v>30.0</v>
      </c>
      <c r="I38" s="1">
        <v>10.4</v>
      </c>
      <c r="J38" s="1">
        <v>18.1</v>
      </c>
      <c r="K38" s="1">
        <v>18.5</v>
      </c>
      <c r="L38" s="1">
        <v>1.0</v>
      </c>
      <c r="M38" s="1">
        <v>8.65</v>
      </c>
      <c r="N38" s="1">
        <v>-0.55</v>
      </c>
      <c r="O38" s="1">
        <v>0.54</v>
      </c>
    </row>
    <row r="39">
      <c r="A39" s="1">
        <v>2017.0</v>
      </c>
      <c r="B39" s="1" t="s">
        <v>21</v>
      </c>
      <c r="C39" s="1" t="s">
        <v>22</v>
      </c>
      <c r="D39" s="1">
        <v>31.6</v>
      </c>
      <c r="E39" s="1">
        <v>10.6</v>
      </c>
      <c r="F39" s="1">
        <v>18.8</v>
      </c>
      <c r="G39" s="1">
        <v>19.6</v>
      </c>
      <c r="H39" s="1">
        <v>30.3</v>
      </c>
      <c r="I39" s="1">
        <v>11.3</v>
      </c>
      <c r="J39" s="1">
        <v>18.0</v>
      </c>
      <c r="K39" s="1">
        <v>18.6</v>
      </c>
      <c r="L39" s="1">
        <v>4.29</v>
      </c>
      <c r="M39" s="1">
        <v>-6.19</v>
      </c>
      <c r="N39" s="1">
        <v>4.44</v>
      </c>
      <c r="O39" s="1">
        <v>5.38</v>
      </c>
    </row>
    <row r="40">
      <c r="A40" s="1">
        <v>2018.0</v>
      </c>
      <c r="B40" s="1" t="s">
        <v>21</v>
      </c>
      <c r="C40" s="1" t="s">
        <v>22</v>
      </c>
      <c r="D40" s="1">
        <v>30.9</v>
      </c>
      <c r="E40" s="1">
        <v>11.3</v>
      </c>
      <c r="F40" s="1">
        <v>17.0</v>
      </c>
      <c r="G40" s="1">
        <v>21.6</v>
      </c>
      <c r="H40" s="1">
        <v>31.6</v>
      </c>
      <c r="I40" s="1">
        <v>10.6</v>
      </c>
      <c r="J40" s="1">
        <v>18.8</v>
      </c>
      <c r="K40" s="1">
        <v>19.6</v>
      </c>
      <c r="L40" s="1">
        <v>-2.22</v>
      </c>
      <c r="M40" s="1">
        <v>6.6</v>
      </c>
      <c r="N40" s="1">
        <v>-9.57</v>
      </c>
      <c r="O40" s="1">
        <v>10.2</v>
      </c>
    </row>
    <row r="41">
      <c r="A41" s="1">
        <v>2019.0</v>
      </c>
      <c r="B41" s="1" t="s">
        <v>21</v>
      </c>
      <c r="C41" s="1" t="s">
        <v>22</v>
      </c>
      <c r="D41" s="1">
        <v>33.2</v>
      </c>
      <c r="E41" s="1">
        <v>10.8</v>
      </c>
      <c r="F41" s="1">
        <v>17.3</v>
      </c>
      <c r="G41" s="1">
        <v>19.6</v>
      </c>
      <c r="H41" s="1">
        <v>30.9</v>
      </c>
      <c r="I41" s="1">
        <v>11.3</v>
      </c>
      <c r="J41" s="1">
        <v>17.0</v>
      </c>
      <c r="K41" s="1">
        <v>21.6</v>
      </c>
      <c r="L41" s="1">
        <v>7.44</v>
      </c>
      <c r="M41" s="1">
        <v>-4.42</v>
      </c>
      <c r="N41" s="1">
        <v>1.76</v>
      </c>
      <c r="O41" s="1">
        <v>-9.26</v>
      </c>
    </row>
    <row r="42">
      <c r="A42" s="1">
        <v>2020.0</v>
      </c>
      <c r="B42" s="1" t="s">
        <v>21</v>
      </c>
      <c r="C42" s="1" t="s">
        <v>22</v>
      </c>
      <c r="D42" s="1">
        <v>31.5</v>
      </c>
      <c r="E42" s="1">
        <v>11.4</v>
      </c>
      <c r="F42" s="1">
        <v>15.8</v>
      </c>
      <c r="G42" s="1">
        <v>20.2</v>
      </c>
      <c r="H42" s="1">
        <v>33.2</v>
      </c>
      <c r="I42" s="1">
        <v>10.8</v>
      </c>
      <c r="J42" s="1">
        <v>17.3</v>
      </c>
      <c r="K42" s="1">
        <v>19.6</v>
      </c>
      <c r="L42" s="1">
        <v>-5.12</v>
      </c>
      <c r="M42" s="1">
        <v>5.56</v>
      </c>
      <c r="N42" s="1">
        <v>-8.67</v>
      </c>
      <c r="O42" s="1">
        <v>3.06</v>
      </c>
    </row>
    <row r="43">
      <c r="A43" s="1">
        <v>2021.0</v>
      </c>
      <c r="B43" s="1" t="s">
        <v>21</v>
      </c>
      <c r="C43" s="1" t="s">
        <v>22</v>
      </c>
      <c r="D43" s="1">
        <v>33.3</v>
      </c>
      <c r="E43" s="1">
        <v>11.1</v>
      </c>
      <c r="F43" s="1">
        <v>14.4</v>
      </c>
      <c r="G43" s="1">
        <v>19.1</v>
      </c>
      <c r="H43" s="1">
        <v>31.5</v>
      </c>
      <c r="I43" s="1">
        <v>11.4</v>
      </c>
      <c r="J43" s="1">
        <v>15.8</v>
      </c>
      <c r="K43" s="1">
        <v>20.2</v>
      </c>
      <c r="L43" s="1">
        <v>5.71</v>
      </c>
      <c r="M43" s="1">
        <v>-2.63</v>
      </c>
      <c r="N43" s="1">
        <v>-8.86</v>
      </c>
      <c r="O43" s="1">
        <v>-5.45</v>
      </c>
    </row>
    <row r="44">
      <c r="A44" s="1">
        <v>2022.0</v>
      </c>
      <c r="B44" s="1" t="s">
        <v>21</v>
      </c>
      <c r="C44" s="1" t="s">
        <v>22</v>
      </c>
      <c r="D44" s="1">
        <v>33.4</v>
      </c>
      <c r="E44" s="1">
        <v>11.5</v>
      </c>
      <c r="F44" s="1">
        <v>14.9</v>
      </c>
      <c r="G44" s="1">
        <v>21.7</v>
      </c>
      <c r="H44" s="1">
        <v>33.3</v>
      </c>
      <c r="I44" s="1">
        <v>11.1</v>
      </c>
      <c r="J44" s="1">
        <v>14.4</v>
      </c>
      <c r="K44" s="1">
        <v>19.1</v>
      </c>
      <c r="L44" s="1">
        <v>0.3</v>
      </c>
      <c r="M44" s="1">
        <v>3.6</v>
      </c>
      <c r="N44" s="1">
        <v>3.47</v>
      </c>
      <c r="O44" s="1">
        <v>13.61</v>
      </c>
    </row>
    <row r="45">
      <c r="A45" s="1">
        <v>2012.0</v>
      </c>
      <c r="B45" s="1" t="s">
        <v>23</v>
      </c>
      <c r="C45" s="1" t="s">
        <v>24</v>
      </c>
      <c r="D45" s="1">
        <v>29.2</v>
      </c>
      <c r="E45" s="1">
        <v>10.6</v>
      </c>
      <c r="F45" s="1">
        <v>18.2</v>
      </c>
      <c r="G45" s="1">
        <v>15.5</v>
      </c>
    </row>
    <row r="46">
      <c r="A46" s="1">
        <v>2013.0</v>
      </c>
      <c r="B46" s="1" t="s">
        <v>23</v>
      </c>
      <c r="C46" s="1" t="s">
        <v>24</v>
      </c>
      <c r="D46" s="1">
        <v>30.9</v>
      </c>
      <c r="E46" s="1">
        <v>11.0</v>
      </c>
      <c r="F46" s="1">
        <v>15.9</v>
      </c>
      <c r="G46" s="1">
        <v>16.0</v>
      </c>
      <c r="H46" s="1">
        <v>29.2</v>
      </c>
      <c r="I46" s="1">
        <v>10.6</v>
      </c>
      <c r="J46" s="1">
        <v>18.2</v>
      </c>
      <c r="K46" s="1">
        <v>15.5</v>
      </c>
      <c r="L46" s="1">
        <v>5.82</v>
      </c>
      <c r="M46" s="1">
        <v>3.77</v>
      </c>
      <c r="N46" s="1">
        <v>-12.64</v>
      </c>
      <c r="O46" s="1">
        <v>3.23</v>
      </c>
    </row>
    <row r="47">
      <c r="A47" s="1">
        <v>2014.0</v>
      </c>
      <c r="B47" s="1" t="s">
        <v>23</v>
      </c>
      <c r="C47" s="1" t="s">
        <v>24</v>
      </c>
      <c r="D47" s="1">
        <v>31.9</v>
      </c>
      <c r="E47" s="1">
        <v>11.0</v>
      </c>
      <c r="F47" s="1">
        <v>14.5</v>
      </c>
      <c r="G47" s="1">
        <v>14.6</v>
      </c>
      <c r="H47" s="1">
        <v>30.9</v>
      </c>
      <c r="I47" s="1">
        <v>11.0</v>
      </c>
      <c r="J47" s="1">
        <v>15.9</v>
      </c>
      <c r="K47" s="1">
        <v>16.0</v>
      </c>
      <c r="L47" s="1">
        <v>3.24</v>
      </c>
      <c r="M47" s="1">
        <v>0.0</v>
      </c>
      <c r="N47" s="1">
        <v>-8.81</v>
      </c>
      <c r="O47" s="1">
        <v>-8.75</v>
      </c>
    </row>
    <row r="48">
      <c r="A48" s="1">
        <v>2015.0</v>
      </c>
      <c r="B48" s="1" t="s">
        <v>23</v>
      </c>
      <c r="C48" s="1" t="s">
        <v>24</v>
      </c>
      <c r="D48" s="1">
        <v>32.4</v>
      </c>
      <c r="E48" s="1">
        <v>11.4</v>
      </c>
      <c r="F48" s="1">
        <v>15.2</v>
      </c>
      <c r="G48" s="1">
        <v>16.1</v>
      </c>
      <c r="H48" s="1">
        <v>31.9</v>
      </c>
      <c r="I48" s="1">
        <v>11.0</v>
      </c>
      <c r="J48" s="1">
        <v>14.5</v>
      </c>
      <c r="K48" s="1">
        <v>14.6</v>
      </c>
      <c r="L48" s="1">
        <v>1.57</v>
      </c>
      <c r="M48" s="1">
        <v>3.64</v>
      </c>
      <c r="N48" s="1">
        <v>4.83</v>
      </c>
      <c r="O48" s="1">
        <v>10.27</v>
      </c>
    </row>
    <row r="49">
      <c r="A49" s="1">
        <v>2016.0</v>
      </c>
      <c r="B49" s="1" t="s">
        <v>23</v>
      </c>
      <c r="C49" s="1" t="s">
        <v>24</v>
      </c>
      <c r="D49" s="1">
        <v>33.6</v>
      </c>
      <c r="E49" s="1">
        <v>11.2</v>
      </c>
      <c r="F49" s="1">
        <v>14.3</v>
      </c>
      <c r="G49" s="1">
        <v>12.5</v>
      </c>
      <c r="H49" s="1">
        <v>32.4</v>
      </c>
      <c r="I49" s="1">
        <v>11.4</v>
      </c>
      <c r="J49" s="1">
        <v>15.2</v>
      </c>
      <c r="K49" s="1">
        <v>16.1</v>
      </c>
      <c r="L49" s="1">
        <v>3.7</v>
      </c>
      <c r="M49" s="1">
        <v>-1.75</v>
      </c>
      <c r="N49" s="1">
        <v>-5.92</v>
      </c>
      <c r="O49" s="1">
        <v>-22.36</v>
      </c>
    </row>
    <row r="50">
      <c r="A50" s="1">
        <v>2017.0</v>
      </c>
      <c r="B50" s="1" t="s">
        <v>23</v>
      </c>
      <c r="C50" s="1" t="s">
        <v>24</v>
      </c>
      <c r="D50" s="1">
        <v>33.0</v>
      </c>
      <c r="E50" s="1">
        <v>11.9</v>
      </c>
      <c r="F50" s="1">
        <v>15.7</v>
      </c>
      <c r="G50" s="1">
        <v>16.6</v>
      </c>
      <c r="H50" s="1">
        <v>33.6</v>
      </c>
      <c r="I50" s="1">
        <v>11.2</v>
      </c>
      <c r="J50" s="1">
        <v>14.3</v>
      </c>
      <c r="K50" s="1">
        <v>12.5</v>
      </c>
      <c r="L50" s="1">
        <v>-1.79</v>
      </c>
      <c r="M50" s="1">
        <v>6.25</v>
      </c>
      <c r="N50" s="1">
        <v>9.79</v>
      </c>
      <c r="O50" s="1">
        <v>32.8</v>
      </c>
    </row>
    <row r="51">
      <c r="A51" s="1">
        <v>2018.0</v>
      </c>
      <c r="B51" s="1" t="s">
        <v>23</v>
      </c>
      <c r="C51" s="1" t="s">
        <v>24</v>
      </c>
      <c r="D51" s="1">
        <v>34.8</v>
      </c>
      <c r="E51" s="1">
        <v>12.6</v>
      </c>
      <c r="F51" s="1">
        <v>14.4</v>
      </c>
      <c r="G51" s="1">
        <v>16.5</v>
      </c>
      <c r="H51" s="1">
        <v>33.0</v>
      </c>
      <c r="I51" s="1">
        <v>11.9</v>
      </c>
      <c r="J51" s="1">
        <v>15.7</v>
      </c>
      <c r="K51" s="1">
        <v>16.6</v>
      </c>
      <c r="L51" s="1">
        <v>5.45</v>
      </c>
      <c r="M51" s="1">
        <v>5.88</v>
      </c>
      <c r="N51" s="1">
        <v>-8.28</v>
      </c>
      <c r="O51" s="1">
        <v>-0.6</v>
      </c>
    </row>
    <row r="52">
      <c r="A52" s="1">
        <v>2019.0</v>
      </c>
      <c r="B52" s="1" t="s">
        <v>23</v>
      </c>
      <c r="C52" s="1" t="s">
        <v>24</v>
      </c>
      <c r="D52" s="1">
        <v>34.0</v>
      </c>
      <c r="E52" s="1">
        <v>12.2</v>
      </c>
      <c r="F52" s="1">
        <v>14.7</v>
      </c>
      <c r="G52" s="1">
        <v>17.2</v>
      </c>
      <c r="H52" s="1">
        <v>34.8</v>
      </c>
      <c r="I52" s="1">
        <v>12.6</v>
      </c>
      <c r="J52" s="1">
        <v>14.4</v>
      </c>
      <c r="K52" s="1">
        <v>16.5</v>
      </c>
      <c r="L52" s="1">
        <v>-2.3</v>
      </c>
      <c r="M52" s="1">
        <v>-3.17</v>
      </c>
      <c r="N52" s="1">
        <v>2.08</v>
      </c>
      <c r="O52" s="1">
        <v>4.24</v>
      </c>
    </row>
    <row r="53">
      <c r="A53" s="1">
        <v>2020.0</v>
      </c>
      <c r="B53" s="1" t="s">
        <v>23</v>
      </c>
      <c r="C53" s="1" t="s">
        <v>24</v>
      </c>
      <c r="D53" s="1">
        <v>35.8</v>
      </c>
      <c r="E53" s="1">
        <v>12.6</v>
      </c>
      <c r="F53" s="1">
        <v>13.2</v>
      </c>
      <c r="G53" s="1">
        <v>17.7</v>
      </c>
      <c r="H53" s="1">
        <v>34.0</v>
      </c>
      <c r="I53" s="1">
        <v>12.2</v>
      </c>
      <c r="J53" s="1">
        <v>14.7</v>
      </c>
      <c r="K53" s="1">
        <v>17.2</v>
      </c>
      <c r="L53" s="1">
        <v>5.29</v>
      </c>
      <c r="M53" s="1">
        <v>3.28</v>
      </c>
      <c r="N53" s="1">
        <v>-10.2</v>
      </c>
      <c r="O53" s="1">
        <v>2.91</v>
      </c>
    </row>
    <row r="54">
      <c r="A54" s="1">
        <v>2021.0</v>
      </c>
      <c r="B54" s="1" t="s">
        <v>23</v>
      </c>
      <c r="C54" s="1" t="s">
        <v>24</v>
      </c>
      <c r="D54" s="1">
        <v>36.1</v>
      </c>
      <c r="E54" s="1">
        <v>11.5</v>
      </c>
      <c r="F54" s="1">
        <v>13.1</v>
      </c>
      <c r="G54" s="1">
        <v>18.6</v>
      </c>
      <c r="H54" s="1">
        <v>35.8</v>
      </c>
      <c r="I54" s="1">
        <v>12.6</v>
      </c>
      <c r="J54" s="1">
        <v>13.2</v>
      </c>
      <c r="K54" s="1">
        <v>17.7</v>
      </c>
      <c r="L54" s="1">
        <v>0.84</v>
      </c>
      <c r="M54" s="1">
        <v>-8.73</v>
      </c>
      <c r="N54" s="1">
        <v>-0.76</v>
      </c>
      <c r="O54" s="1">
        <v>5.08</v>
      </c>
    </row>
    <row r="55">
      <c r="A55" s="1">
        <v>2022.0</v>
      </c>
      <c r="B55" s="1" t="s">
        <v>23</v>
      </c>
      <c r="C55" s="1" t="s">
        <v>24</v>
      </c>
      <c r="D55" s="1">
        <v>35.5</v>
      </c>
      <c r="E55" s="1">
        <v>13.9</v>
      </c>
      <c r="F55" s="1">
        <v>11.8</v>
      </c>
      <c r="G55" s="1">
        <v>19.4</v>
      </c>
      <c r="H55" s="1">
        <v>36.1</v>
      </c>
      <c r="I55" s="1">
        <v>11.5</v>
      </c>
      <c r="J55" s="1">
        <v>13.1</v>
      </c>
      <c r="K55" s="1">
        <v>18.6</v>
      </c>
      <c r="L55" s="1">
        <v>-1.66</v>
      </c>
      <c r="M55" s="1">
        <v>20.87</v>
      </c>
      <c r="N55" s="1">
        <v>-9.92</v>
      </c>
      <c r="O55" s="1">
        <v>4.3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</sheetData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</sheetData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5" t="s">
        <v>0</v>
      </c>
      <c r="B1" s="14" t="s">
        <v>1</v>
      </c>
      <c r="C1" s="14" t="s">
        <v>2</v>
      </c>
      <c r="D1" s="14" t="s">
        <v>6</v>
      </c>
      <c r="E1" s="14" t="s">
        <v>14</v>
      </c>
      <c r="F1" s="2" t="s">
        <v>38</v>
      </c>
      <c r="G1" s="2" t="s">
        <v>39</v>
      </c>
    </row>
    <row r="2">
      <c r="A2" s="8">
        <v>2012.0</v>
      </c>
      <c r="B2" s="15" t="s">
        <v>15</v>
      </c>
      <c r="C2" s="15" t="s">
        <v>16</v>
      </c>
      <c r="D2" s="16">
        <v>11.7</v>
      </c>
      <c r="E2" s="15"/>
      <c r="F2" s="3" t="s">
        <v>40</v>
      </c>
      <c r="G2" s="4">
        <f>averageifs(D2:D55, D2:D55, "&lt;&gt;")</f>
        <v>16.48888889</v>
      </c>
    </row>
    <row r="3">
      <c r="A3" s="8">
        <v>2013.0</v>
      </c>
      <c r="B3" s="15" t="s">
        <v>15</v>
      </c>
      <c r="C3" s="15" t="s">
        <v>16</v>
      </c>
      <c r="D3" s="16">
        <v>13.1</v>
      </c>
      <c r="E3" s="16">
        <v>11.97</v>
      </c>
      <c r="F3" s="3" t="s">
        <v>30</v>
      </c>
      <c r="G3" s="4">
        <f>averageifs(D2:D55, B2:B55, "ca", D2:D55, "&lt;&gt;")</f>
        <v>14.46363636</v>
      </c>
    </row>
    <row r="4">
      <c r="A4" s="8">
        <v>2014.0</v>
      </c>
      <c r="B4" s="15" t="s">
        <v>15</v>
      </c>
      <c r="C4" s="15" t="s">
        <v>16</v>
      </c>
      <c r="D4" s="16">
        <v>13.3</v>
      </c>
      <c r="E4" s="16">
        <v>1.53</v>
      </c>
      <c r="F4" s="3" t="s">
        <v>31</v>
      </c>
      <c r="G4" s="4">
        <f>averageifs(D2:D55, B2:B55, "fl", D2:D55, "&lt;&gt;")</f>
        <v>16.35</v>
      </c>
    </row>
    <row r="5">
      <c r="A5" s="8">
        <v>2015.0</v>
      </c>
      <c r="B5" s="15" t="s">
        <v>15</v>
      </c>
      <c r="C5" s="15" t="s">
        <v>16</v>
      </c>
      <c r="D5" s="16">
        <v>12.9</v>
      </c>
      <c r="E5" s="16">
        <v>-3.01</v>
      </c>
      <c r="F5" s="3" t="s">
        <v>32</v>
      </c>
      <c r="G5" s="4">
        <f>averageifs(D2:D55, B2:B55, "ny", D2:D55, "&lt;&gt;")</f>
        <v>15.65454545</v>
      </c>
    </row>
    <row r="6">
      <c r="A6" s="8">
        <v>2016.0</v>
      </c>
      <c r="B6" s="15" t="s">
        <v>15</v>
      </c>
      <c r="C6" s="15" t="s">
        <v>16</v>
      </c>
      <c r="D6" s="16">
        <v>13.4</v>
      </c>
      <c r="E6" s="16">
        <v>3.88</v>
      </c>
      <c r="F6" s="3" t="s">
        <v>33</v>
      </c>
      <c r="G6" s="4">
        <f>averageifs(D2:D55, B2:B55, "pa", D2:D55, "&lt;&gt;")</f>
        <v>19.53636364</v>
      </c>
    </row>
    <row r="7">
      <c r="A7" s="8">
        <v>2017.0</v>
      </c>
      <c r="B7" s="15" t="s">
        <v>15</v>
      </c>
      <c r="C7" s="15" t="s">
        <v>16</v>
      </c>
      <c r="D7" s="16">
        <v>17.3</v>
      </c>
      <c r="E7" s="16">
        <v>29.1</v>
      </c>
      <c r="F7" s="3" t="s">
        <v>34</v>
      </c>
      <c r="G7" s="4">
        <f>averageifs(D2:D55, B2:B55, "tx", D2:D55, "&lt;&gt;")</f>
        <v>16.42727273</v>
      </c>
    </row>
    <row r="8">
      <c r="A8" s="8">
        <v>2018.0</v>
      </c>
      <c r="B8" s="15" t="s">
        <v>15</v>
      </c>
      <c r="C8" s="15" t="s">
        <v>16</v>
      </c>
      <c r="D8" s="16">
        <v>15.4</v>
      </c>
      <c r="E8" s="16">
        <v>-10.98</v>
      </c>
      <c r="F8" s="4"/>
      <c r="G8" s="4"/>
    </row>
    <row r="9">
      <c r="A9" s="8">
        <v>2019.0</v>
      </c>
      <c r="B9" s="15" t="s">
        <v>15</v>
      </c>
      <c r="C9" s="15" t="s">
        <v>16</v>
      </c>
      <c r="D9" s="16">
        <v>14.6</v>
      </c>
      <c r="E9" s="16">
        <v>-5.19</v>
      </c>
      <c r="F9" s="4"/>
      <c r="G9" s="4"/>
    </row>
    <row r="10">
      <c r="A10" s="8">
        <v>2020.0</v>
      </c>
      <c r="B10" s="15" t="s">
        <v>15</v>
      </c>
      <c r="C10" s="15" t="s">
        <v>16</v>
      </c>
      <c r="D10" s="16">
        <v>14.1</v>
      </c>
      <c r="E10" s="16">
        <v>-3.42</v>
      </c>
      <c r="F10" s="4"/>
      <c r="G10" s="4"/>
    </row>
    <row r="11">
      <c r="A11" s="8">
        <v>2021.0</v>
      </c>
      <c r="B11" s="15" t="s">
        <v>15</v>
      </c>
      <c r="C11" s="15" t="s">
        <v>16</v>
      </c>
      <c r="D11" s="16">
        <v>15.2</v>
      </c>
      <c r="E11" s="16">
        <v>7.8</v>
      </c>
      <c r="F11" s="4"/>
      <c r="G11" s="4"/>
    </row>
    <row r="12">
      <c r="A12" s="8">
        <v>2022.0</v>
      </c>
      <c r="B12" s="15" t="s">
        <v>15</v>
      </c>
      <c r="C12" s="15" t="s">
        <v>16</v>
      </c>
      <c r="D12" s="16">
        <v>18.1</v>
      </c>
      <c r="E12" s="16">
        <v>19.08</v>
      </c>
      <c r="F12" s="4"/>
      <c r="G12" s="4"/>
    </row>
    <row r="13">
      <c r="A13" s="8">
        <v>2012.0</v>
      </c>
      <c r="B13" s="15" t="s">
        <v>17</v>
      </c>
      <c r="C13" s="15" t="s">
        <v>18</v>
      </c>
      <c r="D13" s="16">
        <v>16.9</v>
      </c>
      <c r="E13" s="15"/>
      <c r="F13" s="4"/>
      <c r="G13" s="4"/>
    </row>
    <row r="14">
      <c r="A14" s="8">
        <v>2013.0</v>
      </c>
      <c r="B14" s="15" t="s">
        <v>17</v>
      </c>
      <c r="C14" s="15" t="s">
        <v>18</v>
      </c>
      <c r="D14" s="16">
        <v>16.8</v>
      </c>
      <c r="E14" s="16">
        <v>-0.59</v>
      </c>
      <c r="F14" s="4"/>
      <c r="G14" s="4"/>
    </row>
    <row r="15">
      <c r="A15" s="8">
        <v>2014.0</v>
      </c>
      <c r="B15" s="15" t="s">
        <v>17</v>
      </c>
      <c r="C15" s="15" t="s">
        <v>18</v>
      </c>
      <c r="D15" s="16">
        <v>16.2</v>
      </c>
      <c r="E15" s="16">
        <v>-3.57</v>
      </c>
      <c r="F15" s="4"/>
      <c r="G15" s="4"/>
    </row>
    <row r="16">
      <c r="A16" s="8">
        <v>2015.0</v>
      </c>
      <c r="B16" s="15" t="s">
        <v>17</v>
      </c>
      <c r="C16" s="15" t="s">
        <v>18</v>
      </c>
      <c r="D16" s="16">
        <v>16.5</v>
      </c>
      <c r="E16" s="16">
        <v>1.85</v>
      </c>
      <c r="F16" s="4"/>
      <c r="G16" s="4"/>
    </row>
    <row r="17">
      <c r="A17" s="8">
        <v>2016.0</v>
      </c>
      <c r="B17" s="15" t="s">
        <v>17</v>
      </c>
      <c r="C17" s="15" t="s">
        <v>18</v>
      </c>
      <c r="D17" s="16">
        <v>14.2</v>
      </c>
      <c r="E17" s="16">
        <v>-13.94</v>
      </c>
      <c r="F17" s="4"/>
      <c r="G17" s="4"/>
    </row>
    <row r="18">
      <c r="A18" s="8">
        <v>2017.0</v>
      </c>
      <c r="B18" s="15" t="s">
        <v>17</v>
      </c>
      <c r="C18" s="15" t="s">
        <v>18</v>
      </c>
      <c r="D18" s="16">
        <v>17.1</v>
      </c>
      <c r="E18" s="16">
        <v>20.42</v>
      </c>
      <c r="F18" s="4"/>
      <c r="G18" s="4"/>
    </row>
    <row r="19">
      <c r="A19" s="8">
        <v>2018.0</v>
      </c>
      <c r="B19" s="15" t="s">
        <v>17</v>
      </c>
      <c r="C19" s="15" t="s">
        <v>18</v>
      </c>
      <c r="D19" s="16">
        <v>15.6</v>
      </c>
      <c r="E19" s="16">
        <v>-8.77</v>
      </c>
      <c r="F19" s="4"/>
      <c r="G19" s="4"/>
    </row>
    <row r="20">
      <c r="A20" s="8">
        <v>2019.0</v>
      </c>
      <c r="B20" s="15" t="s">
        <v>17</v>
      </c>
      <c r="C20" s="15" t="s">
        <v>18</v>
      </c>
      <c r="D20" s="16">
        <v>17.7</v>
      </c>
      <c r="E20" s="16">
        <v>13.46</v>
      </c>
      <c r="F20" s="4"/>
      <c r="G20" s="4"/>
    </row>
    <row r="21">
      <c r="A21" s="8">
        <v>2020.0</v>
      </c>
      <c r="B21" s="15" t="s">
        <v>17</v>
      </c>
      <c r="C21" s="15" t="s">
        <v>18</v>
      </c>
      <c r="D21" s="16">
        <v>14.7</v>
      </c>
      <c r="E21" s="16">
        <v>-16.95</v>
      </c>
      <c r="F21" s="4"/>
      <c r="G21" s="4"/>
    </row>
    <row r="22">
      <c r="A22" s="8">
        <v>2022.0</v>
      </c>
      <c r="B22" s="15" t="s">
        <v>17</v>
      </c>
      <c r="C22" s="15" t="s">
        <v>18</v>
      </c>
      <c r="D22" s="16">
        <v>17.8</v>
      </c>
      <c r="E22" s="15"/>
      <c r="F22" s="4"/>
      <c r="G22" s="4"/>
    </row>
    <row r="23">
      <c r="A23" s="8">
        <v>2012.0</v>
      </c>
      <c r="B23" s="15" t="s">
        <v>19</v>
      </c>
      <c r="C23" s="15" t="s">
        <v>20</v>
      </c>
      <c r="D23" s="16">
        <v>14.8</v>
      </c>
      <c r="E23" s="15"/>
      <c r="F23" s="4"/>
      <c r="G23" s="4"/>
    </row>
    <row r="24">
      <c r="A24" s="8">
        <v>2013.0</v>
      </c>
      <c r="B24" s="15" t="s">
        <v>19</v>
      </c>
      <c r="C24" s="15" t="s">
        <v>20</v>
      </c>
      <c r="D24" s="16">
        <v>16.1</v>
      </c>
      <c r="E24" s="16">
        <v>8.78</v>
      </c>
      <c r="F24" s="4"/>
      <c r="G24" s="4"/>
    </row>
    <row r="25">
      <c r="A25" s="8">
        <v>2014.0</v>
      </c>
      <c r="B25" s="15" t="s">
        <v>19</v>
      </c>
      <c r="C25" s="15" t="s">
        <v>20</v>
      </c>
      <c r="D25" s="16">
        <v>15.9</v>
      </c>
      <c r="E25" s="16">
        <v>-1.24</v>
      </c>
      <c r="F25" s="4"/>
      <c r="G25" s="4"/>
    </row>
    <row r="26">
      <c r="A26" s="8">
        <v>2015.0</v>
      </c>
      <c r="B26" s="15" t="s">
        <v>19</v>
      </c>
      <c r="C26" s="15" t="s">
        <v>20</v>
      </c>
      <c r="D26" s="16">
        <v>15.7</v>
      </c>
      <c r="E26" s="16">
        <v>-1.26</v>
      </c>
      <c r="F26" s="4"/>
      <c r="G26" s="4"/>
    </row>
    <row r="27">
      <c r="A27" s="8">
        <v>2016.0</v>
      </c>
      <c r="B27" s="15" t="s">
        <v>19</v>
      </c>
      <c r="C27" s="15" t="s">
        <v>20</v>
      </c>
      <c r="D27" s="16">
        <v>11.7</v>
      </c>
      <c r="E27" s="16">
        <v>-25.48</v>
      </c>
      <c r="F27" s="4"/>
      <c r="G27" s="4"/>
    </row>
    <row r="28">
      <c r="A28" s="8">
        <v>2017.0</v>
      </c>
      <c r="B28" s="15" t="s">
        <v>19</v>
      </c>
      <c r="C28" s="15" t="s">
        <v>20</v>
      </c>
      <c r="D28" s="16">
        <v>16.0</v>
      </c>
      <c r="E28" s="16">
        <v>36.75</v>
      </c>
      <c r="F28" s="4"/>
      <c r="G28" s="4"/>
    </row>
    <row r="29">
      <c r="A29" s="8">
        <v>2018.0</v>
      </c>
      <c r="B29" s="15" t="s">
        <v>19</v>
      </c>
      <c r="C29" s="15" t="s">
        <v>20</v>
      </c>
      <c r="D29" s="16">
        <v>15.1</v>
      </c>
      <c r="E29" s="16">
        <v>-5.63</v>
      </c>
      <c r="F29" s="4"/>
      <c r="G29" s="4"/>
    </row>
    <row r="30">
      <c r="A30" s="8">
        <v>2019.0</v>
      </c>
      <c r="B30" s="15" t="s">
        <v>19</v>
      </c>
      <c r="C30" s="15" t="s">
        <v>20</v>
      </c>
      <c r="D30" s="16">
        <v>15.3</v>
      </c>
      <c r="E30" s="16">
        <v>1.32</v>
      </c>
      <c r="F30" s="4"/>
      <c r="G30" s="4"/>
    </row>
    <row r="31">
      <c r="A31" s="8">
        <v>2020.0</v>
      </c>
      <c r="B31" s="15" t="s">
        <v>19</v>
      </c>
      <c r="C31" s="15" t="s">
        <v>20</v>
      </c>
      <c r="D31" s="16">
        <v>16.8</v>
      </c>
      <c r="E31" s="16">
        <v>9.8</v>
      </c>
      <c r="F31" s="4"/>
      <c r="G31" s="4"/>
    </row>
    <row r="32">
      <c r="A32" s="8">
        <v>2021.0</v>
      </c>
      <c r="B32" s="15" t="s">
        <v>19</v>
      </c>
      <c r="C32" s="15" t="s">
        <v>20</v>
      </c>
      <c r="D32" s="16">
        <v>17.0</v>
      </c>
      <c r="E32" s="16">
        <v>1.19</v>
      </c>
      <c r="F32" s="4"/>
      <c r="G32" s="4"/>
    </row>
    <row r="33">
      <c r="A33" s="8">
        <v>2022.0</v>
      </c>
      <c r="B33" s="15" t="s">
        <v>19</v>
      </c>
      <c r="C33" s="15" t="s">
        <v>20</v>
      </c>
      <c r="D33" s="16">
        <v>17.8</v>
      </c>
      <c r="E33" s="16">
        <v>4.71</v>
      </c>
      <c r="F33" s="4"/>
      <c r="G33" s="4"/>
    </row>
    <row r="34">
      <c r="A34" s="8">
        <v>2012.0</v>
      </c>
      <c r="B34" s="15" t="s">
        <v>21</v>
      </c>
      <c r="C34" s="15" t="s">
        <v>22</v>
      </c>
      <c r="D34" s="16">
        <v>18.0</v>
      </c>
      <c r="E34" s="15"/>
      <c r="F34" s="4"/>
      <c r="G34" s="4"/>
    </row>
    <row r="35">
      <c r="A35" s="8">
        <v>2013.0</v>
      </c>
      <c r="B35" s="15" t="s">
        <v>21</v>
      </c>
      <c r="C35" s="15" t="s">
        <v>22</v>
      </c>
      <c r="D35" s="16">
        <v>18.3</v>
      </c>
      <c r="E35" s="16">
        <v>1.67</v>
      </c>
      <c r="F35" s="4"/>
      <c r="G35" s="4"/>
    </row>
    <row r="36">
      <c r="A36" s="8">
        <v>2014.0</v>
      </c>
      <c r="B36" s="15" t="s">
        <v>21</v>
      </c>
      <c r="C36" s="15" t="s">
        <v>22</v>
      </c>
      <c r="D36" s="16">
        <v>19.7</v>
      </c>
      <c r="E36" s="16">
        <v>7.65</v>
      </c>
      <c r="F36" s="4"/>
      <c r="G36" s="4"/>
    </row>
    <row r="37">
      <c r="A37" s="8">
        <v>2015.0</v>
      </c>
      <c r="B37" s="15" t="s">
        <v>21</v>
      </c>
      <c r="C37" s="15" t="s">
        <v>22</v>
      </c>
      <c r="D37" s="16">
        <v>18.5</v>
      </c>
      <c r="E37" s="16">
        <v>-6.09</v>
      </c>
      <c r="F37" s="4"/>
      <c r="G37" s="4"/>
    </row>
    <row r="38">
      <c r="A38" s="8">
        <v>2016.0</v>
      </c>
      <c r="B38" s="15" t="s">
        <v>21</v>
      </c>
      <c r="C38" s="15" t="s">
        <v>22</v>
      </c>
      <c r="D38" s="16">
        <v>18.6</v>
      </c>
      <c r="E38" s="16">
        <v>0.54</v>
      </c>
      <c r="F38" s="4"/>
      <c r="G38" s="4"/>
    </row>
    <row r="39">
      <c r="A39" s="8">
        <v>2017.0</v>
      </c>
      <c r="B39" s="15" t="s">
        <v>21</v>
      </c>
      <c r="C39" s="15" t="s">
        <v>22</v>
      </c>
      <c r="D39" s="16">
        <v>19.6</v>
      </c>
      <c r="E39" s="16">
        <v>5.38</v>
      </c>
      <c r="F39" s="4"/>
      <c r="G39" s="4"/>
    </row>
    <row r="40">
      <c r="A40" s="8">
        <v>2018.0</v>
      </c>
      <c r="B40" s="15" t="s">
        <v>21</v>
      </c>
      <c r="C40" s="15" t="s">
        <v>22</v>
      </c>
      <c r="D40" s="16">
        <v>21.6</v>
      </c>
      <c r="E40" s="16">
        <v>10.2</v>
      </c>
      <c r="F40" s="4"/>
      <c r="G40" s="4"/>
    </row>
    <row r="41">
      <c r="A41" s="8">
        <v>2019.0</v>
      </c>
      <c r="B41" s="15" t="s">
        <v>21</v>
      </c>
      <c r="C41" s="15" t="s">
        <v>22</v>
      </c>
      <c r="D41" s="16">
        <v>19.6</v>
      </c>
      <c r="E41" s="16">
        <v>-9.26</v>
      </c>
      <c r="F41" s="4"/>
      <c r="G41" s="4"/>
    </row>
    <row r="42">
      <c r="A42" s="8">
        <v>2020.0</v>
      </c>
      <c r="B42" s="15" t="s">
        <v>21</v>
      </c>
      <c r="C42" s="15" t="s">
        <v>22</v>
      </c>
      <c r="D42" s="16">
        <v>20.2</v>
      </c>
      <c r="E42" s="16">
        <v>3.06</v>
      </c>
      <c r="F42" s="4"/>
      <c r="G42" s="4"/>
    </row>
    <row r="43">
      <c r="A43" s="8">
        <v>2021.0</v>
      </c>
      <c r="B43" s="15" t="s">
        <v>21</v>
      </c>
      <c r="C43" s="15" t="s">
        <v>22</v>
      </c>
      <c r="D43" s="16">
        <v>19.1</v>
      </c>
      <c r="E43" s="16">
        <v>-5.45</v>
      </c>
      <c r="F43" s="4"/>
      <c r="G43" s="4"/>
    </row>
    <row r="44">
      <c r="A44" s="8">
        <v>2022.0</v>
      </c>
      <c r="B44" s="15" t="s">
        <v>21</v>
      </c>
      <c r="C44" s="15" t="s">
        <v>22</v>
      </c>
      <c r="D44" s="16">
        <v>21.7</v>
      </c>
      <c r="E44" s="16">
        <v>13.61</v>
      </c>
      <c r="F44" s="4"/>
      <c r="G44" s="4"/>
    </row>
    <row r="45">
      <c r="A45" s="8">
        <v>2012.0</v>
      </c>
      <c r="B45" s="15" t="s">
        <v>23</v>
      </c>
      <c r="C45" s="15" t="s">
        <v>24</v>
      </c>
      <c r="D45" s="16">
        <v>15.5</v>
      </c>
      <c r="E45" s="15"/>
      <c r="F45" s="4"/>
      <c r="G45" s="4"/>
    </row>
    <row r="46">
      <c r="A46" s="8">
        <v>2013.0</v>
      </c>
      <c r="B46" s="15" t="s">
        <v>23</v>
      </c>
      <c r="C46" s="15" t="s">
        <v>24</v>
      </c>
      <c r="D46" s="16">
        <v>16.0</v>
      </c>
      <c r="E46" s="16">
        <v>3.23</v>
      </c>
      <c r="F46" s="4"/>
      <c r="G46" s="4"/>
    </row>
    <row r="47">
      <c r="A47" s="8">
        <v>2014.0</v>
      </c>
      <c r="B47" s="15" t="s">
        <v>23</v>
      </c>
      <c r="C47" s="15" t="s">
        <v>24</v>
      </c>
      <c r="D47" s="16">
        <v>14.6</v>
      </c>
      <c r="E47" s="16">
        <v>-8.75</v>
      </c>
      <c r="F47" s="4"/>
      <c r="G47" s="4"/>
    </row>
    <row r="48">
      <c r="A48" s="8">
        <v>2015.0</v>
      </c>
      <c r="B48" s="15" t="s">
        <v>23</v>
      </c>
      <c r="C48" s="15" t="s">
        <v>24</v>
      </c>
      <c r="D48" s="16">
        <v>16.1</v>
      </c>
      <c r="E48" s="16">
        <v>10.27</v>
      </c>
      <c r="F48" s="4"/>
      <c r="G48" s="4"/>
    </row>
    <row r="49">
      <c r="A49" s="8">
        <v>2016.0</v>
      </c>
      <c r="B49" s="15" t="s">
        <v>23</v>
      </c>
      <c r="C49" s="15" t="s">
        <v>24</v>
      </c>
      <c r="D49" s="16">
        <v>12.5</v>
      </c>
      <c r="E49" s="16">
        <v>-22.36</v>
      </c>
      <c r="F49" s="4"/>
      <c r="G49" s="4"/>
    </row>
    <row r="50">
      <c r="A50" s="8">
        <v>2017.0</v>
      </c>
      <c r="B50" s="15" t="s">
        <v>23</v>
      </c>
      <c r="C50" s="15" t="s">
        <v>24</v>
      </c>
      <c r="D50" s="16">
        <v>16.6</v>
      </c>
      <c r="E50" s="16">
        <v>32.8</v>
      </c>
      <c r="F50" s="4"/>
      <c r="G50" s="4"/>
    </row>
    <row r="51">
      <c r="A51" s="8">
        <v>2018.0</v>
      </c>
      <c r="B51" s="15" t="s">
        <v>23</v>
      </c>
      <c r="C51" s="15" t="s">
        <v>24</v>
      </c>
      <c r="D51" s="16">
        <v>16.5</v>
      </c>
      <c r="E51" s="16">
        <v>-0.6</v>
      </c>
      <c r="F51" s="4"/>
      <c r="G51" s="4"/>
    </row>
    <row r="52">
      <c r="A52" s="8">
        <v>2019.0</v>
      </c>
      <c r="B52" s="15" t="s">
        <v>23</v>
      </c>
      <c r="C52" s="15" t="s">
        <v>24</v>
      </c>
      <c r="D52" s="16">
        <v>17.2</v>
      </c>
      <c r="E52" s="16">
        <v>4.24</v>
      </c>
      <c r="F52" s="4"/>
      <c r="G52" s="4"/>
    </row>
    <row r="53">
      <c r="A53" s="8">
        <v>2020.0</v>
      </c>
      <c r="B53" s="15" t="s">
        <v>23</v>
      </c>
      <c r="C53" s="15" t="s">
        <v>24</v>
      </c>
      <c r="D53" s="16">
        <v>17.7</v>
      </c>
      <c r="E53" s="16">
        <v>2.91</v>
      </c>
      <c r="F53" s="4"/>
      <c r="G53" s="4"/>
    </row>
    <row r="54">
      <c r="A54" s="8">
        <v>2021.0</v>
      </c>
      <c r="B54" s="15" t="s">
        <v>23</v>
      </c>
      <c r="C54" s="15" t="s">
        <v>24</v>
      </c>
      <c r="D54" s="16">
        <v>18.6</v>
      </c>
      <c r="E54" s="16">
        <v>5.08</v>
      </c>
      <c r="F54" s="4"/>
      <c r="G54" s="4"/>
    </row>
    <row r="55">
      <c r="A55" s="8">
        <v>2022.0</v>
      </c>
      <c r="B55" s="15" t="s">
        <v>23</v>
      </c>
      <c r="C55" s="15" t="s">
        <v>24</v>
      </c>
      <c r="D55" s="16">
        <v>19.4</v>
      </c>
      <c r="E55" s="16">
        <v>4.3</v>
      </c>
      <c r="F55" s="4"/>
      <c r="G55" s="4"/>
    </row>
  </sheetData>
  <conditionalFormatting sqref="D1:D55">
    <cfRule type="expression" dxfId="2" priority="1">
      <formula>D2&gt;$G$2</formula>
    </cfRule>
  </conditionalFormatting>
  <conditionalFormatting sqref="D1:D55">
    <cfRule type="expression" dxfId="3" priority="2">
      <formula>D2&lt;=$G$2</formula>
    </cfRule>
  </conditionalFormatting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</sheetData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</sheetData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2" t="s">
        <v>25</v>
      </c>
      <c r="B1" s="2" t="s">
        <v>26</v>
      </c>
      <c r="C1" s="2" t="s">
        <v>27</v>
      </c>
      <c r="D1" s="2" t="s">
        <v>28</v>
      </c>
    </row>
    <row r="2">
      <c r="A2" s="3" t="s">
        <v>29</v>
      </c>
      <c r="B2" s="3"/>
      <c r="C2" s="3"/>
      <c r="D2" s="3"/>
    </row>
    <row r="3">
      <c r="A3" s="3" t="s">
        <v>30</v>
      </c>
      <c r="B3" s="4">
        <v>26.0</v>
      </c>
      <c r="C3" s="4">
        <v>29.022222222222226</v>
      </c>
      <c r="D3" s="4" t="str">
        <f t="shared" ref="D3:D7" si="1">IF(B3&gt;C3, "above", "below")</f>
        <v>below</v>
      </c>
    </row>
    <row r="4">
      <c r="A4" s="3" t="s">
        <v>31</v>
      </c>
      <c r="B4" s="4">
        <v>27.810000000000002</v>
      </c>
      <c r="C4" s="4">
        <v>29.022222222222226</v>
      </c>
      <c r="D4" s="4" t="str">
        <f t="shared" si="1"/>
        <v>below</v>
      </c>
    </row>
    <row r="5">
      <c r="A5" s="3" t="s">
        <v>32</v>
      </c>
      <c r="B5" s="4">
        <v>26.581818181818186</v>
      </c>
      <c r="C5" s="4">
        <v>29.022222222222226</v>
      </c>
      <c r="D5" s="4" t="str">
        <f t="shared" si="1"/>
        <v>below</v>
      </c>
    </row>
    <row r="6">
      <c r="A6" s="3" t="s">
        <v>33</v>
      </c>
      <c r="B6" s="4">
        <v>31.227272727272727</v>
      </c>
      <c r="C6" s="4">
        <v>29.022222222222226</v>
      </c>
      <c r="D6" s="4" t="str">
        <f t="shared" si="1"/>
        <v>above</v>
      </c>
    </row>
    <row r="7">
      <c r="A7" s="3" t="s">
        <v>34</v>
      </c>
      <c r="B7" s="4">
        <v>33.38181818181818</v>
      </c>
      <c r="C7" s="4">
        <v>29.022222222222226</v>
      </c>
      <c r="D7" s="4" t="str">
        <f t="shared" si="1"/>
        <v>above</v>
      </c>
    </row>
    <row r="8">
      <c r="A8" s="3" t="s">
        <v>35</v>
      </c>
      <c r="B8" s="4"/>
      <c r="C8" s="4"/>
      <c r="D8" s="4"/>
    </row>
    <row r="9">
      <c r="A9" s="3" t="s">
        <v>30</v>
      </c>
      <c r="B9" s="4">
        <v>10.399999999999999</v>
      </c>
      <c r="C9" s="3">
        <v>11.03</v>
      </c>
      <c r="D9" s="4" t="str">
        <f t="shared" ref="D9:D13" si="2">IF(B9&gt;C9, "above", "below")</f>
        <v>below</v>
      </c>
    </row>
    <row r="10">
      <c r="A10" s="3" t="s">
        <v>31</v>
      </c>
      <c r="B10" s="4">
        <v>11.579999999999998</v>
      </c>
      <c r="C10" s="3">
        <v>11.03</v>
      </c>
      <c r="D10" s="4" t="str">
        <f t="shared" si="2"/>
        <v>above</v>
      </c>
    </row>
    <row r="11">
      <c r="A11" s="3" t="s">
        <v>32</v>
      </c>
      <c r="B11" s="4">
        <v>10.5</v>
      </c>
      <c r="C11" s="3">
        <v>11.03</v>
      </c>
      <c r="D11" s="4" t="str">
        <f t="shared" si="2"/>
        <v>below</v>
      </c>
    </row>
    <row r="12">
      <c r="A12" s="3" t="s">
        <v>33</v>
      </c>
      <c r="B12" s="4">
        <v>10.9</v>
      </c>
      <c r="C12" s="3">
        <v>11.03</v>
      </c>
      <c r="D12" s="4" t="str">
        <f t="shared" si="2"/>
        <v>below</v>
      </c>
    </row>
    <row r="13">
      <c r="A13" s="3" t="s">
        <v>34</v>
      </c>
      <c r="B13" s="4">
        <v>11.80909090909091</v>
      </c>
      <c r="C13" s="3">
        <v>11.03</v>
      </c>
      <c r="D13" s="4" t="str">
        <f t="shared" si="2"/>
        <v>above</v>
      </c>
    </row>
    <row r="14">
      <c r="A14" s="3" t="s">
        <v>36</v>
      </c>
      <c r="B14" s="4"/>
      <c r="C14" s="4"/>
      <c r="D14" s="4"/>
    </row>
    <row r="15">
      <c r="A15" s="3" t="s">
        <v>30</v>
      </c>
      <c r="B15" s="4">
        <v>14.463636363636361</v>
      </c>
      <c r="C15" s="3">
        <v>16.49</v>
      </c>
      <c r="D15" s="4" t="str">
        <f t="shared" ref="D15:D19" si="3">IF(B15&gt;C15, "above", "below")</f>
        <v>below</v>
      </c>
    </row>
    <row r="16">
      <c r="A16" s="3" t="s">
        <v>31</v>
      </c>
      <c r="B16" s="4">
        <v>16.35</v>
      </c>
      <c r="C16" s="3">
        <v>16.49</v>
      </c>
      <c r="D16" s="4" t="str">
        <f t="shared" si="3"/>
        <v>below</v>
      </c>
    </row>
    <row r="17">
      <c r="A17" s="3" t="s">
        <v>32</v>
      </c>
      <c r="B17" s="4">
        <v>15.654545454545456</v>
      </c>
      <c r="C17" s="3">
        <v>16.49</v>
      </c>
      <c r="D17" s="4" t="str">
        <f t="shared" si="3"/>
        <v>below</v>
      </c>
    </row>
    <row r="18">
      <c r="A18" s="3" t="s">
        <v>33</v>
      </c>
      <c r="B18" s="4">
        <v>19.53636363636363</v>
      </c>
      <c r="C18" s="3">
        <v>16.49</v>
      </c>
      <c r="D18" s="4" t="str">
        <f t="shared" si="3"/>
        <v>above</v>
      </c>
    </row>
    <row r="19">
      <c r="A19" s="3" t="s">
        <v>34</v>
      </c>
      <c r="B19" s="4">
        <v>16.42727272727273</v>
      </c>
      <c r="C19" s="3">
        <v>16.49</v>
      </c>
      <c r="D19" s="4" t="str">
        <f t="shared" si="3"/>
        <v>below</v>
      </c>
    </row>
    <row r="20">
      <c r="A20" s="1" t="s">
        <v>37</v>
      </c>
      <c r="C20" s="4"/>
      <c r="D20" s="4"/>
    </row>
    <row r="21">
      <c r="A21" s="3" t="s">
        <v>30</v>
      </c>
      <c r="B21" s="4">
        <v>10.963636363636365</v>
      </c>
      <c r="C21" s="3">
        <v>14.53</v>
      </c>
      <c r="D21" s="4" t="str">
        <f t="shared" ref="D21:D25" si="4">IF(B21&gt;C21, "above", "below")</f>
        <v>below</v>
      </c>
    </row>
    <row r="22">
      <c r="A22" s="3" t="s">
        <v>31</v>
      </c>
      <c r="B22" s="4">
        <v>15.49</v>
      </c>
      <c r="C22" s="3">
        <v>14.53</v>
      </c>
      <c r="D22" s="4" t="str">
        <f t="shared" si="4"/>
        <v>above</v>
      </c>
    </row>
    <row r="23">
      <c r="A23" s="3" t="s">
        <v>32</v>
      </c>
      <c r="B23" s="4">
        <v>13.75454545454545</v>
      </c>
      <c r="C23" s="3">
        <v>14.53</v>
      </c>
      <c r="D23" s="4" t="str">
        <f t="shared" si="4"/>
        <v>below</v>
      </c>
    </row>
    <row r="24">
      <c r="A24" s="3" t="s">
        <v>33</v>
      </c>
      <c r="B24" s="4">
        <v>17.872727272727275</v>
      </c>
      <c r="C24" s="3">
        <v>14.53</v>
      </c>
      <c r="D24" s="4" t="str">
        <f t="shared" si="4"/>
        <v>above</v>
      </c>
    </row>
    <row r="25">
      <c r="A25" s="3" t="s">
        <v>34</v>
      </c>
      <c r="B25" s="4">
        <v>14.636363636363637</v>
      </c>
      <c r="C25" s="3">
        <v>14.53</v>
      </c>
      <c r="D25" s="4" t="str">
        <f t="shared" si="4"/>
        <v>above</v>
      </c>
    </row>
  </sheetData>
  <conditionalFormatting sqref="D1:D25">
    <cfRule type="cellIs" dxfId="0" priority="1" operator="equal">
      <formula>"below"</formula>
    </cfRule>
  </conditionalFormatting>
  <conditionalFormatting sqref="D1:D25">
    <cfRule type="cellIs" dxfId="1" priority="2" operator="equal">
      <formula>"above"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3" width="14.38"/>
    <col customWidth="1" min="4" max="4" width="9.63"/>
    <col customWidth="1" min="5" max="5" width="13.63"/>
    <col customWidth="1" min="6" max="6" width="17.0"/>
  </cols>
  <sheetData>
    <row r="1">
      <c r="A1" s="5" t="s">
        <v>0</v>
      </c>
      <c r="B1" s="6" t="s">
        <v>1</v>
      </c>
      <c r="C1" s="6" t="s">
        <v>2</v>
      </c>
      <c r="D1" s="6" t="s">
        <v>3</v>
      </c>
      <c r="E1" s="6" t="s">
        <v>11</v>
      </c>
      <c r="F1" s="7" t="s">
        <v>38</v>
      </c>
      <c r="G1" s="7" t="s">
        <v>39</v>
      </c>
    </row>
    <row r="2">
      <c r="A2" s="8">
        <v>2012.0</v>
      </c>
      <c r="B2" s="9" t="s">
        <v>15</v>
      </c>
      <c r="C2" s="9" t="s">
        <v>16</v>
      </c>
      <c r="D2" s="10">
        <v>25.0</v>
      </c>
      <c r="E2" s="9"/>
      <c r="F2" s="11" t="s">
        <v>40</v>
      </c>
      <c r="G2" s="12">
        <f>AVERAGEIFS(D2:D55, D2:D55, "&lt;&gt;")</f>
        <v>29.02222222</v>
      </c>
    </row>
    <row r="3">
      <c r="A3" s="8">
        <v>2013.0</v>
      </c>
      <c r="B3" s="9" t="s">
        <v>15</v>
      </c>
      <c r="C3" s="9" t="s">
        <v>16</v>
      </c>
      <c r="D3" s="10">
        <v>24.1</v>
      </c>
      <c r="E3" s="10">
        <v>-3.6</v>
      </c>
      <c r="F3" s="11" t="s">
        <v>30</v>
      </c>
      <c r="G3" s="12">
        <f>AVERAGEIFS(D2:D55, B2:B55, "CA", D2:D55, "&lt;&gt;")</f>
        <v>26</v>
      </c>
    </row>
    <row r="4">
      <c r="A4" s="8">
        <v>2014.0</v>
      </c>
      <c r="B4" s="9" t="s">
        <v>15</v>
      </c>
      <c r="C4" s="9" t="s">
        <v>16</v>
      </c>
      <c r="D4" s="10">
        <v>24.7</v>
      </c>
      <c r="E4" s="10">
        <v>2.49</v>
      </c>
      <c r="F4" s="11" t="s">
        <v>31</v>
      </c>
      <c r="G4" s="12">
        <f>AVERAGEIFS(D2:D55, B2:B55, "FL", D2:D55, "&lt;&gt;")</f>
        <v>27.81</v>
      </c>
    </row>
    <row r="5">
      <c r="A5" s="8">
        <v>2015.0</v>
      </c>
      <c r="B5" s="9" t="s">
        <v>15</v>
      </c>
      <c r="C5" s="9" t="s">
        <v>16</v>
      </c>
      <c r="D5" s="10">
        <v>24.2</v>
      </c>
      <c r="E5" s="10">
        <v>-2.02</v>
      </c>
      <c r="F5" s="11" t="s">
        <v>32</v>
      </c>
      <c r="G5" s="12">
        <f>AVERAGEIFS(D2:D55, B2:B55, "NY", D2:D55, "&lt;&gt;")</f>
        <v>26.58181818</v>
      </c>
    </row>
    <row r="6">
      <c r="A6" s="8">
        <v>2016.0</v>
      </c>
      <c r="B6" s="9" t="s">
        <v>15</v>
      </c>
      <c r="C6" s="9" t="s">
        <v>16</v>
      </c>
      <c r="D6" s="10">
        <v>25.0</v>
      </c>
      <c r="E6" s="10">
        <v>3.31</v>
      </c>
      <c r="F6" s="11" t="s">
        <v>33</v>
      </c>
      <c r="G6" s="12">
        <f>AVERAGEIFS(D2:D55, B2:B55, "PA", D2:D55, "&lt;&gt;")</f>
        <v>31.22727273</v>
      </c>
    </row>
    <row r="7">
      <c r="A7" s="8">
        <v>2017.0</v>
      </c>
      <c r="B7" s="9" t="s">
        <v>15</v>
      </c>
      <c r="C7" s="9" t="s">
        <v>16</v>
      </c>
      <c r="D7" s="10">
        <v>25.1</v>
      </c>
      <c r="E7" s="10">
        <v>0.4</v>
      </c>
      <c r="F7" s="11" t="s">
        <v>34</v>
      </c>
      <c r="G7" s="12">
        <f>AVERAGEIFS(D2:D55, B2:B55, "TX", D2:D55, "&lt;&gt;")</f>
        <v>33.38181818</v>
      </c>
    </row>
    <row r="8">
      <c r="A8" s="8">
        <v>2018.0</v>
      </c>
      <c r="B8" s="9" t="s">
        <v>15</v>
      </c>
      <c r="C8" s="9" t="s">
        <v>16</v>
      </c>
      <c r="D8" s="10">
        <v>25.8</v>
      </c>
      <c r="E8" s="10">
        <v>2.79</v>
      </c>
      <c r="F8" s="12"/>
      <c r="G8" s="12"/>
    </row>
    <row r="9">
      <c r="A9" s="8">
        <v>2019.0</v>
      </c>
      <c r="B9" s="9" t="s">
        <v>15</v>
      </c>
      <c r="C9" s="9" t="s">
        <v>16</v>
      </c>
      <c r="D9" s="10">
        <v>26.2</v>
      </c>
      <c r="E9" s="10">
        <v>1.55</v>
      </c>
      <c r="F9" s="11"/>
      <c r="G9" s="11"/>
    </row>
    <row r="10">
      <c r="A10" s="8">
        <v>2020.0</v>
      </c>
      <c r="B10" s="9" t="s">
        <v>15</v>
      </c>
      <c r="C10" s="9" t="s">
        <v>16</v>
      </c>
      <c r="D10" s="10">
        <v>30.2</v>
      </c>
      <c r="E10" s="10">
        <v>15.27</v>
      </c>
      <c r="F10" s="11"/>
      <c r="G10" s="12"/>
    </row>
    <row r="11">
      <c r="A11" s="8">
        <v>2021.0</v>
      </c>
      <c r="B11" s="9" t="s">
        <v>15</v>
      </c>
      <c r="C11" s="9" t="s">
        <v>16</v>
      </c>
      <c r="D11" s="10">
        <v>27.6</v>
      </c>
      <c r="E11" s="10">
        <v>-8.61</v>
      </c>
      <c r="F11" s="11"/>
      <c r="G11" s="12"/>
    </row>
    <row r="12">
      <c r="A12" s="8">
        <v>2022.0</v>
      </c>
      <c r="B12" s="9" t="s">
        <v>15</v>
      </c>
      <c r="C12" s="9" t="s">
        <v>16</v>
      </c>
      <c r="D12" s="10">
        <v>28.1</v>
      </c>
      <c r="E12" s="10">
        <v>1.81</v>
      </c>
      <c r="F12" s="11"/>
      <c r="G12" s="12"/>
    </row>
    <row r="13">
      <c r="A13" s="8">
        <v>2012.0</v>
      </c>
      <c r="B13" s="9" t="s">
        <v>17</v>
      </c>
      <c r="C13" s="9" t="s">
        <v>18</v>
      </c>
      <c r="D13" s="10">
        <v>25.2</v>
      </c>
      <c r="E13" s="9"/>
      <c r="F13" s="11"/>
      <c r="G13" s="12"/>
    </row>
    <row r="14">
      <c r="A14" s="8">
        <v>2013.0</v>
      </c>
      <c r="B14" s="9" t="s">
        <v>17</v>
      </c>
      <c r="C14" s="9" t="s">
        <v>18</v>
      </c>
      <c r="D14" s="10">
        <v>26.4</v>
      </c>
      <c r="E14" s="10">
        <v>4.76</v>
      </c>
      <c r="F14" s="11"/>
      <c r="G14" s="12"/>
    </row>
    <row r="15">
      <c r="A15" s="8">
        <v>2014.0</v>
      </c>
      <c r="B15" s="9" t="s">
        <v>17</v>
      </c>
      <c r="C15" s="9" t="s">
        <v>18</v>
      </c>
      <c r="D15" s="10">
        <v>26.2</v>
      </c>
      <c r="E15" s="10">
        <v>-0.76</v>
      </c>
      <c r="F15" s="11"/>
      <c r="G15" s="12"/>
    </row>
    <row r="16">
      <c r="A16" s="8">
        <v>2015.0</v>
      </c>
      <c r="B16" s="9" t="s">
        <v>17</v>
      </c>
      <c r="C16" s="9" t="s">
        <v>18</v>
      </c>
      <c r="D16" s="10">
        <v>26.8</v>
      </c>
      <c r="E16" s="10">
        <v>2.29</v>
      </c>
      <c r="F16" s="12"/>
      <c r="G16" s="12"/>
    </row>
    <row r="17">
      <c r="A17" s="8">
        <v>2016.0</v>
      </c>
      <c r="B17" s="9" t="s">
        <v>17</v>
      </c>
      <c r="C17" s="9" t="s">
        <v>18</v>
      </c>
      <c r="D17" s="10">
        <v>27.4</v>
      </c>
      <c r="E17" s="10">
        <v>2.24</v>
      </c>
      <c r="F17" s="11"/>
      <c r="G17" s="12"/>
    </row>
    <row r="18">
      <c r="A18" s="8">
        <v>2017.0</v>
      </c>
      <c r="B18" s="9" t="s">
        <v>17</v>
      </c>
      <c r="C18" s="9" t="s">
        <v>18</v>
      </c>
      <c r="D18" s="10">
        <v>28.4</v>
      </c>
      <c r="E18" s="10">
        <v>3.65</v>
      </c>
      <c r="F18" s="11"/>
      <c r="G18" s="12"/>
    </row>
    <row r="19">
      <c r="A19" s="8">
        <v>2018.0</v>
      </c>
      <c r="B19" s="9" t="s">
        <v>17</v>
      </c>
      <c r="C19" s="9" t="s">
        <v>18</v>
      </c>
      <c r="D19" s="10">
        <v>30.7</v>
      </c>
      <c r="E19" s="10">
        <v>8.1</v>
      </c>
      <c r="F19" s="12"/>
      <c r="G19" s="12"/>
    </row>
    <row r="20">
      <c r="A20" s="8">
        <v>2019.0</v>
      </c>
      <c r="B20" s="9" t="s">
        <v>17</v>
      </c>
      <c r="C20" s="9" t="s">
        <v>18</v>
      </c>
      <c r="D20" s="10">
        <v>27.0</v>
      </c>
      <c r="E20" s="10">
        <v>-12.05</v>
      </c>
      <c r="F20" s="12"/>
      <c r="G20" s="12"/>
    </row>
    <row r="21">
      <c r="A21" s="8">
        <v>2020.0</v>
      </c>
      <c r="B21" s="9" t="s">
        <v>17</v>
      </c>
      <c r="C21" s="9" t="s">
        <v>18</v>
      </c>
      <c r="D21" s="10">
        <v>28.4</v>
      </c>
      <c r="E21" s="10">
        <v>5.19</v>
      </c>
      <c r="F21" s="12"/>
      <c r="G21" s="12"/>
    </row>
    <row r="22">
      <c r="A22" s="8">
        <v>2022.0</v>
      </c>
      <c r="B22" s="9" t="s">
        <v>17</v>
      </c>
      <c r="C22" s="9" t="s">
        <v>18</v>
      </c>
      <c r="D22" s="10">
        <v>31.6</v>
      </c>
      <c r="E22" s="9"/>
      <c r="F22" s="12"/>
      <c r="G22" s="12"/>
    </row>
    <row r="23">
      <c r="A23" s="8">
        <v>2012.0</v>
      </c>
      <c r="B23" s="9" t="s">
        <v>19</v>
      </c>
      <c r="C23" s="9" t="s">
        <v>20</v>
      </c>
      <c r="D23" s="10">
        <v>23.6</v>
      </c>
      <c r="E23" s="9"/>
      <c r="F23" s="12"/>
      <c r="G23" s="12"/>
    </row>
    <row r="24">
      <c r="A24" s="8">
        <v>2013.0</v>
      </c>
      <c r="B24" s="9" t="s">
        <v>19</v>
      </c>
      <c r="C24" s="9" t="s">
        <v>20</v>
      </c>
      <c r="D24" s="10">
        <v>25.4</v>
      </c>
      <c r="E24" s="10">
        <v>7.63</v>
      </c>
      <c r="F24" s="12"/>
      <c r="G24" s="12"/>
    </row>
    <row r="25">
      <c r="A25" s="8">
        <v>2014.0</v>
      </c>
      <c r="B25" s="9" t="s">
        <v>19</v>
      </c>
      <c r="C25" s="9" t="s">
        <v>20</v>
      </c>
      <c r="D25" s="10">
        <v>27.0</v>
      </c>
      <c r="E25" s="10">
        <v>6.3</v>
      </c>
      <c r="F25" s="12"/>
      <c r="G25" s="12"/>
    </row>
    <row r="26">
      <c r="A26" s="8">
        <v>2015.0</v>
      </c>
      <c r="B26" s="9" t="s">
        <v>19</v>
      </c>
      <c r="C26" s="9" t="s">
        <v>20</v>
      </c>
      <c r="D26" s="10">
        <v>25.0</v>
      </c>
      <c r="E26" s="10">
        <v>-7.41</v>
      </c>
      <c r="F26" s="12"/>
      <c r="G26" s="12"/>
    </row>
    <row r="27">
      <c r="A27" s="8">
        <v>2016.0</v>
      </c>
      <c r="B27" s="9" t="s">
        <v>19</v>
      </c>
      <c r="C27" s="9" t="s">
        <v>20</v>
      </c>
      <c r="D27" s="10">
        <v>25.5</v>
      </c>
      <c r="E27" s="10">
        <v>2.0</v>
      </c>
      <c r="F27" s="12"/>
      <c r="G27" s="12"/>
    </row>
    <row r="28">
      <c r="A28" s="8">
        <v>2017.0</v>
      </c>
      <c r="B28" s="9" t="s">
        <v>19</v>
      </c>
      <c r="C28" s="9" t="s">
        <v>20</v>
      </c>
      <c r="D28" s="10">
        <v>25.7</v>
      </c>
      <c r="E28" s="10">
        <v>0.78</v>
      </c>
      <c r="F28" s="12"/>
      <c r="G28" s="12"/>
    </row>
    <row r="29">
      <c r="A29" s="8">
        <v>2018.0</v>
      </c>
      <c r="B29" s="9" t="s">
        <v>19</v>
      </c>
      <c r="C29" s="9" t="s">
        <v>20</v>
      </c>
      <c r="D29" s="10">
        <v>27.6</v>
      </c>
      <c r="E29" s="10">
        <v>7.39</v>
      </c>
      <c r="F29" s="12"/>
      <c r="G29" s="12"/>
    </row>
    <row r="30">
      <c r="A30" s="8">
        <v>2019.0</v>
      </c>
      <c r="B30" s="9" t="s">
        <v>19</v>
      </c>
      <c r="C30" s="9" t="s">
        <v>20</v>
      </c>
      <c r="D30" s="10">
        <v>27.1</v>
      </c>
      <c r="E30" s="10">
        <v>-1.81</v>
      </c>
      <c r="F30" s="12"/>
      <c r="G30" s="12"/>
    </row>
    <row r="31">
      <c r="A31" s="8">
        <v>2020.0</v>
      </c>
      <c r="B31" s="9" t="s">
        <v>19</v>
      </c>
      <c r="C31" s="9" t="s">
        <v>20</v>
      </c>
      <c r="D31" s="10">
        <v>26.3</v>
      </c>
      <c r="E31" s="10">
        <v>-2.95</v>
      </c>
      <c r="F31" s="12"/>
      <c r="G31" s="12"/>
    </row>
    <row r="32">
      <c r="A32" s="8">
        <v>2021.0</v>
      </c>
      <c r="B32" s="9" t="s">
        <v>19</v>
      </c>
      <c r="C32" s="9" t="s">
        <v>20</v>
      </c>
      <c r="D32" s="10">
        <v>29.1</v>
      </c>
      <c r="E32" s="10">
        <v>10.65</v>
      </c>
      <c r="F32" s="12"/>
      <c r="G32" s="12"/>
    </row>
    <row r="33">
      <c r="A33" s="8">
        <v>2022.0</v>
      </c>
      <c r="B33" s="9" t="s">
        <v>19</v>
      </c>
      <c r="C33" s="9" t="s">
        <v>20</v>
      </c>
      <c r="D33" s="10">
        <v>30.1</v>
      </c>
      <c r="E33" s="10">
        <v>3.44</v>
      </c>
      <c r="F33" s="12"/>
      <c r="G33" s="12"/>
    </row>
    <row r="34">
      <c r="A34" s="8">
        <v>2012.0</v>
      </c>
      <c r="B34" s="9" t="s">
        <v>21</v>
      </c>
      <c r="C34" s="9" t="s">
        <v>22</v>
      </c>
      <c r="D34" s="10">
        <v>29.1</v>
      </c>
      <c r="E34" s="9"/>
      <c r="F34" s="12"/>
      <c r="G34" s="12"/>
    </row>
    <row r="35">
      <c r="A35" s="8">
        <v>2013.0</v>
      </c>
      <c r="B35" s="9" t="s">
        <v>21</v>
      </c>
      <c r="C35" s="9" t="s">
        <v>22</v>
      </c>
      <c r="D35" s="10">
        <v>30.0</v>
      </c>
      <c r="E35" s="10">
        <v>3.09</v>
      </c>
      <c r="F35" s="12"/>
      <c r="G35" s="12"/>
    </row>
    <row r="36">
      <c r="A36" s="8">
        <v>2014.0</v>
      </c>
      <c r="B36" s="9" t="s">
        <v>21</v>
      </c>
      <c r="C36" s="9" t="s">
        <v>22</v>
      </c>
      <c r="D36" s="10">
        <v>30.2</v>
      </c>
      <c r="E36" s="10">
        <v>0.67</v>
      </c>
      <c r="F36" s="12"/>
      <c r="G36" s="12"/>
    </row>
    <row r="37">
      <c r="A37" s="8">
        <v>2015.0</v>
      </c>
      <c r="B37" s="9" t="s">
        <v>21</v>
      </c>
      <c r="C37" s="9" t="s">
        <v>22</v>
      </c>
      <c r="D37" s="10">
        <v>30.0</v>
      </c>
      <c r="E37" s="10">
        <v>-0.66</v>
      </c>
      <c r="F37" s="12"/>
      <c r="G37" s="12"/>
    </row>
    <row r="38">
      <c r="A38" s="8">
        <v>2016.0</v>
      </c>
      <c r="B38" s="9" t="s">
        <v>21</v>
      </c>
      <c r="C38" s="9" t="s">
        <v>22</v>
      </c>
      <c r="D38" s="10">
        <v>30.3</v>
      </c>
      <c r="E38" s="10">
        <v>1.0</v>
      </c>
      <c r="F38" s="12"/>
      <c r="G38" s="12"/>
    </row>
    <row r="39">
      <c r="A39" s="8">
        <v>2017.0</v>
      </c>
      <c r="B39" s="9" t="s">
        <v>21</v>
      </c>
      <c r="C39" s="9" t="s">
        <v>22</v>
      </c>
      <c r="D39" s="10">
        <v>31.6</v>
      </c>
      <c r="E39" s="10">
        <v>4.29</v>
      </c>
      <c r="F39" s="12"/>
      <c r="G39" s="12"/>
    </row>
    <row r="40">
      <c r="A40" s="8">
        <v>2018.0</v>
      </c>
      <c r="B40" s="9" t="s">
        <v>21</v>
      </c>
      <c r="C40" s="9" t="s">
        <v>22</v>
      </c>
      <c r="D40" s="10">
        <v>30.9</v>
      </c>
      <c r="E40" s="10">
        <v>-2.22</v>
      </c>
      <c r="F40" s="12"/>
      <c r="G40" s="12"/>
    </row>
    <row r="41">
      <c r="A41" s="8">
        <v>2019.0</v>
      </c>
      <c r="B41" s="9" t="s">
        <v>21</v>
      </c>
      <c r="C41" s="9" t="s">
        <v>22</v>
      </c>
      <c r="D41" s="10">
        <v>33.2</v>
      </c>
      <c r="E41" s="10">
        <v>7.44</v>
      </c>
      <c r="F41" s="12"/>
      <c r="G41" s="12"/>
    </row>
    <row r="42">
      <c r="A42" s="8">
        <v>2020.0</v>
      </c>
      <c r="B42" s="9" t="s">
        <v>21</v>
      </c>
      <c r="C42" s="9" t="s">
        <v>22</v>
      </c>
      <c r="D42" s="10">
        <v>31.5</v>
      </c>
      <c r="E42" s="10">
        <v>-5.12</v>
      </c>
      <c r="F42" s="12"/>
      <c r="G42" s="12"/>
    </row>
    <row r="43">
      <c r="A43" s="8">
        <v>2021.0</v>
      </c>
      <c r="B43" s="9" t="s">
        <v>21</v>
      </c>
      <c r="C43" s="9" t="s">
        <v>22</v>
      </c>
      <c r="D43" s="10">
        <v>33.3</v>
      </c>
      <c r="E43" s="10">
        <v>5.71</v>
      </c>
      <c r="F43" s="12"/>
      <c r="G43" s="12"/>
    </row>
    <row r="44">
      <c r="A44" s="8">
        <v>2022.0</v>
      </c>
      <c r="B44" s="9" t="s">
        <v>21</v>
      </c>
      <c r="C44" s="9" t="s">
        <v>22</v>
      </c>
      <c r="D44" s="10">
        <v>33.4</v>
      </c>
      <c r="E44" s="10">
        <v>0.3</v>
      </c>
      <c r="F44" s="12"/>
      <c r="G44" s="12"/>
    </row>
    <row r="45">
      <c r="A45" s="8">
        <v>2012.0</v>
      </c>
      <c r="B45" s="9" t="s">
        <v>23</v>
      </c>
      <c r="C45" s="9" t="s">
        <v>24</v>
      </c>
      <c r="D45" s="10">
        <v>29.2</v>
      </c>
      <c r="E45" s="9"/>
      <c r="F45" s="12"/>
      <c r="G45" s="12"/>
    </row>
    <row r="46">
      <c r="A46" s="8">
        <v>2013.0</v>
      </c>
      <c r="B46" s="9" t="s">
        <v>23</v>
      </c>
      <c r="C46" s="9" t="s">
        <v>24</v>
      </c>
      <c r="D46" s="10">
        <v>30.9</v>
      </c>
      <c r="E46" s="10">
        <v>5.82</v>
      </c>
      <c r="F46" s="12"/>
      <c r="G46" s="12"/>
    </row>
    <row r="47">
      <c r="A47" s="8">
        <v>2014.0</v>
      </c>
      <c r="B47" s="9" t="s">
        <v>23</v>
      </c>
      <c r="C47" s="9" t="s">
        <v>24</v>
      </c>
      <c r="D47" s="10">
        <v>31.9</v>
      </c>
      <c r="E47" s="10">
        <v>3.24</v>
      </c>
      <c r="F47" s="12"/>
      <c r="G47" s="12"/>
    </row>
    <row r="48">
      <c r="A48" s="8">
        <v>2015.0</v>
      </c>
      <c r="B48" s="9" t="s">
        <v>23</v>
      </c>
      <c r="C48" s="9" t="s">
        <v>24</v>
      </c>
      <c r="D48" s="10">
        <v>32.4</v>
      </c>
      <c r="E48" s="10">
        <v>1.57</v>
      </c>
      <c r="F48" s="12"/>
      <c r="G48" s="12"/>
    </row>
    <row r="49">
      <c r="A49" s="8">
        <v>2016.0</v>
      </c>
      <c r="B49" s="9" t="s">
        <v>23</v>
      </c>
      <c r="C49" s="9" t="s">
        <v>24</v>
      </c>
      <c r="D49" s="10">
        <v>33.6</v>
      </c>
      <c r="E49" s="10">
        <v>3.7</v>
      </c>
      <c r="F49" s="12"/>
      <c r="G49" s="12"/>
    </row>
    <row r="50">
      <c r="A50" s="8">
        <v>2017.0</v>
      </c>
      <c r="B50" s="9" t="s">
        <v>23</v>
      </c>
      <c r="C50" s="9" t="s">
        <v>24</v>
      </c>
      <c r="D50" s="10">
        <v>33.0</v>
      </c>
      <c r="E50" s="10">
        <v>-1.79</v>
      </c>
      <c r="F50" s="12"/>
      <c r="G50" s="12"/>
    </row>
    <row r="51">
      <c r="A51" s="8">
        <v>2018.0</v>
      </c>
      <c r="B51" s="9" t="s">
        <v>23</v>
      </c>
      <c r="C51" s="9" t="s">
        <v>24</v>
      </c>
      <c r="D51" s="10">
        <v>34.8</v>
      </c>
      <c r="E51" s="10">
        <v>5.45</v>
      </c>
      <c r="F51" s="12"/>
      <c r="G51" s="12"/>
    </row>
    <row r="52">
      <c r="A52" s="8">
        <v>2019.0</v>
      </c>
      <c r="B52" s="9" t="s">
        <v>23</v>
      </c>
      <c r="C52" s="9" t="s">
        <v>24</v>
      </c>
      <c r="D52" s="10">
        <v>34.0</v>
      </c>
      <c r="E52" s="10">
        <v>-2.3</v>
      </c>
      <c r="F52" s="12"/>
      <c r="G52" s="12"/>
    </row>
    <row r="53">
      <c r="A53" s="8">
        <v>2020.0</v>
      </c>
      <c r="B53" s="9" t="s">
        <v>23</v>
      </c>
      <c r="C53" s="9" t="s">
        <v>24</v>
      </c>
      <c r="D53" s="10">
        <v>35.8</v>
      </c>
      <c r="E53" s="10">
        <v>5.29</v>
      </c>
      <c r="F53" s="12"/>
      <c r="G53" s="12"/>
    </row>
    <row r="54">
      <c r="A54" s="8">
        <v>2021.0</v>
      </c>
      <c r="B54" s="9" t="s">
        <v>23</v>
      </c>
      <c r="C54" s="9" t="s">
        <v>24</v>
      </c>
      <c r="D54" s="10">
        <v>36.1</v>
      </c>
      <c r="E54" s="10">
        <v>0.84</v>
      </c>
      <c r="F54" s="12"/>
      <c r="G54" s="12"/>
    </row>
    <row r="55">
      <c r="A55" s="8">
        <v>2022.0</v>
      </c>
      <c r="B55" s="9" t="s">
        <v>23</v>
      </c>
      <c r="C55" s="9" t="s">
        <v>24</v>
      </c>
      <c r="D55" s="10">
        <v>35.5</v>
      </c>
      <c r="E55" s="10">
        <v>-1.66</v>
      </c>
      <c r="F55" s="12"/>
      <c r="G55" s="12"/>
    </row>
  </sheetData>
  <autoFilter ref="$A$1:$E$55"/>
  <conditionalFormatting sqref="D2:D55">
    <cfRule type="expression" dxfId="2" priority="1">
      <formula>D2&gt;$G$2</formula>
    </cfRule>
  </conditionalFormatting>
  <conditionalFormatting sqref="D2:D55">
    <cfRule type="expression" dxfId="3" priority="2">
      <formula>D2 &lt;=$G$2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</sheetData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</sheetData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5" t="s">
        <v>0</v>
      </c>
      <c r="B1" s="14" t="s">
        <v>1</v>
      </c>
      <c r="C1" s="14" t="s">
        <v>2</v>
      </c>
      <c r="D1" s="14" t="s">
        <v>4</v>
      </c>
      <c r="E1" s="14" t="s">
        <v>12</v>
      </c>
      <c r="F1" s="3" t="s">
        <v>38</v>
      </c>
      <c r="G1" s="3" t="s">
        <v>44</v>
      </c>
    </row>
    <row r="2">
      <c r="A2" s="8">
        <v>2012.0</v>
      </c>
      <c r="B2" s="15" t="s">
        <v>15</v>
      </c>
      <c r="C2" s="15" t="s">
        <v>16</v>
      </c>
      <c r="D2" s="16">
        <v>9.8</v>
      </c>
      <c r="E2" s="15"/>
      <c r="F2" s="3" t="s">
        <v>40</v>
      </c>
      <c r="G2" s="4">
        <f>AVERAGEIFS(D2:D55, D2:D55, "&lt;&gt;")</f>
        <v>11.02777778</v>
      </c>
    </row>
    <row r="3">
      <c r="A3" s="8">
        <v>2013.0</v>
      </c>
      <c r="B3" s="15" t="s">
        <v>15</v>
      </c>
      <c r="C3" s="15" t="s">
        <v>16</v>
      </c>
      <c r="D3" s="16">
        <v>10.2</v>
      </c>
      <c r="E3" s="16">
        <v>4.08</v>
      </c>
      <c r="F3" s="3" t="s">
        <v>30</v>
      </c>
      <c r="G3" s="4">
        <f>averageifs(D2:D55, B2:B55, "ca", D2:D55, "&lt;&gt;")</f>
        <v>10.4</v>
      </c>
    </row>
    <row r="4">
      <c r="A4" s="8">
        <v>2014.0</v>
      </c>
      <c r="B4" s="15" t="s">
        <v>15</v>
      </c>
      <c r="C4" s="15" t="s">
        <v>16</v>
      </c>
      <c r="D4" s="16">
        <v>10.3</v>
      </c>
      <c r="E4" s="16">
        <v>0.98</v>
      </c>
      <c r="F4" s="3" t="s">
        <v>31</v>
      </c>
      <c r="G4" s="4">
        <f>averageifs(D2:D55, B2:B55, "fl", D2:D55, "&lt;&gt;")</f>
        <v>11.58</v>
      </c>
    </row>
    <row r="5">
      <c r="A5" s="8">
        <v>2015.0</v>
      </c>
      <c r="B5" s="15" t="s">
        <v>15</v>
      </c>
      <c r="C5" s="15" t="s">
        <v>16</v>
      </c>
      <c r="D5" s="16">
        <v>10.0</v>
      </c>
      <c r="E5" s="16">
        <v>-2.91</v>
      </c>
      <c r="F5" s="3" t="s">
        <v>32</v>
      </c>
      <c r="G5" s="4">
        <f>averageifs(D2:D55, B2:B55, "ny", D2:D55, "&lt;&gt;")</f>
        <v>10.5</v>
      </c>
    </row>
    <row r="6">
      <c r="A6" s="8">
        <v>2016.0</v>
      </c>
      <c r="B6" s="15" t="s">
        <v>15</v>
      </c>
      <c r="C6" s="15" t="s">
        <v>16</v>
      </c>
      <c r="D6" s="16">
        <v>10.2</v>
      </c>
      <c r="E6" s="16">
        <v>2.0</v>
      </c>
      <c r="F6" s="3" t="s">
        <v>33</v>
      </c>
      <c r="G6" s="4">
        <f>averageifs(D2:D55, B2:B55, "pa", D2:D55, "&lt;&gt;")</f>
        <v>10.9</v>
      </c>
    </row>
    <row r="7">
      <c r="A7" s="8">
        <v>2017.0</v>
      </c>
      <c r="B7" s="15" t="s">
        <v>15</v>
      </c>
      <c r="C7" s="15" t="s">
        <v>16</v>
      </c>
      <c r="D7" s="16">
        <v>10.5</v>
      </c>
      <c r="E7" s="16">
        <v>2.94</v>
      </c>
      <c r="F7" s="3" t="s">
        <v>34</v>
      </c>
      <c r="G7" s="4">
        <f>averageifs(D2:D55, B2:B55, "tx", D2:D55, "&lt;&gt;")</f>
        <v>11.80909091</v>
      </c>
    </row>
    <row r="8">
      <c r="A8" s="8">
        <v>2018.0</v>
      </c>
      <c r="B8" s="15" t="s">
        <v>15</v>
      </c>
      <c r="C8" s="15" t="s">
        <v>16</v>
      </c>
      <c r="D8" s="16">
        <v>10.4</v>
      </c>
      <c r="E8" s="16">
        <v>-0.95</v>
      </c>
    </row>
    <row r="9">
      <c r="A9" s="8">
        <v>2019.0</v>
      </c>
      <c r="B9" s="15" t="s">
        <v>15</v>
      </c>
      <c r="C9" s="15" t="s">
        <v>16</v>
      </c>
      <c r="D9" s="16">
        <v>10.1</v>
      </c>
      <c r="E9" s="16">
        <v>-2.88</v>
      </c>
      <c r="F9" s="4"/>
      <c r="G9" s="4"/>
    </row>
    <row r="10">
      <c r="A10" s="8">
        <v>2020.0</v>
      </c>
      <c r="B10" s="15" t="s">
        <v>15</v>
      </c>
      <c r="C10" s="15" t="s">
        <v>16</v>
      </c>
      <c r="D10" s="16">
        <v>9.8</v>
      </c>
      <c r="E10" s="16">
        <v>-2.97</v>
      </c>
      <c r="F10" s="4"/>
      <c r="G10" s="4"/>
    </row>
    <row r="11">
      <c r="A11" s="8">
        <v>2021.0</v>
      </c>
      <c r="B11" s="15" t="s">
        <v>15</v>
      </c>
      <c r="C11" s="15" t="s">
        <v>16</v>
      </c>
      <c r="D11" s="16">
        <v>11.6</v>
      </c>
      <c r="E11" s="16">
        <v>18.37</v>
      </c>
      <c r="F11" s="4"/>
      <c r="G11" s="4"/>
    </row>
    <row r="12">
      <c r="A12" s="8">
        <v>2022.0</v>
      </c>
      <c r="B12" s="15" t="s">
        <v>15</v>
      </c>
      <c r="C12" s="15" t="s">
        <v>16</v>
      </c>
      <c r="D12" s="16">
        <v>11.5</v>
      </c>
      <c r="E12" s="16">
        <v>-0.86</v>
      </c>
      <c r="F12" s="4"/>
      <c r="G12" s="4"/>
    </row>
    <row r="13">
      <c r="A13" s="8">
        <v>2012.0</v>
      </c>
      <c r="B13" s="15" t="s">
        <v>17</v>
      </c>
      <c r="C13" s="15" t="s">
        <v>18</v>
      </c>
      <c r="D13" s="16">
        <v>11.4</v>
      </c>
      <c r="E13" s="15"/>
      <c r="F13" s="4"/>
      <c r="G13" s="4"/>
    </row>
    <row r="14">
      <c r="A14" s="8">
        <v>2013.0</v>
      </c>
      <c r="B14" s="15" t="s">
        <v>17</v>
      </c>
      <c r="C14" s="15" t="s">
        <v>18</v>
      </c>
      <c r="D14" s="16">
        <v>11.2</v>
      </c>
      <c r="E14" s="16">
        <v>-1.75</v>
      </c>
      <c r="F14" s="4"/>
      <c r="G14" s="4"/>
    </row>
    <row r="15">
      <c r="A15" s="8">
        <v>2014.0</v>
      </c>
      <c r="B15" s="15" t="s">
        <v>17</v>
      </c>
      <c r="C15" s="15" t="s">
        <v>18</v>
      </c>
      <c r="D15" s="16">
        <v>11.2</v>
      </c>
      <c r="E15" s="16">
        <v>0.0</v>
      </c>
      <c r="F15" s="4"/>
      <c r="G15" s="4"/>
    </row>
    <row r="16">
      <c r="A16" s="8">
        <v>2015.0</v>
      </c>
      <c r="B16" s="15" t="s">
        <v>17</v>
      </c>
      <c r="C16" s="15" t="s">
        <v>18</v>
      </c>
      <c r="D16" s="16">
        <v>11.3</v>
      </c>
      <c r="E16" s="16">
        <v>0.89</v>
      </c>
      <c r="F16" s="4"/>
      <c r="G16" s="4"/>
    </row>
    <row r="17">
      <c r="A17" s="8">
        <v>2016.0</v>
      </c>
      <c r="B17" s="15" t="s">
        <v>17</v>
      </c>
      <c r="C17" s="15" t="s">
        <v>18</v>
      </c>
      <c r="D17" s="16">
        <v>11.8</v>
      </c>
      <c r="E17" s="16">
        <v>4.42</v>
      </c>
      <c r="F17" s="4"/>
      <c r="G17" s="4"/>
    </row>
    <row r="18">
      <c r="A18" s="8">
        <v>2017.0</v>
      </c>
      <c r="B18" s="15" t="s">
        <v>17</v>
      </c>
      <c r="C18" s="15" t="s">
        <v>18</v>
      </c>
      <c r="D18" s="16">
        <v>10.6</v>
      </c>
      <c r="E18" s="16">
        <v>-10.17</v>
      </c>
      <c r="F18" s="4"/>
      <c r="G18" s="4"/>
    </row>
    <row r="19">
      <c r="A19" s="8">
        <v>2018.0</v>
      </c>
      <c r="B19" s="15" t="s">
        <v>17</v>
      </c>
      <c r="C19" s="15" t="s">
        <v>18</v>
      </c>
      <c r="D19" s="16">
        <v>12.6</v>
      </c>
      <c r="E19" s="16">
        <v>18.87</v>
      </c>
      <c r="F19" s="4"/>
      <c r="G19" s="4"/>
    </row>
    <row r="20">
      <c r="A20" s="8">
        <v>2019.0</v>
      </c>
      <c r="B20" s="15" t="s">
        <v>17</v>
      </c>
      <c r="C20" s="15" t="s">
        <v>18</v>
      </c>
      <c r="D20" s="16">
        <v>11.7</v>
      </c>
      <c r="E20" s="16">
        <v>-7.14</v>
      </c>
      <c r="F20" s="4"/>
      <c r="G20" s="4"/>
    </row>
    <row r="21">
      <c r="A21" s="8">
        <v>2020.0</v>
      </c>
      <c r="B21" s="15" t="s">
        <v>17</v>
      </c>
      <c r="C21" s="15" t="s">
        <v>18</v>
      </c>
      <c r="D21" s="16">
        <v>11.8</v>
      </c>
      <c r="E21" s="16">
        <v>0.85</v>
      </c>
      <c r="F21" s="4"/>
      <c r="G21" s="4"/>
    </row>
    <row r="22">
      <c r="A22" s="8">
        <v>2022.0</v>
      </c>
      <c r="B22" s="15" t="s">
        <v>17</v>
      </c>
      <c r="C22" s="15" t="s">
        <v>18</v>
      </c>
      <c r="D22" s="16">
        <v>12.2</v>
      </c>
      <c r="E22" s="15"/>
      <c r="F22" s="4"/>
      <c r="G22" s="4"/>
    </row>
    <row r="23">
      <c r="A23" s="8">
        <v>2012.0</v>
      </c>
      <c r="B23" s="15" t="s">
        <v>19</v>
      </c>
      <c r="C23" s="15" t="s">
        <v>20</v>
      </c>
      <c r="D23" s="16">
        <v>9.7</v>
      </c>
      <c r="E23" s="15"/>
      <c r="F23" s="4"/>
      <c r="G23" s="4"/>
    </row>
    <row r="24">
      <c r="A24" s="8">
        <v>2013.0</v>
      </c>
      <c r="B24" s="15" t="s">
        <v>19</v>
      </c>
      <c r="C24" s="15" t="s">
        <v>20</v>
      </c>
      <c r="D24" s="16">
        <v>10.6</v>
      </c>
      <c r="E24" s="16">
        <v>9.28</v>
      </c>
      <c r="F24" s="4"/>
      <c r="G24" s="4"/>
    </row>
    <row r="25">
      <c r="A25" s="8">
        <v>2014.0</v>
      </c>
      <c r="B25" s="15" t="s">
        <v>19</v>
      </c>
      <c r="C25" s="15" t="s">
        <v>20</v>
      </c>
      <c r="D25" s="16">
        <v>10.0</v>
      </c>
      <c r="E25" s="16">
        <v>-5.66</v>
      </c>
      <c r="F25" s="4"/>
      <c r="G25" s="4"/>
    </row>
    <row r="26">
      <c r="A26" s="8">
        <v>2015.0</v>
      </c>
      <c r="B26" s="15" t="s">
        <v>19</v>
      </c>
      <c r="C26" s="15" t="s">
        <v>20</v>
      </c>
      <c r="D26" s="16">
        <v>9.8</v>
      </c>
      <c r="E26" s="16">
        <v>-2.0</v>
      </c>
      <c r="F26" s="4"/>
      <c r="G26" s="4"/>
    </row>
    <row r="27">
      <c r="A27" s="8">
        <v>2016.0</v>
      </c>
      <c r="B27" s="15" t="s">
        <v>19</v>
      </c>
      <c r="C27" s="15" t="s">
        <v>20</v>
      </c>
      <c r="D27" s="16">
        <v>10.4</v>
      </c>
      <c r="E27" s="16">
        <v>6.12</v>
      </c>
      <c r="F27" s="4"/>
      <c r="G27" s="4"/>
    </row>
    <row r="28">
      <c r="A28" s="8">
        <v>2017.0</v>
      </c>
      <c r="B28" s="15" t="s">
        <v>19</v>
      </c>
      <c r="C28" s="15" t="s">
        <v>20</v>
      </c>
      <c r="D28" s="16">
        <v>10.5</v>
      </c>
      <c r="E28" s="16">
        <v>0.96</v>
      </c>
      <c r="F28" s="4"/>
      <c r="G28" s="4"/>
    </row>
    <row r="29">
      <c r="A29" s="8">
        <v>2018.0</v>
      </c>
      <c r="B29" s="15" t="s">
        <v>19</v>
      </c>
      <c r="C29" s="15" t="s">
        <v>20</v>
      </c>
      <c r="D29" s="16">
        <v>11.0</v>
      </c>
      <c r="E29" s="16">
        <v>4.76</v>
      </c>
      <c r="F29" s="4"/>
      <c r="G29" s="4"/>
    </row>
    <row r="30">
      <c r="A30" s="8">
        <v>2019.0</v>
      </c>
      <c r="B30" s="15" t="s">
        <v>19</v>
      </c>
      <c r="C30" s="15" t="s">
        <v>20</v>
      </c>
      <c r="D30" s="16">
        <v>10.5</v>
      </c>
      <c r="E30" s="16">
        <v>-4.55</v>
      </c>
      <c r="F30" s="4"/>
      <c r="G30" s="4"/>
    </row>
    <row r="31">
      <c r="A31" s="8">
        <v>2020.0</v>
      </c>
      <c r="B31" s="15" t="s">
        <v>19</v>
      </c>
      <c r="C31" s="15" t="s">
        <v>20</v>
      </c>
      <c r="D31" s="16">
        <v>10.3</v>
      </c>
      <c r="E31" s="16">
        <v>-1.9</v>
      </c>
      <c r="F31" s="4"/>
      <c r="G31" s="4"/>
    </row>
    <row r="32">
      <c r="A32" s="8">
        <v>2021.0</v>
      </c>
      <c r="B32" s="15" t="s">
        <v>19</v>
      </c>
      <c r="C32" s="15" t="s">
        <v>20</v>
      </c>
      <c r="D32" s="16">
        <v>11.4</v>
      </c>
      <c r="E32" s="16">
        <v>10.68</v>
      </c>
      <c r="F32" s="4"/>
      <c r="G32" s="4"/>
    </row>
    <row r="33">
      <c r="A33" s="8">
        <v>2022.0</v>
      </c>
      <c r="B33" s="15" t="s">
        <v>19</v>
      </c>
      <c r="C33" s="15" t="s">
        <v>20</v>
      </c>
      <c r="D33" s="16">
        <v>11.3</v>
      </c>
      <c r="E33" s="16">
        <v>-0.88</v>
      </c>
      <c r="F33" s="4"/>
      <c r="G33" s="4"/>
    </row>
    <row r="34">
      <c r="A34" s="8">
        <v>2012.0</v>
      </c>
      <c r="B34" s="15" t="s">
        <v>21</v>
      </c>
      <c r="C34" s="15" t="s">
        <v>22</v>
      </c>
      <c r="D34" s="16">
        <v>10.2</v>
      </c>
      <c r="E34" s="15"/>
      <c r="F34" s="4"/>
      <c r="G34" s="4"/>
    </row>
    <row r="35">
      <c r="A35" s="8">
        <v>2013.0</v>
      </c>
      <c r="B35" s="15" t="s">
        <v>21</v>
      </c>
      <c r="C35" s="15" t="s">
        <v>22</v>
      </c>
      <c r="D35" s="16">
        <v>10.1</v>
      </c>
      <c r="E35" s="16">
        <v>-0.98</v>
      </c>
      <c r="F35" s="4"/>
      <c r="G35" s="4"/>
    </row>
    <row r="36">
      <c r="A36" s="8">
        <v>2014.0</v>
      </c>
      <c r="B36" s="15" t="s">
        <v>21</v>
      </c>
      <c r="C36" s="15" t="s">
        <v>22</v>
      </c>
      <c r="D36" s="16">
        <v>11.2</v>
      </c>
      <c r="E36" s="16">
        <v>10.89</v>
      </c>
      <c r="F36" s="4"/>
      <c r="G36" s="4"/>
    </row>
    <row r="37">
      <c r="A37" s="8">
        <v>2015.0</v>
      </c>
      <c r="B37" s="15" t="s">
        <v>21</v>
      </c>
      <c r="C37" s="15" t="s">
        <v>22</v>
      </c>
      <c r="D37" s="16">
        <v>10.4</v>
      </c>
      <c r="E37" s="16">
        <v>-7.14</v>
      </c>
      <c r="F37" s="4"/>
      <c r="G37" s="4"/>
    </row>
    <row r="38">
      <c r="A38" s="8">
        <v>2016.0</v>
      </c>
      <c r="B38" s="15" t="s">
        <v>21</v>
      </c>
      <c r="C38" s="15" t="s">
        <v>22</v>
      </c>
      <c r="D38" s="16">
        <v>11.3</v>
      </c>
      <c r="E38" s="16">
        <v>8.65</v>
      </c>
      <c r="F38" s="4"/>
      <c r="G38" s="4"/>
    </row>
    <row r="39">
      <c r="A39" s="8">
        <v>2017.0</v>
      </c>
      <c r="B39" s="15" t="s">
        <v>21</v>
      </c>
      <c r="C39" s="15" t="s">
        <v>22</v>
      </c>
      <c r="D39" s="16">
        <v>10.6</v>
      </c>
      <c r="E39" s="16">
        <v>-6.19</v>
      </c>
      <c r="F39" s="4"/>
      <c r="G39" s="4"/>
    </row>
    <row r="40">
      <c r="A40" s="8">
        <v>2018.0</v>
      </c>
      <c r="B40" s="15" t="s">
        <v>21</v>
      </c>
      <c r="C40" s="15" t="s">
        <v>22</v>
      </c>
      <c r="D40" s="16">
        <v>11.3</v>
      </c>
      <c r="E40" s="16">
        <v>6.6</v>
      </c>
      <c r="F40" s="4"/>
      <c r="G40" s="4"/>
    </row>
    <row r="41">
      <c r="A41" s="8">
        <v>2019.0</v>
      </c>
      <c r="B41" s="15" t="s">
        <v>21</v>
      </c>
      <c r="C41" s="15" t="s">
        <v>22</v>
      </c>
      <c r="D41" s="16">
        <v>10.8</v>
      </c>
      <c r="E41" s="16">
        <v>-4.42</v>
      </c>
      <c r="F41" s="4"/>
      <c r="G41" s="4"/>
    </row>
    <row r="42">
      <c r="A42" s="8">
        <v>2020.0</v>
      </c>
      <c r="B42" s="15" t="s">
        <v>21</v>
      </c>
      <c r="C42" s="15" t="s">
        <v>22</v>
      </c>
      <c r="D42" s="16">
        <v>11.4</v>
      </c>
      <c r="E42" s="16">
        <v>5.56</v>
      </c>
      <c r="F42" s="4"/>
      <c r="G42" s="4"/>
    </row>
    <row r="43">
      <c r="A43" s="8">
        <v>2021.0</v>
      </c>
      <c r="B43" s="15" t="s">
        <v>21</v>
      </c>
      <c r="C43" s="15" t="s">
        <v>22</v>
      </c>
      <c r="D43" s="16">
        <v>11.1</v>
      </c>
      <c r="E43" s="16">
        <v>-2.63</v>
      </c>
      <c r="F43" s="4"/>
      <c r="G43" s="4"/>
    </row>
    <row r="44">
      <c r="A44" s="8">
        <v>2022.0</v>
      </c>
      <c r="B44" s="15" t="s">
        <v>21</v>
      </c>
      <c r="C44" s="15" t="s">
        <v>22</v>
      </c>
      <c r="D44" s="16">
        <v>11.5</v>
      </c>
      <c r="E44" s="16">
        <v>3.6</v>
      </c>
      <c r="F44" s="4"/>
      <c r="G44" s="4"/>
    </row>
    <row r="45">
      <c r="A45" s="8">
        <v>2012.0</v>
      </c>
      <c r="B45" s="15" t="s">
        <v>23</v>
      </c>
      <c r="C45" s="15" t="s">
        <v>24</v>
      </c>
      <c r="D45" s="16">
        <v>10.6</v>
      </c>
      <c r="E45" s="15"/>
      <c r="F45" s="4"/>
      <c r="G45" s="4"/>
    </row>
    <row r="46">
      <c r="A46" s="8">
        <v>2013.0</v>
      </c>
      <c r="B46" s="15" t="s">
        <v>23</v>
      </c>
      <c r="C46" s="15" t="s">
        <v>24</v>
      </c>
      <c r="D46" s="16">
        <v>11.0</v>
      </c>
      <c r="E46" s="16">
        <v>3.77</v>
      </c>
      <c r="F46" s="4"/>
      <c r="G46" s="4"/>
    </row>
    <row r="47">
      <c r="A47" s="8">
        <v>2014.0</v>
      </c>
      <c r="B47" s="15" t="s">
        <v>23</v>
      </c>
      <c r="C47" s="15" t="s">
        <v>24</v>
      </c>
      <c r="D47" s="16">
        <v>11.0</v>
      </c>
      <c r="E47" s="16">
        <v>0.0</v>
      </c>
      <c r="F47" s="4"/>
      <c r="G47" s="4"/>
    </row>
    <row r="48">
      <c r="A48" s="8">
        <v>2015.0</v>
      </c>
      <c r="B48" s="15" t="s">
        <v>23</v>
      </c>
      <c r="C48" s="15" t="s">
        <v>24</v>
      </c>
      <c r="D48" s="16">
        <v>11.4</v>
      </c>
      <c r="E48" s="16">
        <v>3.64</v>
      </c>
      <c r="F48" s="4"/>
      <c r="G48" s="4"/>
    </row>
    <row r="49">
      <c r="A49" s="8">
        <v>2016.0</v>
      </c>
      <c r="B49" s="15" t="s">
        <v>23</v>
      </c>
      <c r="C49" s="15" t="s">
        <v>24</v>
      </c>
      <c r="D49" s="16">
        <v>11.2</v>
      </c>
      <c r="E49" s="16">
        <v>-1.75</v>
      </c>
      <c r="F49" s="4"/>
      <c r="G49" s="4"/>
    </row>
    <row r="50">
      <c r="A50" s="8">
        <v>2017.0</v>
      </c>
      <c r="B50" s="15" t="s">
        <v>23</v>
      </c>
      <c r="C50" s="15" t="s">
        <v>24</v>
      </c>
      <c r="D50" s="16">
        <v>11.9</v>
      </c>
      <c r="E50" s="16">
        <v>6.25</v>
      </c>
      <c r="F50" s="4"/>
      <c r="G50" s="4"/>
    </row>
    <row r="51">
      <c r="A51" s="8">
        <v>2018.0</v>
      </c>
      <c r="B51" s="15" t="s">
        <v>23</v>
      </c>
      <c r="C51" s="15" t="s">
        <v>24</v>
      </c>
      <c r="D51" s="16">
        <v>12.6</v>
      </c>
      <c r="E51" s="16">
        <v>5.88</v>
      </c>
      <c r="F51" s="4"/>
      <c r="G51" s="4"/>
    </row>
    <row r="52">
      <c r="A52" s="8">
        <v>2019.0</v>
      </c>
      <c r="B52" s="15" t="s">
        <v>23</v>
      </c>
      <c r="C52" s="15" t="s">
        <v>24</v>
      </c>
      <c r="D52" s="16">
        <v>12.2</v>
      </c>
      <c r="E52" s="16">
        <v>-3.17</v>
      </c>
      <c r="F52" s="4"/>
      <c r="G52" s="4"/>
    </row>
    <row r="53">
      <c r="A53" s="8">
        <v>2020.0</v>
      </c>
      <c r="B53" s="15" t="s">
        <v>23</v>
      </c>
      <c r="C53" s="15" t="s">
        <v>24</v>
      </c>
      <c r="D53" s="16">
        <v>12.6</v>
      </c>
      <c r="E53" s="16">
        <v>3.28</v>
      </c>
      <c r="F53" s="4"/>
      <c r="G53" s="4"/>
    </row>
    <row r="54">
      <c r="A54" s="8">
        <v>2021.0</v>
      </c>
      <c r="B54" s="15" t="s">
        <v>23</v>
      </c>
      <c r="C54" s="15" t="s">
        <v>24</v>
      </c>
      <c r="D54" s="16">
        <v>11.5</v>
      </c>
      <c r="E54" s="16">
        <v>-8.73</v>
      </c>
      <c r="F54" s="4"/>
      <c r="G54" s="4"/>
    </row>
    <row r="55">
      <c r="A55" s="8">
        <v>2022.0</v>
      </c>
      <c r="B55" s="15" t="s">
        <v>23</v>
      </c>
      <c r="C55" s="15" t="s">
        <v>24</v>
      </c>
      <c r="D55" s="16">
        <v>13.9</v>
      </c>
      <c r="E55" s="16">
        <v>20.87</v>
      </c>
      <c r="F55" s="4"/>
      <c r="G55" s="4"/>
    </row>
  </sheetData>
  <conditionalFormatting sqref="D1:D55">
    <cfRule type="expression" dxfId="2" priority="1">
      <formula>D2&gt;$G$2</formula>
    </cfRule>
  </conditionalFormatting>
  <conditionalFormatting sqref="D1:D55">
    <cfRule type="expression" dxfId="3" priority="2">
      <formula>D2&lt;=$G$2</formula>
    </cfRule>
  </conditionalFormatting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</sheetData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</sheetData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5" t="s">
        <v>0</v>
      </c>
      <c r="B1" s="14" t="s">
        <v>1</v>
      </c>
      <c r="C1" s="14" t="s">
        <v>2</v>
      </c>
      <c r="D1" s="14" t="s">
        <v>5</v>
      </c>
      <c r="E1" s="14" t="s">
        <v>13</v>
      </c>
      <c r="F1" s="2" t="s">
        <v>38</v>
      </c>
      <c r="G1" s="2" t="s">
        <v>39</v>
      </c>
    </row>
    <row r="2">
      <c r="A2" s="8">
        <v>2012.0</v>
      </c>
      <c r="B2" s="15" t="s">
        <v>15</v>
      </c>
      <c r="C2" s="15" t="s">
        <v>16</v>
      </c>
      <c r="D2" s="16">
        <v>12.6</v>
      </c>
      <c r="E2" s="15"/>
      <c r="F2" s="3" t="s">
        <v>40</v>
      </c>
      <c r="G2" s="4">
        <f>averageifs(D2:D55, D2:D55, "&lt;&gt;")</f>
        <v>14.52592593</v>
      </c>
    </row>
    <row r="3">
      <c r="A3" s="8">
        <v>2013.0</v>
      </c>
      <c r="B3" s="15" t="s">
        <v>15</v>
      </c>
      <c r="C3" s="15" t="s">
        <v>16</v>
      </c>
      <c r="D3" s="16">
        <v>12.5</v>
      </c>
      <c r="E3" s="16">
        <v>-0.79</v>
      </c>
      <c r="F3" s="3" t="s">
        <v>30</v>
      </c>
      <c r="G3" s="4">
        <f>averageifs(D2:D55, B2:B55, "ca", D2:D55, "&lt;&gt;")</f>
        <v>10.96363636</v>
      </c>
    </row>
    <row r="4">
      <c r="A4" s="8">
        <v>2014.0</v>
      </c>
      <c r="B4" s="15" t="s">
        <v>15</v>
      </c>
      <c r="C4" s="15" t="s">
        <v>16</v>
      </c>
      <c r="D4" s="16">
        <v>12.9</v>
      </c>
      <c r="E4" s="16">
        <v>3.2</v>
      </c>
      <c r="F4" s="3" t="s">
        <v>31</v>
      </c>
      <c r="G4" s="4">
        <f>averageifs(D2:D55, B2:B55, "fl", D2:D55, "&lt;&gt;")</f>
        <v>15.49</v>
      </c>
    </row>
    <row r="5">
      <c r="A5" s="8">
        <v>2015.0</v>
      </c>
      <c r="B5" s="15" t="s">
        <v>15</v>
      </c>
      <c r="C5" s="15" t="s">
        <v>16</v>
      </c>
      <c r="D5" s="16">
        <v>11.7</v>
      </c>
      <c r="E5" s="16">
        <v>-9.3</v>
      </c>
      <c r="F5" s="3" t="s">
        <v>32</v>
      </c>
      <c r="G5" s="4">
        <f>averageifs(D2:D55, B2:B55, "ny", D2:D55, "&lt;&gt;")</f>
        <v>13.75454545</v>
      </c>
    </row>
    <row r="6">
      <c r="A6" s="8">
        <v>2016.0</v>
      </c>
      <c r="B6" s="15" t="s">
        <v>15</v>
      </c>
      <c r="C6" s="15" t="s">
        <v>16</v>
      </c>
      <c r="D6" s="16">
        <v>11.0</v>
      </c>
      <c r="E6" s="16">
        <v>-5.98</v>
      </c>
      <c r="F6" s="3" t="s">
        <v>33</v>
      </c>
      <c r="G6" s="4">
        <f>averageifs(D2:D55, B2:B55, "pa", D2:D55, "&lt;&gt;")</f>
        <v>17.87272727</v>
      </c>
    </row>
    <row r="7">
      <c r="A7" s="8">
        <v>2017.0</v>
      </c>
      <c r="B7" s="15" t="s">
        <v>15</v>
      </c>
      <c r="C7" s="15" t="s">
        <v>16</v>
      </c>
      <c r="D7" s="16">
        <v>11.3</v>
      </c>
      <c r="E7" s="16">
        <v>2.73</v>
      </c>
      <c r="F7" s="3" t="s">
        <v>34</v>
      </c>
      <c r="G7" s="4">
        <f>averageifs(D2:D55, B2:B55, "tx", D2:D55, "&lt;&gt;")</f>
        <v>14.63636364</v>
      </c>
    </row>
    <row r="8">
      <c r="A8" s="8">
        <v>2018.0</v>
      </c>
      <c r="B8" s="15" t="s">
        <v>15</v>
      </c>
      <c r="C8" s="15" t="s">
        <v>16</v>
      </c>
      <c r="D8" s="16">
        <v>11.2</v>
      </c>
      <c r="E8" s="16">
        <v>-0.88</v>
      </c>
      <c r="F8" s="4"/>
      <c r="G8" s="4"/>
    </row>
    <row r="9">
      <c r="A9" s="8">
        <v>2019.0</v>
      </c>
      <c r="B9" s="15" t="s">
        <v>15</v>
      </c>
      <c r="C9" s="15" t="s">
        <v>16</v>
      </c>
      <c r="D9" s="16">
        <v>10.0</v>
      </c>
      <c r="E9" s="16">
        <v>-10.71</v>
      </c>
      <c r="F9" s="4"/>
      <c r="G9" s="4"/>
    </row>
    <row r="10">
      <c r="A10" s="8">
        <v>2020.0</v>
      </c>
      <c r="B10" s="15" t="s">
        <v>15</v>
      </c>
      <c r="C10" s="15" t="s">
        <v>16</v>
      </c>
      <c r="D10" s="16">
        <v>8.9</v>
      </c>
      <c r="E10" s="16">
        <v>-11.0</v>
      </c>
      <c r="F10" s="4"/>
      <c r="G10" s="4"/>
    </row>
    <row r="11">
      <c r="A11" s="8">
        <v>2021.0</v>
      </c>
      <c r="B11" s="15" t="s">
        <v>15</v>
      </c>
      <c r="C11" s="15" t="s">
        <v>16</v>
      </c>
      <c r="D11" s="16">
        <v>8.8</v>
      </c>
      <c r="E11" s="16">
        <v>-1.12</v>
      </c>
      <c r="F11" s="4"/>
      <c r="G11" s="4"/>
    </row>
    <row r="12">
      <c r="A12" s="8">
        <v>2022.0</v>
      </c>
      <c r="B12" s="15" t="s">
        <v>15</v>
      </c>
      <c r="C12" s="15" t="s">
        <v>16</v>
      </c>
      <c r="D12" s="16">
        <v>9.7</v>
      </c>
      <c r="E12" s="16">
        <v>10.23</v>
      </c>
      <c r="F12" s="4"/>
      <c r="G12" s="4"/>
    </row>
    <row r="13">
      <c r="A13" s="8">
        <v>2012.0</v>
      </c>
      <c r="B13" s="15" t="s">
        <v>17</v>
      </c>
      <c r="C13" s="15" t="s">
        <v>18</v>
      </c>
      <c r="D13" s="16">
        <v>17.7</v>
      </c>
      <c r="E13" s="15"/>
      <c r="F13" s="4"/>
      <c r="G13" s="4"/>
    </row>
    <row r="14">
      <c r="A14" s="8">
        <v>2013.0</v>
      </c>
      <c r="B14" s="15" t="s">
        <v>17</v>
      </c>
      <c r="C14" s="15" t="s">
        <v>18</v>
      </c>
      <c r="D14" s="16">
        <v>16.8</v>
      </c>
      <c r="E14" s="16">
        <v>-5.08</v>
      </c>
      <c r="F14" s="4"/>
      <c r="G14" s="4"/>
    </row>
    <row r="15">
      <c r="A15" s="8">
        <v>2014.0</v>
      </c>
      <c r="B15" s="15" t="s">
        <v>17</v>
      </c>
      <c r="C15" s="15" t="s">
        <v>18</v>
      </c>
      <c r="D15" s="16">
        <v>17.7</v>
      </c>
      <c r="E15" s="16">
        <v>5.36</v>
      </c>
      <c r="F15" s="4"/>
      <c r="G15" s="4"/>
    </row>
    <row r="16">
      <c r="A16" s="8">
        <v>2015.0</v>
      </c>
      <c r="B16" s="15" t="s">
        <v>17</v>
      </c>
      <c r="C16" s="15" t="s">
        <v>18</v>
      </c>
      <c r="D16" s="16">
        <v>15.8</v>
      </c>
      <c r="E16" s="16">
        <v>-10.73</v>
      </c>
      <c r="F16" s="4"/>
      <c r="G16" s="4"/>
    </row>
    <row r="17">
      <c r="A17" s="8">
        <v>2016.0</v>
      </c>
      <c r="B17" s="15" t="s">
        <v>17</v>
      </c>
      <c r="C17" s="15" t="s">
        <v>18</v>
      </c>
      <c r="D17" s="16">
        <v>15.5</v>
      </c>
      <c r="E17" s="16">
        <v>-1.9</v>
      </c>
      <c r="F17" s="4"/>
      <c r="G17" s="4"/>
    </row>
    <row r="18">
      <c r="A18" s="8">
        <v>2017.0</v>
      </c>
      <c r="B18" s="15" t="s">
        <v>17</v>
      </c>
      <c r="C18" s="15" t="s">
        <v>18</v>
      </c>
      <c r="D18" s="16">
        <v>16.1</v>
      </c>
      <c r="E18" s="16">
        <v>3.87</v>
      </c>
      <c r="F18" s="4"/>
      <c r="G18" s="4"/>
    </row>
    <row r="19">
      <c r="A19" s="8">
        <v>2018.0</v>
      </c>
      <c r="B19" s="15" t="s">
        <v>17</v>
      </c>
      <c r="C19" s="15" t="s">
        <v>18</v>
      </c>
      <c r="D19" s="16">
        <v>14.5</v>
      </c>
      <c r="E19" s="16">
        <v>-9.94</v>
      </c>
      <c r="F19" s="4"/>
      <c r="G19" s="4"/>
    </row>
    <row r="20">
      <c r="A20" s="8">
        <v>2019.0</v>
      </c>
      <c r="B20" s="15" t="s">
        <v>17</v>
      </c>
      <c r="C20" s="15" t="s">
        <v>18</v>
      </c>
      <c r="D20" s="16">
        <v>14.8</v>
      </c>
      <c r="E20" s="16">
        <v>2.07</v>
      </c>
      <c r="F20" s="4"/>
      <c r="G20" s="4"/>
    </row>
    <row r="21">
      <c r="A21" s="8">
        <v>2020.0</v>
      </c>
      <c r="B21" s="15" t="s">
        <v>17</v>
      </c>
      <c r="C21" s="15" t="s">
        <v>18</v>
      </c>
      <c r="D21" s="16">
        <v>14.7</v>
      </c>
      <c r="E21" s="16">
        <v>-0.68</v>
      </c>
      <c r="F21" s="4"/>
      <c r="G21" s="4"/>
    </row>
    <row r="22">
      <c r="A22" s="8">
        <v>2022.0</v>
      </c>
      <c r="B22" s="15" t="s">
        <v>17</v>
      </c>
      <c r="C22" s="15" t="s">
        <v>18</v>
      </c>
      <c r="D22" s="16">
        <v>11.3</v>
      </c>
      <c r="E22" s="15"/>
      <c r="F22" s="4"/>
      <c r="G22" s="4"/>
    </row>
    <row r="23">
      <c r="A23" s="8">
        <v>2012.0</v>
      </c>
      <c r="B23" s="15" t="s">
        <v>19</v>
      </c>
      <c r="C23" s="15" t="s">
        <v>20</v>
      </c>
      <c r="D23" s="16">
        <v>16.2</v>
      </c>
      <c r="E23" s="15"/>
      <c r="F23" s="4"/>
      <c r="G23" s="4"/>
    </row>
    <row r="24">
      <c r="A24" s="8">
        <v>2013.0</v>
      </c>
      <c r="B24" s="15" t="s">
        <v>19</v>
      </c>
      <c r="C24" s="15" t="s">
        <v>20</v>
      </c>
      <c r="D24" s="16">
        <v>16.6</v>
      </c>
      <c r="E24" s="16">
        <v>2.47</v>
      </c>
      <c r="F24" s="4"/>
      <c r="G24" s="4"/>
    </row>
    <row r="25">
      <c r="A25" s="8">
        <v>2014.0</v>
      </c>
      <c r="B25" s="15" t="s">
        <v>19</v>
      </c>
      <c r="C25" s="15" t="s">
        <v>20</v>
      </c>
      <c r="D25" s="16">
        <v>14.4</v>
      </c>
      <c r="E25" s="16">
        <v>-13.25</v>
      </c>
      <c r="F25" s="4"/>
      <c r="G25" s="4"/>
    </row>
    <row r="26">
      <c r="A26" s="8">
        <v>2015.0</v>
      </c>
      <c r="B26" s="15" t="s">
        <v>19</v>
      </c>
      <c r="C26" s="15" t="s">
        <v>20</v>
      </c>
      <c r="D26" s="16">
        <v>15.2</v>
      </c>
      <c r="E26" s="16">
        <v>5.56</v>
      </c>
      <c r="F26" s="4"/>
      <c r="G26" s="4"/>
    </row>
    <row r="27">
      <c r="A27" s="8">
        <v>2016.0</v>
      </c>
      <c r="B27" s="15" t="s">
        <v>19</v>
      </c>
      <c r="C27" s="15" t="s">
        <v>20</v>
      </c>
      <c r="D27" s="16">
        <v>14.2</v>
      </c>
      <c r="E27" s="16">
        <v>-6.58</v>
      </c>
      <c r="F27" s="4"/>
      <c r="G27" s="4"/>
    </row>
    <row r="28">
      <c r="A28" s="8">
        <v>2017.0</v>
      </c>
      <c r="B28" s="15" t="s">
        <v>19</v>
      </c>
      <c r="C28" s="15" t="s">
        <v>20</v>
      </c>
      <c r="D28" s="16">
        <v>14.1</v>
      </c>
      <c r="E28" s="16">
        <v>-0.7</v>
      </c>
      <c r="F28" s="4"/>
      <c r="G28" s="4"/>
    </row>
    <row r="29">
      <c r="A29" s="8">
        <v>2018.0</v>
      </c>
      <c r="B29" s="15" t="s">
        <v>19</v>
      </c>
      <c r="C29" s="15" t="s">
        <v>20</v>
      </c>
      <c r="D29" s="16">
        <v>12.8</v>
      </c>
      <c r="E29" s="16">
        <v>-9.22</v>
      </c>
      <c r="F29" s="4"/>
      <c r="G29" s="4"/>
    </row>
    <row r="30">
      <c r="A30" s="8">
        <v>2019.0</v>
      </c>
      <c r="B30" s="15" t="s">
        <v>19</v>
      </c>
      <c r="C30" s="15" t="s">
        <v>20</v>
      </c>
      <c r="D30" s="16">
        <v>12.6</v>
      </c>
      <c r="E30" s="16">
        <v>-1.56</v>
      </c>
      <c r="F30" s="4"/>
      <c r="G30" s="4"/>
    </row>
    <row r="31">
      <c r="A31" s="8">
        <v>2020.0</v>
      </c>
      <c r="B31" s="15" t="s">
        <v>19</v>
      </c>
      <c r="C31" s="15" t="s">
        <v>20</v>
      </c>
      <c r="D31" s="16">
        <v>12.0</v>
      </c>
      <c r="E31" s="16">
        <v>-4.76</v>
      </c>
      <c r="F31" s="4"/>
      <c r="G31" s="4"/>
    </row>
    <row r="32">
      <c r="A32" s="8">
        <v>2021.0</v>
      </c>
      <c r="B32" s="15" t="s">
        <v>19</v>
      </c>
      <c r="C32" s="15" t="s">
        <v>20</v>
      </c>
      <c r="D32" s="16">
        <v>12.0</v>
      </c>
      <c r="E32" s="16">
        <v>0.0</v>
      </c>
      <c r="F32" s="4"/>
      <c r="G32" s="4"/>
    </row>
    <row r="33">
      <c r="A33" s="8">
        <v>2022.0</v>
      </c>
      <c r="B33" s="15" t="s">
        <v>19</v>
      </c>
      <c r="C33" s="15" t="s">
        <v>20</v>
      </c>
      <c r="D33" s="16">
        <v>11.2</v>
      </c>
      <c r="E33" s="16">
        <v>-6.67</v>
      </c>
      <c r="F33" s="4"/>
      <c r="G33" s="4"/>
    </row>
    <row r="34">
      <c r="A34" s="8">
        <v>2012.0</v>
      </c>
      <c r="B34" s="15" t="s">
        <v>21</v>
      </c>
      <c r="C34" s="15" t="s">
        <v>22</v>
      </c>
      <c r="D34" s="16">
        <v>21.4</v>
      </c>
      <c r="E34" s="15"/>
      <c r="F34" s="4"/>
      <c r="G34" s="4"/>
    </row>
    <row r="35">
      <c r="A35" s="8">
        <v>2013.0</v>
      </c>
      <c r="B35" s="15" t="s">
        <v>21</v>
      </c>
      <c r="C35" s="15" t="s">
        <v>22</v>
      </c>
      <c r="D35" s="16">
        <v>21.0</v>
      </c>
      <c r="E35" s="16">
        <v>-1.87</v>
      </c>
      <c r="F35" s="4"/>
      <c r="G35" s="4"/>
    </row>
    <row r="36">
      <c r="A36" s="8">
        <v>2014.0</v>
      </c>
      <c r="B36" s="15" t="s">
        <v>21</v>
      </c>
      <c r="C36" s="15" t="s">
        <v>22</v>
      </c>
      <c r="D36" s="16">
        <v>19.9</v>
      </c>
      <c r="E36" s="16">
        <v>-5.24</v>
      </c>
      <c r="F36" s="4"/>
      <c r="G36" s="4"/>
    </row>
    <row r="37">
      <c r="A37" s="8">
        <v>2015.0</v>
      </c>
      <c r="B37" s="15" t="s">
        <v>21</v>
      </c>
      <c r="C37" s="15" t="s">
        <v>22</v>
      </c>
      <c r="D37" s="16">
        <v>18.1</v>
      </c>
      <c r="E37" s="16">
        <v>-9.05</v>
      </c>
      <c r="F37" s="4"/>
      <c r="G37" s="4"/>
    </row>
    <row r="38">
      <c r="A38" s="8">
        <v>2016.0</v>
      </c>
      <c r="B38" s="15" t="s">
        <v>21</v>
      </c>
      <c r="C38" s="15" t="s">
        <v>22</v>
      </c>
      <c r="D38" s="16">
        <v>18.0</v>
      </c>
      <c r="E38" s="16">
        <v>-0.55</v>
      </c>
      <c r="F38" s="4"/>
      <c r="G38" s="4"/>
    </row>
    <row r="39">
      <c r="A39" s="8">
        <v>2017.0</v>
      </c>
      <c r="B39" s="15" t="s">
        <v>21</v>
      </c>
      <c r="C39" s="15" t="s">
        <v>22</v>
      </c>
      <c r="D39" s="16">
        <v>18.8</v>
      </c>
      <c r="E39" s="16">
        <v>4.44</v>
      </c>
      <c r="F39" s="4"/>
      <c r="G39" s="4"/>
    </row>
    <row r="40">
      <c r="A40" s="8">
        <v>2018.0</v>
      </c>
      <c r="B40" s="15" t="s">
        <v>21</v>
      </c>
      <c r="C40" s="15" t="s">
        <v>22</v>
      </c>
      <c r="D40" s="16">
        <v>17.0</v>
      </c>
      <c r="E40" s="16">
        <v>-9.57</v>
      </c>
      <c r="F40" s="4"/>
      <c r="G40" s="4"/>
    </row>
    <row r="41">
      <c r="A41" s="8">
        <v>2019.0</v>
      </c>
      <c r="B41" s="15" t="s">
        <v>21</v>
      </c>
      <c r="C41" s="15" t="s">
        <v>22</v>
      </c>
      <c r="D41" s="16">
        <v>17.3</v>
      </c>
      <c r="E41" s="16">
        <v>1.76</v>
      </c>
      <c r="F41" s="4"/>
      <c r="G41" s="4"/>
    </row>
    <row r="42">
      <c r="A42" s="8">
        <v>2020.0</v>
      </c>
      <c r="B42" s="15" t="s">
        <v>21</v>
      </c>
      <c r="C42" s="15" t="s">
        <v>22</v>
      </c>
      <c r="D42" s="16">
        <v>15.8</v>
      </c>
      <c r="E42" s="16">
        <v>-8.67</v>
      </c>
      <c r="F42" s="4"/>
      <c r="G42" s="4"/>
    </row>
    <row r="43">
      <c r="A43" s="8">
        <v>2021.0</v>
      </c>
      <c r="B43" s="15" t="s">
        <v>21</v>
      </c>
      <c r="C43" s="15" t="s">
        <v>22</v>
      </c>
      <c r="D43" s="16">
        <v>14.4</v>
      </c>
      <c r="E43" s="16">
        <v>-8.86</v>
      </c>
      <c r="F43" s="4"/>
      <c r="G43" s="4"/>
    </row>
    <row r="44">
      <c r="A44" s="8">
        <v>2022.0</v>
      </c>
      <c r="B44" s="15" t="s">
        <v>21</v>
      </c>
      <c r="C44" s="15" t="s">
        <v>22</v>
      </c>
      <c r="D44" s="16">
        <v>14.9</v>
      </c>
      <c r="E44" s="16">
        <v>3.47</v>
      </c>
      <c r="F44" s="4"/>
      <c r="G44" s="4"/>
    </row>
    <row r="45">
      <c r="A45" s="8">
        <v>2012.0</v>
      </c>
      <c r="B45" s="15" t="s">
        <v>23</v>
      </c>
      <c r="C45" s="15" t="s">
        <v>24</v>
      </c>
      <c r="D45" s="16">
        <v>18.2</v>
      </c>
      <c r="E45" s="15"/>
      <c r="F45" s="4"/>
      <c r="G45" s="4"/>
    </row>
    <row r="46">
      <c r="A46" s="8">
        <v>2013.0</v>
      </c>
      <c r="B46" s="15" t="s">
        <v>23</v>
      </c>
      <c r="C46" s="15" t="s">
        <v>24</v>
      </c>
      <c r="D46" s="16">
        <v>15.9</v>
      </c>
      <c r="E46" s="16">
        <v>-12.64</v>
      </c>
      <c r="F46" s="4"/>
      <c r="G46" s="4"/>
    </row>
    <row r="47">
      <c r="A47" s="8">
        <v>2014.0</v>
      </c>
      <c r="B47" s="15" t="s">
        <v>23</v>
      </c>
      <c r="C47" s="15" t="s">
        <v>24</v>
      </c>
      <c r="D47" s="16">
        <v>14.5</v>
      </c>
      <c r="E47" s="16">
        <v>-8.81</v>
      </c>
      <c r="F47" s="4"/>
      <c r="G47" s="4"/>
    </row>
    <row r="48">
      <c r="A48" s="8">
        <v>2015.0</v>
      </c>
      <c r="B48" s="15" t="s">
        <v>23</v>
      </c>
      <c r="C48" s="15" t="s">
        <v>24</v>
      </c>
      <c r="D48" s="16">
        <v>15.2</v>
      </c>
      <c r="E48" s="16">
        <v>4.83</v>
      </c>
      <c r="F48" s="4"/>
      <c r="G48" s="4"/>
    </row>
    <row r="49">
      <c r="A49" s="8">
        <v>2016.0</v>
      </c>
      <c r="B49" s="15" t="s">
        <v>23</v>
      </c>
      <c r="C49" s="15" t="s">
        <v>24</v>
      </c>
      <c r="D49" s="16">
        <v>14.3</v>
      </c>
      <c r="E49" s="16">
        <v>-5.92</v>
      </c>
      <c r="F49" s="4"/>
      <c r="G49" s="4"/>
    </row>
    <row r="50">
      <c r="A50" s="8">
        <v>2017.0</v>
      </c>
      <c r="B50" s="15" t="s">
        <v>23</v>
      </c>
      <c r="C50" s="15" t="s">
        <v>24</v>
      </c>
      <c r="D50" s="16">
        <v>15.7</v>
      </c>
      <c r="E50" s="16">
        <v>9.79</v>
      </c>
      <c r="F50" s="4"/>
      <c r="G50" s="4"/>
    </row>
    <row r="51">
      <c r="A51" s="8">
        <v>2018.0</v>
      </c>
      <c r="B51" s="15" t="s">
        <v>23</v>
      </c>
      <c r="C51" s="15" t="s">
        <v>24</v>
      </c>
      <c r="D51" s="16">
        <v>14.4</v>
      </c>
      <c r="E51" s="16">
        <v>-8.28</v>
      </c>
      <c r="F51" s="4"/>
      <c r="G51" s="4"/>
    </row>
    <row r="52">
      <c r="A52" s="8">
        <v>2019.0</v>
      </c>
      <c r="B52" s="15" t="s">
        <v>23</v>
      </c>
      <c r="C52" s="15" t="s">
        <v>24</v>
      </c>
      <c r="D52" s="16">
        <v>14.7</v>
      </c>
      <c r="E52" s="16">
        <v>2.08</v>
      </c>
      <c r="F52" s="4"/>
      <c r="G52" s="4"/>
    </row>
    <row r="53">
      <c r="A53" s="8">
        <v>2020.0</v>
      </c>
      <c r="B53" s="15" t="s">
        <v>23</v>
      </c>
      <c r="C53" s="15" t="s">
        <v>24</v>
      </c>
      <c r="D53" s="16">
        <v>13.2</v>
      </c>
      <c r="E53" s="16">
        <v>-10.2</v>
      </c>
      <c r="F53" s="4"/>
      <c r="G53" s="4"/>
    </row>
    <row r="54">
      <c r="A54" s="8">
        <v>2021.0</v>
      </c>
      <c r="B54" s="15" t="s">
        <v>23</v>
      </c>
      <c r="C54" s="15" t="s">
        <v>24</v>
      </c>
      <c r="D54" s="16">
        <v>13.1</v>
      </c>
      <c r="E54" s="16">
        <v>-0.76</v>
      </c>
      <c r="F54" s="4"/>
      <c r="G54" s="4"/>
    </row>
    <row r="55">
      <c r="A55" s="8">
        <v>2022.0</v>
      </c>
      <c r="B55" s="15" t="s">
        <v>23</v>
      </c>
      <c r="C55" s="15" t="s">
        <v>24</v>
      </c>
      <c r="D55" s="16">
        <v>11.8</v>
      </c>
      <c r="E55" s="16">
        <v>-9.92</v>
      </c>
      <c r="F55" s="4"/>
      <c r="G55" s="4"/>
    </row>
  </sheetData>
  <conditionalFormatting sqref="D1:D55">
    <cfRule type="expression" dxfId="2" priority="1">
      <formula>D2&gt;$G$2</formula>
    </cfRule>
  </conditionalFormatting>
  <conditionalFormatting sqref="D1:D55">
    <cfRule type="expression" dxfId="3" priority="2">
      <formula>D2&lt;=$G$2</formula>
    </cfRule>
  </conditionalFormatting>
  <drawing r:id="rId1"/>
</worksheet>
</file>