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firstSheet="8" activeTab="8"/>
  </bookViews>
  <sheets>
    <sheet name="NMR PO" sheetId="1" r:id="rId1"/>
    <sheet name="Versus" sheetId="2" r:id="rId2"/>
    <sheet name="Union" sheetId="3" r:id="rId3"/>
    <sheet name="Hawila" sheetId="5" r:id="rId4"/>
    <sheet name="Indojaya" sheetId="6" r:id="rId5"/>
    <sheet name="Surya" sheetId="7" r:id="rId6"/>
    <sheet name="Panjiwira" sheetId="8" r:id="rId7"/>
    <sheet name="Anugrah Prima" sheetId="9" r:id="rId8"/>
    <sheet name="Norrisindo" sheetId="10" r:id="rId9"/>
    <sheet name="PT. BUDIJAYA" sheetId="11" r:id="rId10"/>
    <sheet name="LUSINDO" sheetId="12" r:id="rId11"/>
    <sheet name="BILAH BAJA" sheetId="13" r:id="rId12"/>
    <sheet name="SURYA ENGI." sheetId="14" r:id="rId13"/>
    <sheet name="Krupindo" sheetId="16" r:id="rId14"/>
  </sheets>
  <calcPr calcId="144525"/>
</workbook>
</file>

<file path=xl/sharedStrings.xml><?xml version="1.0" encoding="utf-8"?>
<sst xmlns="http://schemas.openxmlformats.org/spreadsheetml/2006/main" count="1442" uniqueCount="405">
  <si>
    <t>NOMOR-NOMOR PURCAHING ORDER (PO) TAHUN 2023</t>
  </si>
  <si>
    <t>NO.</t>
  </si>
  <si>
    <t>TGGL</t>
  </si>
  <si>
    <t>NO. PO BRG</t>
  </si>
  <si>
    <t>TUJUAN</t>
  </si>
  <si>
    <t xml:space="preserve">NOMINAL </t>
  </si>
  <si>
    <t xml:space="preserve"> 001/SPP-SPPG/SUJ/I/2023</t>
  </si>
  <si>
    <t xml:space="preserve">PT. VERSUS ENGINEERING NETWORK </t>
  </si>
  <si>
    <t xml:space="preserve"> 002/SPP-SPPG/SUJ/I/2023</t>
  </si>
  <si>
    <t>CV. NAULI SUKSES ABADI</t>
  </si>
  <si>
    <t xml:space="preserve"> 003/SPP-SPPG/SUJ/I/2023</t>
  </si>
  <si>
    <t xml:space="preserve"> 004/SPP-SPPG/SUJ/I/2023</t>
  </si>
  <si>
    <t>PT. INDO JAYA SINERGI</t>
  </si>
  <si>
    <t>PT. NORRISINDO SUKSES MANDIRI</t>
  </si>
  <si>
    <t xml:space="preserve"> 005/SPP-SPPG/SUJ/I/2023</t>
  </si>
  <si>
    <t xml:space="preserve"> 006/SPP-SPPG/SUJ/I/2023</t>
  </si>
  <si>
    <t>PT. UNION TETAP JAYA</t>
  </si>
  <si>
    <t xml:space="preserve"> 007/SPP-SPPG/SUJ/I/2023</t>
  </si>
  <si>
    <t>CV. HAWILA KARYA LESTARI</t>
  </si>
  <si>
    <t xml:space="preserve"> 008/SPP-SPPG/SUJ/I/2023</t>
  </si>
  <si>
    <t>PT. PANJIWIRA SURYA MANDIRI</t>
  </si>
  <si>
    <t xml:space="preserve"> 009/SPP-SPPG/SUJ/I/2023</t>
  </si>
  <si>
    <t>PT. SURYA NUSANTARA TEKNIK</t>
  </si>
  <si>
    <t xml:space="preserve"> 009 A/SPP-SPPG/SUJ/I/2023</t>
  </si>
  <si>
    <t xml:space="preserve"> 010/SPP-SPPG/SUJ/I/2023</t>
  </si>
  <si>
    <t>PT. ANUGERAH PRIMA SEJATI</t>
  </si>
  <si>
    <t xml:space="preserve"> 011/SPP-SPPG/SUJ/I/2023</t>
  </si>
  <si>
    <t xml:space="preserve"> 012/SPP-SPPG/SUJ/I/2023</t>
  </si>
  <si>
    <t>PT. BUDIJAYA MAKMURSENTOSA</t>
  </si>
  <si>
    <t xml:space="preserve"> 013/SPP-SPPG/SUJ/I/2023</t>
  </si>
  <si>
    <t xml:space="preserve"> 013 A/SPP-SPPG/SUJ/I/2023 </t>
  </si>
  <si>
    <t xml:space="preserve"> 014/SPP-SPPG/SUJ/I/2023</t>
  </si>
  <si>
    <t>MAXIMA</t>
  </si>
  <si>
    <t xml:space="preserve"> 014 A/SPP-SPPG/SUJ/I/2023</t>
  </si>
  <si>
    <t xml:space="preserve"> 015/SPP-SPPG/SUJ/I/2023</t>
  </si>
  <si>
    <t xml:space="preserve"> 016/SPP-SPPG/SUJ/I/2023</t>
  </si>
  <si>
    <t>CV. LUSINDO MAKMUR SENTOSA</t>
  </si>
  <si>
    <t xml:space="preserve"> 017/SPP-SPPG/SUJ/I/2023</t>
  </si>
  <si>
    <t xml:space="preserve"> 018/SPP-SPPG/SUJ/I/2023</t>
  </si>
  <si>
    <t>PT.ANUGERAH PRIMA SEJATI</t>
  </si>
  <si>
    <t xml:space="preserve"> 019/SPP-SPPG/SUJ/I/2023</t>
  </si>
  <si>
    <t>PT. PERKASA ANUGRAH HANDAYANI</t>
  </si>
  <si>
    <t xml:space="preserve"> 020/SPP-SPPG/SUJ/I/2023</t>
  </si>
  <si>
    <t>AKIONG</t>
  </si>
  <si>
    <t xml:space="preserve"> 021/SPP-SPPG/SUJ/I/2023</t>
  </si>
  <si>
    <t>PT. BILAH BAJA MAKMUR ABADI</t>
  </si>
  <si>
    <t xml:space="preserve"> 022/SPP-SPPG/SUJ/I/2023</t>
  </si>
  <si>
    <t xml:space="preserve"> 023/SPP-SPPG/SUJ/I/2023</t>
  </si>
  <si>
    <t xml:space="preserve"> 024/SPP-SPPG/SUJ/I/2023</t>
  </si>
  <si>
    <t>ANEKA DIESEL</t>
  </si>
  <si>
    <t xml:space="preserve"> 025/SPP-SPPG/SUJ/I/2023</t>
  </si>
  <si>
    <t xml:space="preserve"> 026/SPP-SPPG/SUJ/I/2023</t>
  </si>
  <si>
    <t>Utk Kalsium tggl 27/1/2023</t>
  </si>
  <si>
    <t xml:space="preserve"> 027/SPP-SPPG/SUJ/I/2023</t>
  </si>
  <si>
    <t>PT. MAHKOTA MUJUR ABADI</t>
  </si>
  <si>
    <t xml:space="preserve"> 028/SPP-SPPG/SUJ/I/2023</t>
  </si>
  <si>
    <t xml:space="preserve"> 029/SPP-SPPG/SUJ/II/2023</t>
  </si>
  <si>
    <t>"</t>
  </si>
  <si>
    <t xml:space="preserve"> 030/SPP-SPPG/SUJ/II/2023</t>
  </si>
  <si>
    <t xml:space="preserve"> 031/SPP-SPPG/SUJ/II/2023</t>
  </si>
  <si>
    <t xml:space="preserve"> 032/SPP-SPPG/SUJ/II/2023</t>
  </si>
  <si>
    <t xml:space="preserve"> 033/SPP-SPPG/SUJ/II/2023</t>
  </si>
  <si>
    <t>NOMOR-NOMOR PURCAHING ORDER (PO) NON PPN TAHUN 2023</t>
  </si>
  <si>
    <t xml:space="preserve"> 034/SPP-SPPG/SUJ/II/2023</t>
  </si>
  <si>
    <t xml:space="preserve"> 035/SPP-SPPG/SUJ/II/2023</t>
  </si>
  <si>
    <t>ADVANCE CAM</t>
  </si>
  <si>
    <t>SINARRINDO UTAMA</t>
  </si>
  <si>
    <t xml:space="preserve"> 036/SPP-SPPG/SUJ/II/2023</t>
  </si>
  <si>
    <t>CV. SURYA ENGINEERING</t>
  </si>
  <si>
    <t xml:space="preserve"> 037/SPP-SPPG/SUJ/II/2023</t>
  </si>
  <si>
    <t>-</t>
  </si>
  <si>
    <t xml:space="preserve"> 038/SPP-SPPG/SUJ/II/2023</t>
  </si>
  <si>
    <t xml:space="preserve"> 039/SPP-SPPG/SUJ/II/2023</t>
  </si>
  <si>
    <t>RIMBA KENCANA</t>
  </si>
  <si>
    <t xml:space="preserve"> 040/SPP-SPPG/SUJ/II/2023</t>
  </si>
  <si>
    <t>CV. CENTURA TEKNIKA PERSADA</t>
  </si>
  <si>
    <t xml:space="preserve"> 005 A/SPP-SPPG/SUJ/I/2023</t>
  </si>
  <si>
    <t>SINARINDO UTAMA</t>
  </si>
  <si>
    <t xml:space="preserve"> 041/SPP-SPPG/SUJ/II/2023</t>
  </si>
  <si>
    <t xml:space="preserve"> 042/SPP-SPPG/SUJ/II/2023</t>
  </si>
  <si>
    <t>Cancel Dulu</t>
  </si>
  <si>
    <t xml:space="preserve"> 006 A/SPP-SPPG/SUJ/I/2023</t>
  </si>
  <si>
    <t xml:space="preserve"> 043/SPP-SPPG/SUJ/II/2023</t>
  </si>
  <si>
    <t xml:space="preserve"> 044/SPP-SPPG/SUJ/II/2023</t>
  </si>
  <si>
    <t xml:space="preserve"> 045/SPP-SPPG/SUJ/II/2023</t>
  </si>
  <si>
    <t xml:space="preserve"> 046/SPP-SPPG/SUJ/II/2023</t>
  </si>
  <si>
    <t>JUMLAH</t>
  </si>
  <si>
    <t>Medan : 11 Januari 2023</t>
  </si>
  <si>
    <t>Nomor : 005/SPP-SPPG/SUJ/I/2023</t>
  </si>
  <si>
    <t>Hal : Permintaan Barang</t>
  </si>
  <si>
    <t>Kepada Yth,</t>
  </si>
  <si>
    <t>Di :</t>
  </si>
  <si>
    <t>Medan</t>
  </si>
  <si>
    <t>U.p. Bpk Louis / Bpk Hendra Winata</t>
  </si>
  <si>
    <t>Dengan hormat,</t>
  </si>
  <si>
    <r>
      <rPr>
        <sz val="12"/>
        <color theme="1"/>
        <rFont val="Times New Roman"/>
        <charset val="134"/>
      </rPr>
      <t xml:space="preserve">Melalui surat permintaan ini, Kami dari </t>
    </r>
    <r>
      <rPr>
        <b/>
        <sz val="12"/>
        <color theme="1"/>
        <rFont val="Times New Roman"/>
        <charset val="134"/>
      </rPr>
      <t>PT. SAWITTA UNGGUL JAYA</t>
    </r>
    <r>
      <rPr>
        <sz val="12"/>
        <color theme="1"/>
        <rFont val="Times New Roman"/>
        <charset val="134"/>
      </rPr>
      <t xml:space="preserve"> mengoder sebagai berikut :</t>
    </r>
  </si>
  <si>
    <t>No.</t>
  </si>
  <si>
    <t>Nama Barang</t>
  </si>
  <si>
    <t>Qty</t>
  </si>
  <si>
    <t>Satuan</t>
  </si>
  <si>
    <t>Harga @</t>
  </si>
  <si>
    <t>Jumlah Harga</t>
  </si>
  <si>
    <t>Keterangan</t>
  </si>
  <si>
    <t xml:space="preserve">Chain Conveyor Hollow 6" Versus </t>
  </si>
  <si>
    <t>Roll</t>
  </si>
  <si>
    <t>PP No 04</t>
  </si>
  <si>
    <t>Grand Total</t>
  </si>
  <si>
    <t>Kekurangan</t>
  </si>
  <si>
    <t>PPn 11%</t>
  </si>
  <si>
    <t>Material Bunch</t>
  </si>
  <si>
    <t>Sub Total</t>
  </si>
  <si>
    <t>Elevator</t>
  </si>
  <si>
    <t>Terbilang : Dua puluh satu juta tiga ratus enam puluh tujuh ribu lima ratus rupiah</t>
  </si>
  <si>
    <t>Demikianlah surat permintaan barang ini kami perbuat, atas perhatian dan kerjasamanya kami ucapkan terima kasih.</t>
  </si>
  <si>
    <t>Hormat Kami :</t>
  </si>
  <si>
    <t>PT. Sawitta Unggul Jaya</t>
  </si>
  <si>
    <t xml:space="preserve">                   Dibuat Oleh:</t>
  </si>
  <si>
    <t>Diperiksa Oleh:</t>
  </si>
  <si>
    <t>Diketahui Oleh:</t>
  </si>
  <si>
    <r>
      <rPr>
        <sz val="12"/>
        <color theme="1"/>
        <rFont val="Times New Roman"/>
        <charset val="134"/>
      </rPr>
      <t xml:space="preserve">             </t>
    </r>
    <r>
      <rPr>
        <u/>
        <sz val="12"/>
        <color theme="1"/>
        <rFont val="Times New Roman"/>
        <charset val="134"/>
      </rPr>
      <t>Tambun S.N Sibuea</t>
    </r>
  </si>
  <si>
    <t>Jefferson</t>
  </si>
  <si>
    <t>Gus Shriya Wendiejo</t>
  </si>
  <si>
    <t>Nomor : 006/SPP-SPPG/SUJ/I/2023</t>
  </si>
  <si>
    <t>U.p. Bapak/Ibu Bambang Hadi P.</t>
  </si>
  <si>
    <r>
      <rPr>
        <sz val="12"/>
        <color theme="1"/>
        <rFont val="Times New Roman"/>
        <charset val="134"/>
      </rPr>
      <t xml:space="preserve">Melalui surat permintaan barang ini, Kami dari </t>
    </r>
    <r>
      <rPr>
        <b/>
        <sz val="12"/>
        <color theme="1"/>
        <rFont val="Times New Roman"/>
        <charset val="134"/>
      </rPr>
      <t>PT. SAWITTA UNGGUL JAYA</t>
    </r>
    <r>
      <rPr>
        <sz val="12"/>
        <color theme="1"/>
        <rFont val="Times New Roman"/>
        <charset val="134"/>
      </rPr>
      <t xml:space="preserve"> mengoder </t>
    </r>
  </si>
  <si>
    <t>barang sebagai berikut :</t>
  </si>
  <si>
    <t xml:space="preserve">Harga </t>
  </si>
  <si>
    <t>Ketrangan</t>
  </si>
  <si>
    <t xml:space="preserve">KAWAT LAS GEMINI D-1 Ø 3.2MM </t>
  </si>
  <si>
    <t>Kg</t>
  </si>
  <si>
    <t>PP No. 129</t>
  </si>
  <si>
    <t xml:space="preserve">KAWAT LAS GEMINI LD 52 Ø 3.2MM </t>
  </si>
  <si>
    <t>Bengkel</t>
  </si>
  <si>
    <t>Terbilang : Tujuh belas juta seratus tiga puluh delapan ribu empat ratus rupiah.</t>
  </si>
  <si>
    <t xml:space="preserve">                       Dibuat Oleh:</t>
  </si>
  <si>
    <r>
      <rPr>
        <sz val="12"/>
        <color theme="1"/>
        <rFont val="Times New Roman"/>
        <charset val="134"/>
      </rPr>
      <t xml:space="preserve">                </t>
    </r>
    <r>
      <rPr>
        <u/>
        <sz val="12"/>
        <color theme="1"/>
        <rFont val="Times New Roman"/>
        <charset val="134"/>
      </rPr>
      <t>Tambun S.N Sibuea</t>
    </r>
  </si>
  <si>
    <t>Medan : 18 Januari 2023</t>
  </si>
  <si>
    <t>Nomor : 015/SPP-SPPG/SUJ/I/2023</t>
  </si>
  <si>
    <t>Grease High Temperatur APN</t>
  </si>
  <si>
    <t>Pail</t>
  </si>
  <si>
    <t>PP No. 127</t>
  </si>
  <si>
    <t>Terbilang : Sebelas juta seratus ribu rupiah.</t>
  </si>
  <si>
    <t>Nomor : 007/SPP-SPPG/SUJ/I/2023</t>
  </si>
  <si>
    <t>U.p. Bapak/Ibu Sarman. S</t>
  </si>
  <si>
    <t>FILTER PAPPER CAT No 1442-125</t>
  </si>
  <si>
    <t>Ktk</t>
  </si>
  <si>
    <t>Infop dari Pak Jeff</t>
  </si>
  <si>
    <t>Terbilang : Enam ratus delapan puluh delapan ribu dua ratus rupiah.</t>
  </si>
  <si>
    <t>Medan : 09 Februari 2023</t>
  </si>
  <si>
    <t>Nomor : 044/SPP-SPPG/SUJ/II/2023</t>
  </si>
  <si>
    <t>Asam Sulphate @40kg</t>
  </si>
  <si>
    <t>PP No 08, 21/1/2023</t>
  </si>
  <si>
    <t>Tawas @50kg</t>
  </si>
  <si>
    <t>Zak</t>
  </si>
  <si>
    <t>Laboratorium</t>
  </si>
  <si>
    <t>Terbilang : Dua puluh lima juta lima ratus delapan puluh lima ribu lima ratus rupiah.</t>
  </si>
  <si>
    <t xml:space="preserve">        Dibuat Oleh:</t>
  </si>
  <si>
    <r>
      <rPr>
        <sz val="12"/>
        <color theme="1"/>
        <rFont val="Times New Roman"/>
        <charset val="134"/>
      </rPr>
      <t xml:space="preserve">   </t>
    </r>
    <r>
      <rPr>
        <u/>
        <sz val="12"/>
        <color theme="1"/>
        <rFont val="Times New Roman"/>
        <charset val="134"/>
      </rPr>
      <t>Tambun S.N Sibuea</t>
    </r>
  </si>
  <si>
    <t>Handy Thomas</t>
  </si>
  <si>
    <t>Medan : 10 Januari 2023</t>
  </si>
  <si>
    <t>Nomor : 004/SPP-SPPG/SUJ/I/2023</t>
  </si>
  <si>
    <t>Hal : Permintaan Rental Genset 500 KVA</t>
  </si>
  <si>
    <t>U.p. Bapak/Ibu Ditempat</t>
  </si>
  <si>
    <t>Rental Genset 500 KVA/Bulan</t>
  </si>
  <si>
    <t>Unit</t>
  </si>
  <si>
    <t>Utk Kebutuhan</t>
  </si>
  <si>
    <t>Engine MAN Germany, Tangki harian &amp; selang</t>
  </si>
  <si>
    <t>Pabrik Krn Genset</t>
  </si>
  <si>
    <t>Tidak Syncrone Diluar mobilisasi</t>
  </si>
  <si>
    <t>SUJ Ada Kerusakan</t>
  </si>
  <si>
    <t>Terbilang : Tiga puluh delapan juta delapan ratus lima puluh ribu rupiah.</t>
  </si>
  <si>
    <t xml:space="preserve">                                Dibuat Oleh:</t>
  </si>
  <si>
    <r>
      <rPr>
        <sz val="12"/>
        <color theme="1"/>
        <rFont val="Times New Roman"/>
        <charset val="134"/>
      </rPr>
      <t xml:space="preserve">                           </t>
    </r>
    <r>
      <rPr>
        <u/>
        <sz val="12"/>
        <color theme="1"/>
        <rFont val="Times New Roman"/>
        <charset val="134"/>
      </rPr>
      <t>Tambun S.N Sibuea</t>
    </r>
  </si>
  <si>
    <t>Medan : 02 Februari 2023</t>
  </si>
  <si>
    <t>Nomor : 033/SPP-SPPG/SUJ/II/2023</t>
  </si>
  <si>
    <t>U.p. Ibu Lisa</t>
  </si>
  <si>
    <r>
      <rPr>
        <sz val="12"/>
        <color theme="1"/>
        <rFont val="Times New Roman"/>
        <charset val="134"/>
      </rPr>
      <t xml:space="preserve">Melalui surat ini, Kami dari </t>
    </r>
    <r>
      <rPr>
        <b/>
        <sz val="12"/>
        <color theme="1"/>
        <rFont val="Times New Roman"/>
        <charset val="134"/>
      </rPr>
      <t>PT. SAWITTA UNGGUL JAYA</t>
    </r>
    <r>
      <rPr>
        <sz val="12"/>
        <color theme="1"/>
        <rFont val="Times New Roman"/>
        <charset val="134"/>
      </rPr>
      <t xml:space="preserve"> meminta barang sebagai berikut :</t>
    </r>
  </si>
  <si>
    <t>Plat Strip 3 mm x 30 mm x 5.7 mtr</t>
  </si>
  <si>
    <t>Lmbr</t>
  </si>
  <si>
    <t>Info Pak Joni</t>
  </si>
  <si>
    <t>Plat Strip 4 mm x 50 mm x 5.7 mtr</t>
  </si>
  <si>
    <t>Belum ada PP</t>
  </si>
  <si>
    <t>Black Pipe Ø 1" x 2.0 mm x 6 mtr</t>
  </si>
  <si>
    <t>Btg</t>
  </si>
  <si>
    <t>Black Pipe Ø 1 1/4" x 2.0 mm x 6 mtr</t>
  </si>
  <si>
    <t>Besi UNP 125 x 60 x 6 x 6 mtr</t>
  </si>
  <si>
    <t>Besi UNP 150 x 75 x 6.5 x 6 mtr</t>
  </si>
  <si>
    <t>Besi Pipa Steam Ø 8" x 6 mtr Sch 80</t>
  </si>
  <si>
    <t>Stainless Steel 304 4.0 mm x 5' x 20</t>
  </si>
  <si>
    <t>Stainless Steel 304 6.0 mm x 5' x 20</t>
  </si>
  <si>
    <t xml:space="preserve">Round Bar Ø 16 mm x 12 mtr </t>
  </si>
  <si>
    <t>Terbilang : Lima ratus dua puluh lima juta sembilan ratus dua puluh tiga ribu lima ratus lima puluh rupiah.</t>
  </si>
  <si>
    <t xml:space="preserve">     Diketahui Oleh:</t>
  </si>
  <si>
    <r>
      <rPr>
        <sz val="12"/>
        <color theme="1"/>
        <rFont val="Times New Roman"/>
        <charset val="134"/>
      </rPr>
      <t xml:space="preserve">                        </t>
    </r>
    <r>
      <rPr>
        <u/>
        <sz val="12"/>
        <color theme="1"/>
        <rFont val="Times New Roman"/>
        <charset val="134"/>
      </rPr>
      <t>Tambun S.N Sibuea</t>
    </r>
  </si>
  <si>
    <r>
      <rPr>
        <sz val="12"/>
        <color theme="1"/>
        <rFont val="Times New Roman"/>
        <charset val="134"/>
      </rPr>
      <t xml:space="preserve">    </t>
    </r>
    <r>
      <rPr>
        <u/>
        <sz val="12"/>
        <color theme="1"/>
        <rFont val="Times New Roman"/>
        <charset val="134"/>
      </rPr>
      <t xml:space="preserve"> Gus Shriya Wendiejo</t>
    </r>
  </si>
  <si>
    <t>Nomor : 017/SPP-SPPG/SUJ/I/2023</t>
  </si>
  <si>
    <t>Ball Valve CI body Size 2" Flange Jis 10K</t>
  </si>
  <si>
    <t>Pcs</t>
  </si>
  <si>
    <t>PP No. 91</t>
  </si>
  <si>
    <t>Vibrating</t>
  </si>
  <si>
    <t>Screen Baru</t>
  </si>
  <si>
    <t>Terbilang : Satu juta delapan ratus delapan puluh tujuh ribu rupiah.</t>
  </si>
  <si>
    <t xml:space="preserve">                           Dibuat Oleh:</t>
  </si>
  <si>
    <r>
      <rPr>
        <sz val="12"/>
        <color theme="1"/>
        <rFont val="Times New Roman"/>
        <charset val="134"/>
      </rPr>
      <t xml:space="preserve">                     </t>
    </r>
    <r>
      <rPr>
        <u/>
        <sz val="12"/>
        <color theme="1"/>
        <rFont val="Times New Roman"/>
        <charset val="134"/>
      </rPr>
      <t>Tambun S.N Sibuea</t>
    </r>
  </si>
  <si>
    <t>Nomor : 009 A/SPP-SPPG/SUJ/I/2023</t>
  </si>
  <si>
    <t>Pipa Steam CS Sch 40, Smls,uk. 3/4" x 6 mtr</t>
  </si>
  <si>
    <t>Info Dari</t>
  </si>
  <si>
    <t>Pak Jeff</t>
  </si>
  <si>
    <t>Terbilang : Enam ratus sepuluh ribu lima ratus rupiah.</t>
  </si>
  <si>
    <t xml:space="preserve">                                   Dibuat Oleh:</t>
  </si>
  <si>
    <r>
      <rPr>
        <sz val="12"/>
        <color theme="1"/>
        <rFont val="Times New Roman"/>
        <charset val="134"/>
      </rPr>
      <t xml:space="preserve">                            </t>
    </r>
    <r>
      <rPr>
        <u/>
        <sz val="12"/>
        <color theme="1"/>
        <rFont val="Times New Roman"/>
        <charset val="134"/>
      </rPr>
      <t>Tambun S.N Sibuea</t>
    </r>
  </si>
  <si>
    <t>Medan : 13 Februari 2023</t>
  </si>
  <si>
    <t>Nomor : 045/SPP-SPPG/SUJ/II/2023</t>
  </si>
  <si>
    <t>Besi UNP 100 x 50 x 6 x 6 Mtr</t>
  </si>
  <si>
    <t>PP No 06</t>
  </si>
  <si>
    <t>Globe Valve C/S Body 6" Flange PN40</t>
  </si>
  <si>
    <t>Kernel</t>
  </si>
  <si>
    <t>Terbilang : Dua puluh enam juta delapan ratus enam puluh dua ribu rupiah.</t>
  </si>
  <si>
    <r>
      <t xml:space="preserve">    </t>
    </r>
    <r>
      <rPr>
        <u/>
        <sz val="12"/>
        <color theme="1"/>
        <rFont val="Times New Roman"/>
        <charset val="134"/>
      </rPr>
      <t>Handy Thomas</t>
    </r>
  </si>
  <si>
    <t>Nomor : 008/SPP-SPPG/SUJ/I/2023</t>
  </si>
  <si>
    <t xml:space="preserve">U.p. Bapak/Ibu </t>
  </si>
  <si>
    <r>
      <rPr>
        <sz val="12"/>
        <color theme="1"/>
        <rFont val="Times New Roman"/>
        <charset val="134"/>
      </rPr>
      <t xml:space="preserve">Melalui surat permintaan barang ini, Kami dari </t>
    </r>
    <r>
      <rPr>
        <b/>
        <sz val="12"/>
        <color theme="1"/>
        <rFont val="Times New Roman"/>
        <charset val="134"/>
      </rPr>
      <t>PT. SAWITTA UNGGUL JAYA</t>
    </r>
    <r>
      <rPr>
        <sz val="12"/>
        <color theme="1"/>
        <rFont val="Times New Roman"/>
        <charset val="134"/>
      </rPr>
      <t xml:space="preserve"> ingin mengoder </t>
    </r>
  </si>
  <si>
    <t>Kalsium Karbonat @ 50 Kg Mesh 40</t>
  </si>
  <si>
    <t>Terbilang : Sepuluh juta enam ratus lima puluh enam ribu rupiah.</t>
  </si>
  <si>
    <t xml:space="preserve">                     Dibuat Oleh :</t>
  </si>
  <si>
    <r>
      <rPr>
        <sz val="12"/>
        <color theme="1"/>
        <rFont val="Times New Roman"/>
        <charset val="134"/>
      </rPr>
      <t xml:space="preserve">   </t>
    </r>
    <r>
      <rPr>
        <u/>
        <sz val="12"/>
        <color theme="1"/>
        <rFont val="Times New Roman"/>
        <charset val="134"/>
      </rPr>
      <t>Tambun SN Sibuea</t>
    </r>
  </si>
  <si>
    <t>Medan : 31 Januari 2023</t>
  </si>
  <si>
    <t>Nomor : 026/SPP-SPPG/SUJ/I/2023</t>
  </si>
  <si>
    <t>Kalsium Karbonat @ 50 Kg Mesh 800</t>
  </si>
  <si>
    <t>PP No 09</t>
  </si>
  <si>
    <t>Terbilang : Enam belas juta lima ratus sembilan puluh empat ribu lima ratus rupiah.</t>
  </si>
  <si>
    <t>Medan : 13 Januari 2023</t>
  </si>
  <si>
    <t>Nomor : 010/SPP-SPPG/SUJ/I/2023</t>
  </si>
  <si>
    <t>U.p. Bpk/Ibu Ditempat</t>
  </si>
  <si>
    <t>TDS Meter 11</t>
  </si>
  <si>
    <t>Info dari pak jeff</t>
  </si>
  <si>
    <t>PH Meter 10</t>
  </si>
  <si>
    <t>Terbilang : Lima juta sembilan ratus sembilan puluh empat ribu rupiah.</t>
  </si>
  <si>
    <t xml:space="preserve">             Dibuat Oleh :</t>
  </si>
  <si>
    <t>Medan : 20 Januari 2023</t>
  </si>
  <si>
    <t>Nomor : 018/SPP-SPPG/SUJ/I/2023</t>
  </si>
  <si>
    <t>TDS Calibration Solution HANNA HI 7032 @ 500 ml</t>
  </si>
  <si>
    <t>Btl</t>
  </si>
  <si>
    <t>PP No. 07</t>
  </si>
  <si>
    <t>U/ Laboratorium</t>
  </si>
  <si>
    <t>Terbilang : Empat ratus sembilan puluh sembilan ribu lima ratus rupiah.</t>
  </si>
  <si>
    <t xml:space="preserve">                          Dibuat Oleh :</t>
  </si>
  <si>
    <t>Nomor : 043/SPP-SPPG/SUJ/II/2023</t>
  </si>
  <si>
    <t>Water Steel Favorit W 4L</t>
  </si>
  <si>
    <t>PP No. 15</t>
  </si>
  <si>
    <t>Terbilang : Delapan juta tujuh ratus enam puluh sembilan ribu rupiah.</t>
  </si>
  <si>
    <t xml:space="preserve">               Dibuat Oleh :</t>
  </si>
  <si>
    <t>Nomor : 011/SPP-SPPG/SUJ/I/2023</t>
  </si>
  <si>
    <t>U.p. Bpk Hendrik</t>
  </si>
  <si>
    <t>NORRIS HELICAL GEAR MOTOR NRH107 AF132</t>
  </si>
  <si>
    <t xml:space="preserve">Info Dari </t>
  </si>
  <si>
    <t>Ratio : 47.06/N2 : 31 rpm/Sf:2.0/T : 4.300 Nm</t>
  </si>
  <si>
    <t>pak jeff</t>
  </si>
  <si>
    <t>C/W El. Motor 7,5 KW/10Hp/4P/380V 3 Phase</t>
  </si>
  <si>
    <t>EGA PUMP U/ BAKORTIBA EWP40 260 65 mm/40 mm</t>
  </si>
  <si>
    <r>
      <rPr>
        <sz val="11"/>
        <rFont val="Times New Roman"/>
        <charset val="134"/>
      </rPr>
      <t>Q : 20M</t>
    </r>
    <r>
      <rPr>
        <vertAlign val="superscript"/>
        <sz val="11"/>
        <rFont val="Times New Roman"/>
        <charset val="134"/>
      </rPr>
      <t xml:space="preserve">3 </t>
    </r>
    <r>
      <rPr>
        <sz val="11"/>
        <rFont val="Times New Roman"/>
        <charset val="134"/>
      </rPr>
      <t>/Jam T.Head : 80 Mtr, Material : CI/CI/SS</t>
    </r>
  </si>
  <si>
    <t>Coupled El. Motor 15 KW/20HP/2P/B3</t>
  </si>
  <si>
    <t>Terbilang : Tujuh puluh dua juta seratus delapan puluh tiga ribu lima ratus dua puluh dua rupiah</t>
  </si>
  <si>
    <r>
      <rPr>
        <sz val="12"/>
        <color theme="1"/>
        <rFont val="Times New Roman"/>
        <charset val="134"/>
      </rPr>
      <t xml:space="preserve">                    </t>
    </r>
    <r>
      <rPr>
        <u/>
        <sz val="12"/>
        <color theme="1"/>
        <rFont val="Times New Roman"/>
        <charset val="134"/>
      </rPr>
      <t>Tambun S.N Sibuea</t>
    </r>
  </si>
  <si>
    <t>Nomor : 013/SPP-SPPG/SUJ/I/2023</t>
  </si>
  <si>
    <t xml:space="preserve">UNTUK TRANSFER OIL SPECKPUMPEN </t>
  </si>
  <si>
    <t>TYPE ASKG 6503</t>
  </si>
  <si>
    <t>Pak Thomas</t>
  </si>
  <si>
    <t>Terbilang : Tujuh puluh sembilan juta dua ratus enam belas ribu dua ratus enam puluh rupiah</t>
  </si>
  <si>
    <t>Medan : 27 Januari 2023</t>
  </si>
  <si>
    <t>Nomor : 022/SPP-SPPG/SUJ/I/2023</t>
  </si>
  <si>
    <t>Pulse Meter Autonic MP5W 4N VVD08R</t>
  </si>
  <si>
    <t>PP No 01</t>
  </si>
  <si>
    <t>Terbilang : Tiga juta sembilan ratus tujuh juta dua ratus rupiah</t>
  </si>
  <si>
    <t>Nomor : 025/SPP-SPPG/SUJ/I/2023</t>
  </si>
  <si>
    <t>Electromotor 22kw 1500 Rpm model duduk  (Foot Monthed)</t>
  </si>
  <si>
    <t>PP No 12</t>
  </si>
  <si>
    <t xml:space="preserve"> Motor 22kW/30HP/4P/B3 = 1 ut</t>
  </si>
  <si>
    <t>Electromotor Flange 4 Lubang Baut 30Kw 1460Rpm NORRIS</t>
  </si>
  <si>
    <t>Clarification</t>
  </si>
  <si>
    <t>* Motor 30kW/40HP/4P/B5 = 1 ut</t>
  </si>
  <si>
    <t>Electromotor Flange 4 Lubang Baut 22Kw 1460Rpm NORRIS</t>
  </si>
  <si>
    <t>PP No 11</t>
  </si>
  <si>
    <t>*Motor 22kW/30HP/4P/B5 = 2 ut</t>
  </si>
  <si>
    <t>Email Draad Ø 1mm</t>
  </si>
  <si>
    <t>Pressing</t>
  </si>
  <si>
    <t>* Email draad 1.0mm = 20 kg</t>
  </si>
  <si>
    <t>Seal kit Hydraulic Kasar</t>
  </si>
  <si>
    <t>* Seal kit Hydraulic Kasar = 12 pcs</t>
  </si>
  <si>
    <t xml:space="preserve">Seal kiy Hydraulic Halus </t>
  </si>
  <si>
    <t>Boiler,Tippler</t>
  </si>
  <si>
    <t>* Seal kiy Hydraulic Halus = 12 pcs</t>
  </si>
  <si>
    <t>PP No 08</t>
  </si>
  <si>
    <t>Listrik</t>
  </si>
  <si>
    <t>Terbilang : Lima puluh delapan juta lima ratus lima puluh dua ribu seratus enam puluh tujuh rupiah</t>
  </si>
  <si>
    <t>Nomor : 027/SPP-SPPG/SUJ/I/2023</t>
  </si>
  <si>
    <t>U.p. Bapak/Ibu DiTempat</t>
  </si>
  <si>
    <t>Heater Kernel Silo 2R 1067 x 1067</t>
  </si>
  <si>
    <t>Set</t>
  </si>
  <si>
    <t>PP No. 01</t>
  </si>
  <si>
    <t>Terbilang : Lima puluh juta enam ratus enam belas ribu rupiah</t>
  </si>
  <si>
    <t xml:space="preserve">   Dibuat Oleh:</t>
  </si>
  <si>
    <r>
      <rPr>
        <sz val="12"/>
        <color theme="1"/>
        <rFont val="Times New Roman"/>
        <charset val="134"/>
      </rPr>
      <t xml:space="preserve">    </t>
    </r>
    <r>
      <rPr>
        <u/>
        <sz val="12"/>
        <color theme="1"/>
        <rFont val="Times New Roman"/>
        <charset val="134"/>
      </rPr>
      <t>Tambun S.N Sibuea</t>
    </r>
  </si>
  <si>
    <t>Medan : 03 Februari 2023</t>
  </si>
  <si>
    <t>Nomor : 034/SPP-SPPG/SUJ/II/2023</t>
  </si>
  <si>
    <t>Cylinder Hydraulic GS P15</t>
  </si>
  <si>
    <t>Info Dari Pak Jef</t>
  </si>
  <si>
    <t>Baut Mur 7/8" x 6" Baja</t>
  </si>
  <si>
    <t>Baut Mur 7/8" x 4" Baja</t>
  </si>
  <si>
    <t>Pulse Meter Autonics MP5W 4N</t>
  </si>
  <si>
    <t>Bearing Fag 22226 E1 XL C3</t>
  </si>
  <si>
    <t>R/L Worm Screw GS P15 (Original)</t>
  </si>
  <si>
    <t>Terbilang : Delapan puluh satu juta lima ratus tiga puluh enam ribu enam ratus empat rupiah</t>
  </si>
  <si>
    <t xml:space="preserve"> </t>
  </si>
  <si>
    <t>Medan : 08 Februari 2023</t>
  </si>
  <si>
    <t>Nomor : 041/SPP-SPPG/SUJ/II/2023</t>
  </si>
  <si>
    <t>Globe Valve 6" PN 40</t>
  </si>
  <si>
    <t>Terbilang : Delapan puluh sembilan juta delapan ratus tiga puluh sembilan ribu empat ratus empat  rupiah</t>
  </si>
  <si>
    <t>Nomor : 046/SPP-SPPG/SUJ/II/2023</t>
  </si>
  <si>
    <t>SKIMMER</t>
  </si>
  <si>
    <t>Material : Pipa St. Steel SCH 80 &amp; AS St. Steel Padu</t>
  </si>
  <si>
    <t>AS Digester Bagian Atas, AS Digester Bagian Bawah</t>
  </si>
  <si>
    <t>Terbilang : Tujuh puluh satu juta enam ratus tiga puluh sembilan ribu empat ratus rupiah</t>
  </si>
  <si>
    <t>Nomor : 012/SPP-SPPG/SUJ/I/2023</t>
  </si>
  <si>
    <t>U.p. Bapak/Ibu DiTempat.</t>
  </si>
  <si>
    <t>S/S Ball Valve 10K Ø 1" Drad End</t>
  </si>
  <si>
    <t>PP No 118</t>
  </si>
  <si>
    <t>C/I Globe Valve 16K Ø 1 1/2" Draad End</t>
  </si>
  <si>
    <t>Terbilang : Lima juta lima ratus enam puluh satu ribu seratus rupiah</t>
  </si>
  <si>
    <t>Medan : 16 Januari 2023</t>
  </si>
  <si>
    <t>Nomor : 016/SPP-SPPG/SUJ/I/2023</t>
  </si>
  <si>
    <t>Spring Coil Uk : ID 47mm,Tebal 16 mm,Tinggi 250 mm,9 Lilitan</t>
  </si>
  <si>
    <t xml:space="preserve">Info dari </t>
  </si>
  <si>
    <t xml:space="preserve"> pak Jeff</t>
  </si>
  <si>
    <t>Terbilang : Satu juta sembilan puluh delapan ribu sembilan ratus rupiah</t>
  </si>
  <si>
    <t xml:space="preserve">                          Hormat Kami :</t>
  </si>
  <si>
    <t xml:space="preserve">                                         PT. Sawitta Unggul Jaya</t>
  </si>
  <si>
    <t xml:space="preserve">                                            Dibuat Oleh:</t>
  </si>
  <si>
    <r>
      <rPr>
        <sz val="12"/>
        <color theme="1"/>
        <rFont val="Times New Roman"/>
        <charset val="134"/>
      </rPr>
      <t xml:space="preserve">                                           </t>
    </r>
    <r>
      <rPr>
        <u/>
        <sz val="12"/>
        <color theme="1"/>
        <rFont val="Times New Roman"/>
        <charset val="134"/>
      </rPr>
      <t>Tambun S.N Sibuea</t>
    </r>
  </si>
  <si>
    <t>Medan : 25 Januari 2023</t>
  </si>
  <si>
    <t>Nomor : 021/SPP-SPPG/SUJ/I/2023</t>
  </si>
  <si>
    <t>U.p. Bapak/Ibu Di Tempat.</t>
  </si>
  <si>
    <t>Vessel PL 16mm x 6' x 24' A516 GR 70</t>
  </si>
  <si>
    <t>Lbr</t>
  </si>
  <si>
    <t>Info Pak Joni, Belum ada PP</t>
  </si>
  <si>
    <t>H Beam 200 x 200 x 12m</t>
  </si>
  <si>
    <t>Ms. Plate 14mm x 4" x 8"</t>
  </si>
  <si>
    <t>Ms. Plate 20mm x 4" x 8"</t>
  </si>
  <si>
    <t>Steam Pipe 8" SCH 40</t>
  </si>
  <si>
    <t>Steam Pipe 6" SCH 40</t>
  </si>
  <si>
    <t>Steam Pipe 4" SCH 40</t>
  </si>
  <si>
    <t>Steam Pipe 3" SCH 40</t>
  </si>
  <si>
    <t>Terbilang : Satu miliar tiga puluh juta seratus empat puluh tiga ribu sembilan ratus tiga puluh empat ribu rupiah</t>
  </si>
  <si>
    <t xml:space="preserve">  Hormat Kami :</t>
  </si>
  <si>
    <t xml:space="preserve">    PT. Sawitta Unggul Jaya</t>
  </si>
  <si>
    <t xml:space="preserve">              Dibuat Oleh:</t>
  </si>
  <si>
    <r>
      <rPr>
        <sz val="12"/>
        <color theme="1"/>
        <rFont val="Times New Roman"/>
        <charset val="134"/>
      </rPr>
      <t xml:space="preserve">          </t>
    </r>
    <r>
      <rPr>
        <u/>
        <sz val="12"/>
        <color theme="1"/>
        <rFont val="Times New Roman"/>
        <charset val="134"/>
      </rPr>
      <t>Tambun S.N Sibuea</t>
    </r>
  </si>
  <si>
    <t>Nomor : 029/SPP-SPPG/SUJ/II/2023</t>
  </si>
  <si>
    <t>MS Plate 6 mm x 4' x 8'</t>
  </si>
  <si>
    <t>MS Plate 8 mm x 4' x 8'</t>
  </si>
  <si>
    <t xml:space="preserve">Pak Joni </t>
  </si>
  <si>
    <t>MS Plate 10 mm x 4' x 8'</t>
  </si>
  <si>
    <t>(Belum ada PP)</t>
  </si>
  <si>
    <t>MS Plate 12 mm x 4' x 8'</t>
  </si>
  <si>
    <t>MS Plate 20 mm x 4' x 8'</t>
  </si>
  <si>
    <t>MS Plate 16 mm x 4' x 8'</t>
  </si>
  <si>
    <t>Terbilang : Tiga ratus dua puluh satu juta delapan ratus enam belas ribu tiga ratus enam puluh dua rupiah</t>
  </si>
  <si>
    <t>Nomor : 030/SPP-SPPG/SUJ/II/2023</t>
  </si>
  <si>
    <t>Plate Strip 8 mm x 50 mm x 6 mtr</t>
  </si>
  <si>
    <t>Plate Bunga 4.5 mm x 4' x 8'</t>
  </si>
  <si>
    <t>Shaft Ø 4" x 6 mtr</t>
  </si>
  <si>
    <t>Black Pipe Ø 3" x 3.2 mm</t>
  </si>
  <si>
    <t>Terbilang : Seratus delapan puluh lima juta lima ratus lima puluh tiga ribu delapan ratus enam belas rupiah</t>
  </si>
  <si>
    <t xml:space="preserve">           Dibuat Oleh:</t>
  </si>
  <si>
    <t>Nomor : 031/SPP-SPPG/SUJ/II/2023</t>
  </si>
  <si>
    <t>Besi Siku 5 mm x 50 x 50 x 6 mtr</t>
  </si>
  <si>
    <t>Besi Siku 6 mm x 60 x 60 x 6 mtr</t>
  </si>
  <si>
    <t>Besi Siku 9 mm x 90 x 90 x 6 mtr</t>
  </si>
  <si>
    <t>Besi Siku 15 mm x 150 x 150 x 6 mtr</t>
  </si>
  <si>
    <t>Besi UNP 100 x 50 x 5 x 6 mtr</t>
  </si>
  <si>
    <t>Besi UNP 200 x 80 x 7.5 x 6 mtr</t>
  </si>
  <si>
    <t>Besi CNP 125 x 50 x 3.2 x 6 mtr</t>
  </si>
  <si>
    <t>Terbilang : Dua ratus empat puluh dua ribu seratus sembilan puluh satu ribu delapan ratus sembilan puluh sembilan rupiah</t>
  </si>
  <si>
    <t>Nomor : 032/SPP-SPPG/SUJ/II/2023</t>
  </si>
  <si>
    <t>Besi IWF 150 x 75 x 5.5 x 7 x 12 mtr</t>
  </si>
  <si>
    <t>Besi IWF 200 x 100 x 6 x 9 x 12 mtr</t>
  </si>
  <si>
    <t>Besi IWF 300 x 150 x 8 x 10 x 12 mtr</t>
  </si>
  <si>
    <t>SQ Bar 25 x 25 x 6 mtr</t>
  </si>
  <si>
    <t>Round Bar Ø 6 mm x 12 mtr</t>
  </si>
  <si>
    <t>Round Bar Ø 8 mm x 12 mtr</t>
  </si>
  <si>
    <t>Round Bar Ø 10 mm x 12 mtr</t>
  </si>
  <si>
    <t>Round Bar Ø 12 mm x 12 mtr</t>
  </si>
  <si>
    <t xml:space="preserve">Pipa Steam Ø 5" x 6 mtr Sch 40 </t>
  </si>
  <si>
    <t>Terbilang : Seratus lima puluh tiga juta seratus delapan puluh tujuh ribu empat ratus tiga puluh tujuh rupiah</t>
  </si>
  <si>
    <t>Medan : 07 Februari 2023</t>
  </si>
  <si>
    <t>Nomor : 036/SPP-SPPG/SUJ/II/2023</t>
  </si>
  <si>
    <t>Pintu Rebusan Ø 1200 x 16 mm x T.600 mm</t>
  </si>
  <si>
    <t>(Full Liner SS 304 5 mm)</t>
  </si>
  <si>
    <t>Pak Joni</t>
  </si>
  <si>
    <t>Terbilang : Tiga ratus tiga puluh tiga juta rupiah</t>
  </si>
  <si>
    <t>Nomor : 042/SPP-SPPG/SUJ/II/2023</t>
  </si>
  <si>
    <t xml:space="preserve">PT. KRUPINDO LESTARI </t>
  </si>
  <si>
    <t>Plat Hardox 450 uk.4 x  4 x 8 ( 4 x 1500 x 2500 mm )</t>
  </si>
  <si>
    <t>Pak Jef</t>
  </si>
  <si>
    <t>Terbilang : Lima belas juta empat ratus tiga ribu dua ratus empat puluh delapan rupiah</t>
  </si>
</sst>
</file>

<file path=xl/styles.xml><?xml version="1.0" encoding="utf-8"?>
<styleSheet xmlns="http://schemas.openxmlformats.org/spreadsheetml/2006/main">
  <numFmts count="9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-* #,##0.0_-;\-* #,##0.0_-;_-* &quot;-&quot;?_-;_-@_-"/>
    <numFmt numFmtId="179" formatCode="_(* #,##0.00_);_(* \(#,##0.00\);_(* &quot;-&quot;??_);_(@_)"/>
    <numFmt numFmtId="180" formatCode="_([$Rp-421]* #,##0_);_([$Rp-421]* \(#,##0\);_([$Rp-421]* &quot;-&quot;_);_(@_)"/>
    <numFmt numFmtId="181" formatCode="_(* #,##0_);_(* \(#,##0\);_(* &quot;-&quot;_);_(@_)"/>
    <numFmt numFmtId="182" formatCode="_(&quot;Rp&quot;* #,##0_);_(&quot;Rp&quot;* \(#,##0\);_(&quot;Rp&quot;* &quot;-&quot;_);_(@_)"/>
    <numFmt numFmtId="183" formatCode="_-&quot;Rp&quot;* #,##0_-;\-&quot;Rp&quot;* #,##0_-;_-&quot;Rp&quot;* &quot;-&quot;_-;_-@_-"/>
    <numFmt numFmtId="184" formatCode="[$-409]d\-mmm\-yy;@"/>
  </numFmts>
  <fonts count="59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9" tint="-0.499984740745262"/>
      <name val="Times New Roman"/>
      <charset val="134"/>
    </font>
    <font>
      <b/>
      <sz val="12"/>
      <color rgb="FF006600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charset val="134"/>
    </font>
    <font>
      <sz val="9"/>
      <color theme="1"/>
      <name val="Times New Roman"/>
      <charset val="134"/>
    </font>
    <font>
      <sz val="12"/>
      <color theme="1"/>
      <name val="Calibri"/>
      <charset val="134"/>
      <scheme val="minor"/>
    </font>
    <font>
      <u/>
      <sz val="12"/>
      <color theme="1"/>
      <name val="Times New Roman"/>
      <charset val="134"/>
    </font>
    <font>
      <b/>
      <sz val="12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1"/>
      <name val="Times New Roman"/>
      <charset val="134"/>
    </font>
    <font>
      <b/>
      <sz val="10"/>
      <name val="Times New Roman"/>
      <charset val="134"/>
    </font>
    <font>
      <b/>
      <sz val="11"/>
      <color theme="9" tint="-0.499984740745262"/>
      <name val="Times New Roman"/>
      <charset val="134"/>
    </font>
    <font>
      <b/>
      <sz val="12"/>
      <color rgb="FF1E2F13"/>
      <name val="Times New Roman"/>
      <charset val="134"/>
    </font>
    <font>
      <sz val="10"/>
      <color theme="1"/>
      <name val="Times New Roman"/>
      <charset val="134"/>
    </font>
    <font>
      <b/>
      <sz val="11"/>
      <color theme="8" tint="-0.499984740745262"/>
      <name val="Times New Roman"/>
      <charset val="134"/>
    </font>
    <font>
      <b/>
      <sz val="12"/>
      <color theme="8" tint="-0.499984740745262"/>
      <name val="Times New Roman"/>
      <charset val="134"/>
    </font>
    <font>
      <b/>
      <sz val="12"/>
      <color rgb="FF263C18"/>
      <name val="Times New Roman"/>
      <charset val="134"/>
    </font>
    <font>
      <b/>
      <sz val="12"/>
      <color rgb="FF002060"/>
      <name val="Times New Roman"/>
      <charset val="134"/>
    </font>
    <font>
      <b/>
      <sz val="12"/>
      <color theme="1"/>
      <name val="Calibri"/>
      <charset val="1"/>
      <scheme val="minor"/>
    </font>
    <font>
      <sz val="12"/>
      <color theme="1"/>
      <name val="Calibri"/>
      <charset val="1"/>
      <scheme val="minor"/>
    </font>
    <font>
      <b/>
      <sz val="12"/>
      <color rgb="FF006C31"/>
      <name val="Times New Roman"/>
      <charset val="134"/>
    </font>
    <font>
      <b/>
      <sz val="12"/>
      <color rgb="FF800080"/>
      <name val="Times New Roman"/>
      <charset val="134"/>
    </font>
    <font>
      <b/>
      <i/>
      <sz val="12"/>
      <color theme="1"/>
      <name val="Times New Roman"/>
      <charset val="134"/>
    </font>
    <font>
      <b/>
      <sz val="12"/>
      <color rgb="FF1B2E55"/>
      <name val="Times New Roman"/>
      <charset val="134"/>
    </font>
    <font>
      <b/>
      <sz val="12"/>
      <color rgb="FF008000"/>
      <name val="Times New Roman"/>
      <charset val="134"/>
    </font>
    <font>
      <b/>
      <sz val="16"/>
      <color theme="4" tint="-0.249977111117893"/>
      <name val="Times New Roman"/>
      <charset val="134"/>
    </font>
    <font>
      <b/>
      <sz val="10"/>
      <color theme="1"/>
      <name val="Comic Sans MS"/>
      <charset val="134"/>
    </font>
    <font>
      <sz val="10"/>
      <name val="Times New Roman"/>
      <charset val="134"/>
    </font>
    <font>
      <b/>
      <sz val="10"/>
      <color rgb="FFC00000"/>
      <name val="Times New Roman"/>
      <charset val="134"/>
    </font>
    <font>
      <b/>
      <sz val="14"/>
      <color theme="1"/>
      <name val="PMingLiU-ExtB"/>
      <charset val="134"/>
    </font>
    <font>
      <b/>
      <sz val="11"/>
      <color theme="4" tint="-0.249977111117893"/>
      <name val="Times New Roman"/>
      <charset val="134"/>
    </font>
    <font>
      <b/>
      <sz val="11"/>
      <color rgb="FFC00000"/>
      <name val="Times New Roman"/>
      <charset val="134"/>
    </font>
    <font>
      <b/>
      <sz val="10"/>
      <name val="Comic Sans MS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perscript"/>
      <sz val="1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9" fillId="11" borderId="0" applyNumberFormat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/>
    <xf numFmtId="177" fontId="38" fillId="0" borderId="0" applyFont="0" applyFill="0" applyBorder="0" applyAlignment="0" applyProtection="0">
      <alignment vertical="center"/>
    </xf>
    <xf numFmtId="176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18" borderId="18" applyNumberFormat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38" fillId="12" borderId="15" applyNumberFormat="0" applyFon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26" borderId="21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2" fillId="23" borderId="20" applyNumberFormat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3" fillId="23" borderId="21" applyNumberFormat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2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80" fontId="6" fillId="0" borderId="2" xfId="0" applyNumberFormat="1" applyFont="1" applyBorder="1" applyAlignment="1">
      <alignment horizontal="center" vertical="center" wrapText="1"/>
    </xf>
    <xf numFmtId="180" fontId="2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180" fontId="2" fillId="0" borderId="4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3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80" fontId="3" fillId="0" borderId="7" xfId="0" applyNumberFormat="1" applyFont="1" applyBorder="1" applyAlignment="1">
      <alignment horizontal="left" vertical="center"/>
    </xf>
    <xf numFmtId="0" fontId="2" fillId="0" borderId="2" xfId="0" applyFont="1" applyBorder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80" fontId="6" fillId="0" borderId="1" xfId="0" applyNumberFormat="1" applyFont="1" applyBorder="1" applyAlignment="1">
      <alignment horizontal="left" vertical="center" wrapText="1"/>
    </xf>
    <xf numFmtId="180" fontId="2" fillId="0" borderId="1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80" fontId="6" fillId="0" borderId="2" xfId="0" applyNumberFormat="1" applyFont="1" applyBorder="1" applyAlignment="1">
      <alignment horizontal="left" vertical="center" wrapText="1"/>
    </xf>
    <xf numFmtId="180" fontId="2" fillId="0" borderId="2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80" fontId="6" fillId="0" borderId="11" xfId="0" applyNumberFormat="1" applyFont="1" applyBorder="1" applyAlignment="1">
      <alignment vertical="center"/>
    </xf>
    <xf numFmtId="180" fontId="2" fillId="0" borderId="11" xfId="0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180" fontId="6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80" fontId="0" fillId="0" borderId="0" xfId="0" applyNumberFormat="1"/>
    <xf numFmtId="0" fontId="1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178" fontId="2" fillId="0" borderId="11" xfId="0" applyNumberFormat="1" applyFont="1" applyBorder="1"/>
    <xf numFmtId="180" fontId="6" fillId="0" borderId="11" xfId="0" applyNumberFormat="1" applyFont="1" applyBorder="1" applyAlignment="1">
      <alignment horizontal="left" vertical="center"/>
    </xf>
    <xf numFmtId="180" fontId="2" fillId="0" borderId="11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vertical="center" wrapText="1"/>
    </xf>
    <xf numFmtId="180" fontId="2" fillId="0" borderId="4" xfId="0" applyNumberFormat="1" applyFont="1" applyBorder="1" applyAlignment="1">
      <alignment vertical="center"/>
    </xf>
    <xf numFmtId="0" fontId="10" fillId="2" borderId="7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0" fontId="10" fillId="2" borderId="9" xfId="0" applyFont="1" applyFill="1" applyBorder="1" applyAlignment="1">
      <alignment horizontal="right"/>
    </xf>
    <xf numFmtId="180" fontId="10" fillId="2" borderId="7" xfId="0" applyNumberFormat="1" applyFont="1" applyFill="1" applyBorder="1" applyAlignment="1">
      <alignment vertical="center"/>
    </xf>
    <xf numFmtId="180" fontId="6" fillId="0" borderId="0" xfId="0" applyNumberFormat="1" applyFont="1" applyAlignment="1">
      <alignment vertical="center"/>
    </xf>
    <xf numFmtId="178" fontId="2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 wrapText="1"/>
    </xf>
    <xf numFmtId="180" fontId="12" fillId="0" borderId="11" xfId="0" applyNumberFormat="1" applyFont="1" applyBorder="1" applyAlignment="1">
      <alignment horizontal="left" vertical="center"/>
    </xf>
    <xf numFmtId="180" fontId="11" fillId="0" borderId="11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left" vertical="center"/>
    </xf>
    <xf numFmtId="180" fontId="11" fillId="0" borderId="10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80" fontId="12" fillId="0" borderId="3" xfId="0" applyNumberFormat="1" applyFont="1" applyBorder="1" applyAlignment="1">
      <alignment horizontal="left" vertical="center"/>
    </xf>
    <xf numFmtId="180" fontId="11" fillId="0" borderId="12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80" fontId="12" fillId="0" borderId="2" xfId="0" applyNumberFormat="1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wrapText="1"/>
    </xf>
    <xf numFmtId="0" fontId="11" fillId="3" borderId="6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right"/>
    </xf>
    <xf numFmtId="180" fontId="11" fillId="0" borderId="4" xfId="0" applyNumberFormat="1" applyFont="1" applyBorder="1" applyAlignment="1">
      <alignment vertical="center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180" fontId="15" fillId="0" borderId="7" xfId="0" applyNumberFormat="1" applyFont="1" applyBorder="1" applyAlignment="1">
      <alignment vertical="center"/>
    </xf>
    <xf numFmtId="180" fontId="11" fillId="0" borderId="1" xfId="0" applyNumberFormat="1" applyFont="1" applyBorder="1" applyAlignment="1">
      <alignment horizontal="left" vertical="center"/>
    </xf>
    <xf numFmtId="180" fontId="11" fillId="0" borderId="2" xfId="0" applyNumberFormat="1" applyFont="1" applyBorder="1" applyAlignment="1">
      <alignment horizontal="left" vertical="center"/>
    </xf>
    <xf numFmtId="180" fontId="15" fillId="0" borderId="7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180" fontId="2" fillId="0" borderId="7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right"/>
    </xf>
    <xf numFmtId="180" fontId="2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6" fillId="0" borderId="9" xfId="0" applyFont="1" applyBorder="1" applyAlignment="1">
      <alignment horizontal="right"/>
    </xf>
    <xf numFmtId="180" fontId="16" fillId="0" borderId="7" xfId="0" applyNumberFormat="1" applyFont="1" applyBorder="1" applyAlignment="1">
      <alignment horizontal="left"/>
    </xf>
    <xf numFmtId="0" fontId="17" fillId="3" borderId="11" xfId="0" applyFont="1" applyFill="1" applyBorder="1" applyAlignment="1">
      <alignment horizontal="left" vertical="center" wrapText="1"/>
    </xf>
    <xf numFmtId="180" fontId="11" fillId="0" borderId="7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3" fillId="0" borderId="11" xfId="0" applyFont="1" applyBorder="1" applyAlignment="1">
      <alignment horizontal="right"/>
    </xf>
    <xf numFmtId="180" fontId="11" fillId="0" borderId="7" xfId="0" applyNumberFormat="1" applyFont="1" applyBorder="1"/>
    <xf numFmtId="0" fontId="13" fillId="0" borderId="7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180" fontId="18" fillId="0" borderId="7" xfId="0" applyNumberFormat="1" applyFont="1" applyBorder="1"/>
    <xf numFmtId="0" fontId="2" fillId="0" borderId="2" xfId="0" applyFont="1" applyBorder="1" applyAlignment="1">
      <alignment horizontal="left"/>
    </xf>
    <xf numFmtId="180" fontId="2" fillId="0" borderId="7" xfId="0" applyNumberFormat="1" applyFont="1" applyBorder="1"/>
    <xf numFmtId="0" fontId="19" fillId="0" borderId="7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180" fontId="19" fillId="0" borderId="7" xfId="0" applyNumberFormat="1" applyFont="1" applyBorder="1"/>
    <xf numFmtId="0" fontId="6" fillId="0" borderId="11" xfId="0" applyFont="1" applyBorder="1" applyAlignment="1">
      <alignment horizontal="left" vertical="center" wrapText="1"/>
    </xf>
    <xf numFmtId="1" fontId="2" fillId="0" borderId="11" xfId="0" applyNumberFormat="1" applyFont="1" applyBorder="1" applyAlignment="1">
      <alignment horizontal="center" vertical="center"/>
    </xf>
    <xf numFmtId="180" fontId="2" fillId="0" borderId="7" xfId="0" applyNumberFormat="1" applyFont="1" applyBorder="1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180" fontId="19" fillId="0" borderId="7" xfId="0" applyNumberFormat="1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180" fontId="2" fillId="0" borderId="7" xfId="0" applyNumberFormat="1" applyFont="1" applyBorder="1" applyAlignment="1"/>
    <xf numFmtId="180" fontId="19" fillId="0" borderId="7" xfId="0" applyNumberFormat="1" applyFont="1" applyBorder="1" applyAlignment="1"/>
    <xf numFmtId="0" fontId="20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3" xfId="0" applyFont="1" applyBorder="1"/>
    <xf numFmtId="0" fontId="17" fillId="0" borderId="3" xfId="0" applyFont="1" applyBorder="1"/>
    <xf numFmtId="0" fontId="21" fillId="0" borderId="7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180" fontId="21" fillId="0" borderId="7" xfId="0" applyNumberFormat="1" applyFont="1" applyBorder="1" applyAlignment="1">
      <alignment horizontal="left"/>
    </xf>
    <xf numFmtId="0" fontId="17" fillId="0" borderId="2" xfId="0" applyFont="1" applyBorder="1"/>
    <xf numFmtId="0" fontId="17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1" xfId="0" applyFont="1" applyBorder="1"/>
    <xf numFmtId="58" fontId="7" fillId="0" borderId="3" xfId="0" applyNumberFormat="1" applyFont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11" xfId="0" applyFont="1" applyBorder="1"/>
    <xf numFmtId="3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80" fontId="2" fillId="0" borderId="11" xfId="0" applyNumberFormat="1" applyFont="1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25" fillId="0" borderId="7" xfId="0" applyFont="1" applyBorder="1" applyAlignment="1">
      <alignment horizontal="right" vertical="center"/>
    </xf>
    <xf numFmtId="0" fontId="25" fillId="0" borderId="8" xfId="0" applyFont="1" applyBorder="1" applyAlignment="1">
      <alignment horizontal="right" vertical="center"/>
    </xf>
    <xf numFmtId="0" fontId="25" fillId="0" borderId="9" xfId="0" applyFont="1" applyBorder="1" applyAlignment="1">
      <alignment horizontal="right" vertical="center"/>
    </xf>
    <xf numFmtId="180" fontId="21" fillId="0" borderId="2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23" fillId="0" borderId="3" xfId="0" applyFont="1" applyBorder="1"/>
    <xf numFmtId="0" fontId="21" fillId="0" borderId="7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/>
    </xf>
    <xf numFmtId="0" fontId="21" fillId="0" borderId="9" xfId="0" applyFont="1" applyBorder="1" applyAlignment="1">
      <alignment horizontal="right" vertical="center"/>
    </xf>
    <xf numFmtId="0" fontId="23" fillId="0" borderId="2" xfId="0" applyFont="1" applyBorder="1"/>
    <xf numFmtId="0" fontId="26" fillId="0" borderId="0" xfId="0" applyFont="1"/>
    <xf numFmtId="0" fontId="1" fillId="5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180" fontId="2" fillId="0" borderId="11" xfId="3" applyNumberFormat="1" applyFont="1" applyFill="1" applyBorder="1" applyAlignment="1">
      <alignment vertical="center"/>
    </xf>
    <xf numFmtId="180" fontId="2" fillId="0" borderId="7" xfId="3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vertical="center"/>
    </xf>
    <xf numFmtId="180" fontId="2" fillId="0" borderId="2" xfId="3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wrapText="1"/>
    </xf>
    <xf numFmtId="0" fontId="2" fillId="3" borderId="2" xfId="0" applyFont="1" applyFill="1" applyBorder="1" applyAlignment="1">
      <alignment horizontal="left" vertical="center" wrapText="1"/>
    </xf>
    <xf numFmtId="180" fontId="2" fillId="0" borderId="4" xfId="3" applyNumberFormat="1" applyFont="1" applyFill="1" applyBorder="1" applyAlignment="1">
      <alignment vertical="center"/>
    </xf>
    <xf numFmtId="180" fontId="7" fillId="0" borderId="3" xfId="0" applyNumberFormat="1" applyFont="1" applyBorder="1" applyAlignment="1">
      <alignment horizontal="left"/>
    </xf>
    <xf numFmtId="180" fontId="25" fillId="0" borderId="7" xfId="0" applyNumberFormat="1" applyFont="1" applyBorder="1" applyAlignment="1">
      <alignment vertical="center"/>
    </xf>
    <xf numFmtId="180" fontId="7" fillId="0" borderId="2" xfId="0" applyNumberFormat="1" applyFont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180" fontId="2" fillId="0" borderId="7" xfId="3" applyNumberFormat="1" applyFont="1" applyFill="1" applyBorder="1" applyAlignment="1">
      <alignment horizontal="left" vertical="center"/>
    </xf>
    <xf numFmtId="180" fontId="25" fillId="0" borderId="7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180" fontId="2" fillId="0" borderId="2" xfId="3" applyNumberFormat="1" applyFont="1" applyFill="1" applyBorder="1" applyAlignment="1">
      <alignment vertical="center"/>
    </xf>
    <xf numFmtId="58" fontId="7" fillId="0" borderId="3" xfId="0" applyNumberFormat="1" applyFont="1" applyBorder="1" applyAlignment="1">
      <alignment horizontal="left" wrapText="1"/>
    </xf>
    <xf numFmtId="0" fontId="11" fillId="3" borderId="1" xfId="0" applyFont="1" applyFill="1" applyBorder="1" applyAlignment="1">
      <alignment horizontal="left" vertical="center" wrapText="1"/>
    </xf>
    <xf numFmtId="180" fontId="12" fillId="0" borderId="1" xfId="0" applyNumberFormat="1" applyFont="1" applyBorder="1" applyAlignment="1">
      <alignment vertical="center" wrapText="1"/>
    </xf>
    <xf numFmtId="182" fontId="11" fillId="0" borderId="1" xfId="0" applyNumberFormat="1" applyFont="1" applyBorder="1" applyAlignment="1">
      <alignment vertical="center"/>
    </xf>
    <xf numFmtId="0" fontId="11" fillId="3" borderId="3" xfId="0" applyFont="1" applyFill="1" applyBorder="1" applyAlignment="1">
      <alignment horizontal="left" vertical="center" wrapText="1"/>
    </xf>
    <xf numFmtId="180" fontId="12" fillId="0" borderId="3" xfId="0" applyNumberFormat="1" applyFont="1" applyBorder="1" applyAlignment="1">
      <alignment vertical="center" wrapText="1"/>
    </xf>
    <xf numFmtId="182" fontId="11" fillId="0" borderId="3" xfId="0" applyNumberFormat="1" applyFont="1" applyBorder="1" applyAlignment="1">
      <alignment vertical="center"/>
    </xf>
    <xf numFmtId="0" fontId="11" fillId="3" borderId="2" xfId="0" applyFont="1" applyFill="1" applyBorder="1" applyAlignment="1">
      <alignment horizontal="left" vertical="center" wrapText="1"/>
    </xf>
    <xf numFmtId="180" fontId="12" fillId="0" borderId="2" xfId="0" applyNumberFormat="1" applyFont="1" applyBorder="1" applyAlignment="1">
      <alignment vertical="center" wrapText="1"/>
    </xf>
    <xf numFmtId="182" fontId="11" fillId="0" borderId="2" xfId="0" applyNumberFormat="1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7" fillId="0" borderId="7" xfId="0" applyFont="1" applyBorder="1" applyAlignment="1">
      <alignment horizontal="right"/>
    </xf>
    <xf numFmtId="0" fontId="27" fillId="0" borderId="8" xfId="0" applyFont="1" applyBorder="1" applyAlignment="1">
      <alignment horizontal="right"/>
    </xf>
    <xf numFmtId="0" fontId="27" fillId="0" borderId="9" xfId="0" applyFont="1" applyBorder="1" applyAlignment="1">
      <alignment horizontal="right"/>
    </xf>
    <xf numFmtId="180" fontId="27" fillId="0" borderId="2" xfId="0" applyNumberFormat="1" applyFont="1" applyBorder="1"/>
    <xf numFmtId="0" fontId="9" fillId="0" borderId="0" xfId="0" applyFont="1" applyAlignment="1">
      <alignment vertical="center"/>
    </xf>
    <xf numFmtId="0" fontId="12" fillId="0" borderId="11" xfId="0" applyFont="1" applyBorder="1" applyAlignment="1">
      <alignment horizontal="left"/>
    </xf>
    <xf numFmtId="182" fontId="2" fillId="0" borderId="11" xfId="0" applyNumberFormat="1" applyFont="1" applyBorder="1" applyAlignment="1">
      <alignment horizontal="left" vertical="center"/>
    </xf>
    <xf numFmtId="0" fontId="17" fillId="0" borderId="1" xfId="0" applyFont="1" applyBorder="1"/>
    <xf numFmtId="180" fontId="27" fillId="0" borderId="2" xfId="0" applyNumberFormat="1" applyFont="1" applyBorder="1" applyAlignment="1">
      <alignment horizontal="left"/>
    </xf>
    <xf numFmtId="0" fontId="12" fillId="0" borderId="11" xfId="0" applyFont="1" applyBorder="1"/>
    <xf numFmtId="0" fontId="12" fillId="0" borderId="11" xfId="0" applyFont="1" applyBorder="1" applyAlignment="1">
      <alignment horizontal="center" vertical="center"/>
    </xf>
    <xf numFmtId="182" fontId="2" fillId="0" borderId="11" xfId="0" applyNumberFormat="1" applyFont="1" applyBorder="1" applyAlignment="1">
      <alignment vertical="center"/>
    </xf>
    <xf numFmtId="0" fontId="28" fillId="0" borderId="0" xfId="0" applyFont="1"/>
    <xf numFmtId="183" fontId="2" fillId="0" borderId="11" xfId="3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80" fontId="2" fillId="0" borderId="11" xfId="0" applyNumberFormat="1" applyFont="1" applyBorder="1"/>
    <xf numFmtId="0" fontId="7" fillId="0" borderId="3" xfId="0" applyFont="1" applyBorder="1" applyAlignment="1">
      <alignment horizontal="left"/>
    </xf>
    <xf numFmtId="180" fontId="21" fillId="0" borderId="11" xfId="0" applyNumberFormat="1" applyFont="1" applyBorder="1"/>
    <xf numFmtId="0" fontId="7" fillId="0" borderId="2" xfId="0" applyFont="1" applyBorder="1" applyAlignment="1">
      <alignment horizontal="left"/>
    </xf>
    <xf numFmtId="0" fontId="9" fillId="0" borderId="0" xfId="0" applyFont="1"/>
    <xf numFmtId="0" fontId="29" fillId="0" borderId="7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84" fontId="31" fillId="0" borderId="11" xfId="0" applyNumberFormat="1" applyFont="1" applyBorder="1" applyAlignment="1">
      <alignment horizontal="center"/>
    </xf>
    <xf numFmtId="0" fontId="17" fillId="0" borderId="11" xfId="0" applyFont="1" applyBorder="1" applyAlignment="1">
      <alignment horizontal="left"/>
    </xf>
    <xf numFmtId="182" fontId="17" fillId="0" borderId="2" xfId="0" applyNumberFormat="1" applyFont="1" applyBorder="1" applyAlignment="1">
      <alignment horizontal="left"/>
    </xf>
    <xf numFmtId="182" fontId="17" fillId="0" borderId="11" xfId="0" applyNumberFormat="1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182" fontId="32" fillId="0" borderId="11" xfId="0" applyNumberFormat="1" applyFont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184" fontId="14" fillId="6" borderId="11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182" fontId="32" fillId="6" borderId="11" xfId="0" applyNumberFormat="1" applyFont="1" applyFill="1" applyBorder="1" applyAlignment="1">
      <alignment horizontal="left"/>
    </xf>
    <xf numFmtId="182" fontId="33" fillId="6" borderId="11" xfId="0" applyNumberFormat="1" applyFont="1" applyFill="1" applyBorder="1" applyAlignment="1">
      <alignment horizontal="left"/>
    </xf>
    <xf numFmtId="184" fontId="31" fillId="0" borderId="1" xfId="0" applyNumberFormat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182" fontId="17" fillId="0" borderId="11" xfId="0" applyNumberFormat="1" applyFont="1" applyBorder="1"/>
    <xf numFmtId="180" fontId="17" fillId="0" borderId="11" xfId="0" applyNumberFormat="1" applyFont="1" applyBorder="1"/>
    <xf numFmtId="184" fontId="36" fillId="0" borderId="7" xfId="0" applyNumberFormat="1" applyFont="1" applyBorder="1" applyAlignment="1">
      <alignment horizontal="center"/>
    </xf>
    <xf numFmtId="184" fontId="36" fillId="0" borderId="8" xfId="0" applyNumberFormat="1" applyFont="1" applyBorder="1" applyAlignment="1">
      <alignment horizontal="center"/>
    </xf>
    <xf numFmtId="184" fontId="36" fillId="0" borderId="9" xfId="0" applyNumberFormat="1" applyFont="1" applyBorder="1" applyAlignment="1">
      <alignment horizontal="center"/>
    </xf>
    <xf numFmtId="182" fontId="30" fillId="0" borderId="11" xfId="0" applyNumberFormat="1" applyFont="1" applyBorder="1"/>
    <xf numFmtId="0" fontId="35" fillId="0" borderId="9" xfId="0" applyFont="1" applyBorder="1" applyAlignment="1">
      <alignment horizontal="center"/>
    </xf>
    <xf numFmtId="182" fontId="5" fillId="0" borderId="11" xfId="0" applyNumberFormat="1" applyFont="1" applyBorder="1"/>
    <xf numFmtId="182" fontId="0" fillId="0" borderId="0" xfId="0" applyNumberFormat="1" applyAlignment="1">
      <alignment horizontal="left"/>
    </xf>
    <xf numFmtId="182" fontId="37" fillId="6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6DD"/>
      <color rgb="001E2F13"/>
      <color rgb="00800080"/>
      <color rgb="00FEF2EC"/>
      <color rgb="00FCE4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opLeftCell="A46" workbookViewId="0">
      <selection activeCell="D53" sqref="D53"/>
    </sheetView>
  </sheetViews>
  <sheetFormatPr defaultColWidth="9" defaultRowHeight="15"/>
  <cols>
    <col min="1" max="1" width="6.57142857142857" customWidth="1"/>
    <col min="2" max="2" width="10.7142857142857" customWidth="1"/>
    <col min="3" max="3" width="25.8571428571429" customWidth="1"/>
    <col min="4" max="4" width="44.1428571428571" customWidth="1"/>
    <col min="5" max="5" width="19.8571428571429" customWidth="1"/>
    <col min="6" max="6" width="24.2857142857143" customWidth="1"/>
    <col min="7" max="7" width="6.57142857142857" customWidth="1"/>
    <col min="9" max="9" width="24.4285714285714" customWidth="1"/>
    <col min="10" max="10" width="23.2857142857143" customWidth="1"/>
    <col min="11" max="11" width="23" customWidth="1"/>
  </cols>
  <sheetData>
    <row r="1" ht="20.25" spans="1:5">
      <c r="A1" s="262" t="s">
        <v>0</v>
      </c>
      <c r="B1" s="263"/>
      <c r="C1" s="263"/>
      <c r="D1" s="263"/>
      <c r="E1" s="264"/>
    </row>
    <row r="2" ht="16.5" spans="1:5">
      <c r="A2" s="265" t="s">
        <v>1</v>
      </c>
      <c r="B2" s="265" t="s">
        <v>2</v>
      </c>
      <c r="C2" s="265" t="s">
        <v>3</v>
      </c>
      <c r="D2" s="265" t="s">
        <v>4</v>
      </c>
      <c r="E2" s="265" t="s">
        <v>5</v>
      </c>
    </row>
    <row r="3" spans="1:5">
      <c r="A3" s="266">
        <v>1</v>
      </c>
      <c r="B3" s="267">
        <v>44929</v>
      </c>
      <c r="C3" s="268" t="s">
        <v>6</v>
      </c>
      <c r="D3" s="268" t="s">
        <v>7</v>
      </c>
      <c r="E3" s="269">
        <v>5605500</v>
      </c>
    </row>
    <row r="4" spans="1:5">
      <c r="A4" s="266">
        <f>A3+1</f>
        <v>2</v>
      </c>
      <c r="B4" s="267">
        <v>44930</v>
      </c>
      <c r="C4" s="268" t="s">
        <v>8</v>
      </c>
      <c r="D4" s="268" t="s">
        <v>9</v>
      </c>
      <c r="E4" s="270">
        <v>14430000</v>
      </c>
    </row>
    <row r="5" spans="1:5">
      <c r="A5" s="266">
        <f t="shared" ref="A5:A59" si="0">A4+1</f>
        <v>3</v>
      </c>
      <c r="B5" s="267">
        <v>44930</v>
      </c>
      <c r="C5" s="268" t="s">
        <v>10</v>
      </c>
      <c r="D5" s="271" t="s">
        <v>7</v>
      </c>
      <c r="E5" s="270">
        <v>9368400</v>
      </c>
    </row>
    <row r="6" spans="1:5">
      <c r="A6" s="266">
        <f t="shared" si="0"/>
        <v>4</v>
      </c>
      <c r="B6" s="267">
        <v>44936</v>
      </c>
      <c r="C6" s="268" t="s">
        <v>11</v>
      </c>
      <c r="D6" s="271" t="s">
        <v>12</v>
      </c>
      <c r="E6" s="270">
        <v>38850000</v>
      </c>
    </row>
    <row r="7" spans="1:5">
      <c r="A7" s="266">
        <f t="shared" si="0"/>
        <v>5</v>
      </c>
      <c r="B7" s="267">
        <v>44931</v>
      </c>
      <c r="C7" s="268" t="s">
        <v>11</v>
      </c>
      <c r="D7" s="271" t="s">
        <v>13</v>
      </c>
      <c r="E7" s="270">
        <v>19867002</v>
      </c>
    </row>
    <row r="8" spans="1:5">
      <c r="A8" s="266">
        <f t="shared" si="0"/>
        <v>6</v>
      </c>
      <c r="B8" s="267">
        <v>44937</v>
      </c>
      <c r="C8" s="268" t="s">
        <v>14</v>
      </c>
      <c r="D8" s="271" t="s">
        <v>7</v>
      </c>
      <c r="E8" s="270">
        <v>21367500</v>
      </c>
    </row>
    <row r="9" spans="1:5">
      <c r="A9" s="266">
        <f t="shared" si="0"/>
        <v>7</v>
      </c>
      <c r="B9" s="267">
        <v>44937</v>
      </c>
      <c r="C9" s="268" t="s">
        <v>15</v>
      </c>
      <c r="D9" s="271" t="s">
        <v>16</v>
      </c>
      <c r="E9" s="270">
        <v>17138400</v>
      </c>
    </row>
    <row r="10" spans="1:5">
      <c r="A10" s="266">
        <f t="shared" si="0"/>
        <v>8</v>
      </c>
      <c r="B10" s="267">
        <v>44937</v>
      </c>
      <c r="C10" s="268" t="s">
        <v>17</v>
      </c>
      <c r="D10" s="271" t="s">
        <v>18</v>
      </c>
      <c r="E10" s="270">
        <v>688200</v>
      </c>
    </row>
    <row r="11" spans="1:5">
      <c r="A11" s="266">
        <f t="shared" si="0"/>
        <v>9</v>
      </c>
      <c r="B11" s="267">
        <v>44937</v>
      </c>
      <c r="C11" s="268" t="s">
        <v>19</v>
      </c>
      <c r="D11" s="271" t="s">
        <v>20</v>
      </c>
      <c r="E11" s="270">
        <v>10656000</v>
      </c>
    </row>
    <row r="12" spans="1:5">
      <c r="A12" s="266">
        <f t="shared" si="0"/>
        <v>10</v>
      </c>
      <c r="B12" s="267">
        <v>44937</v>
      </c>
      <c r="C12" s="268" t="s">
        <v>21</v>
      </c>
      <c r="D12" s="271" t="s">
        <v>22</v>
      </c>
      <c r="E12" s="270">
        <v>24237960</v>
      </c>
    </row>
    <row r="13" spans="1:5">
      <c r="A13" s="266">
        <f t="shared" si="0"/>
        <v>11</v>
      </c>
      <c r="B13" s="267">
        <v>44937</v>
      </c>
      <c r="C13" s="268" t="s">
        <v>23</v>
      </c>
      <c r="D13" s="271" t="s">
        <v>22</v>
      </c>
      <c r="E13" s="270">
        <v>610500</v>
      </c>
    </row>
    <row r="14" spans="1:5">
      <c r="A14" s="266">
        <f t="shared" si="0"/>
        <v>12</v>
      </c>
      <c r="B14" s="267">
        <v>44939</v>
      </c>
      <c r="C14" s="268" t="s">
        <v>24</v>
      </c>
      <c r="D14" s="271" t="s">
        <v>25</v>
      </c>
      <c r="E14" s="270">
        <v>5994000</v>
      </c>
    </row>
    <row r="15" spans="1:5">
      <c r="A15" s="266">
        <f t="shared" si="0"/>
        <v>13</v>
      </c>
      <c r="B15" s="267">
        <v>44939</v>
      </c>
      <c r="C15" s="268" t="s">
        <v>26</v>
      </c>
      <c r="D15" s="271" t="s">
        <v>13</v>
      </c>
      <c r="E15" s="270">
        <v>72183522</v>
      </c>
    </row>
    <row r="16" spans="1:5">
      <c r="A16" s="266">
        <f t="shared" si="0"/>
        <v>14</v>
      </c>
      <c r="B16" s="267">
        <v>44939</v>
      </c>
      <c r="C16" s="268" t="s">
        <v>27</v>
      </c>
      <c r="D16" s="271" t="s">
        <v>28</v>
      </c>
      <c r="E16" s="270">
        <v>5561100</v>
      </c>
    </row>
    <row r="17" spans="1:5">
      <c r="A17" s="266">
        <f t="shared" si="0"/>
        <v>15</v>
      </c>
      <c r="B17" s="267">
        <v>44939</v>
      </c>
      <c r="C17" s="268" t="s">
        <v>29</v>
      </c>
      <c r="D17" s="271" t="s">
        <v>13</v>
      </c>
      <c r="E17" s="270">
        <v>79216260</v>
      </c>
    </row>
    <row r="18" spans="1:5">
      <c r="A18" s="266">
        <f t="shared" si="0"/>
        <v>16</v>
      </c>
      <c r="B18" s="267">
        <v>44939</v>
      </c>
      <c r="C18" s="268" t="s">
        <v>30</v>
      </c>
      <c r="D18" s="271" t="s">
        <v>9</v>
      </c>
      <c r="E18" s="272">
        <v>43173450</v>
      </c>
    </row>
    <row r="19" spans="1:5">
      <c r="A19" s="266">
        <f t="shared" si="0"/>
        <v>17</v>
      </c>
      <c r="B19" s="267">
        <v>44944</v>
      </c>
      <c r="C19" s="268" t="s">
        <v>31</v>
      </c>
      <c r="D19" s="271" t="s">
        <v>32</v>
      </c>
      <c r="E19" s="272">
        <v>2582000</v>
      </c>
    </row>
    <row r="20" spans="1:5">
      <c r="A20" s="266">
        <f t="shared" si="0"/>
        <v>18</v>
      </c>
      <c r="B20" s="267">
        <v>44944</v>
      </c>
      <c r="C20" s="268" t="s">
        <v>33</v>
      </c>
      <c r="D20" s="271" t="s">
        <v>32</v>
      </c>
      <c r="E20" s="272">
        <v>6772600</v>
      </c>
    </row>
    <row r="21" spans="1:5">
      <c r="A21" s="266">
        <f t="shared" si="0"/>
        <v>19</v>
      </c>
      <c r="B21" s="267">
        <v>44944</v>
      </c>
      <c r="C21" s="268" t="s">
        <v>34</v>
      </c>
      <c r="D21" s="271" t="s">
        <v>16</v>
      </c>
      <c r="E21" s="270">
        <v>11100000</v>
      </c>
    </row>
    <row r="22" spans="1:5">
      <c r="A22" s="266">
        <f t="shared" si="0"/>
        <v>20</v>
      </c>
      <c r="B22" s="267">
        <v>44944</v>
      </c>
      <c r="C22" s="268" t="s">
        <v>35</v>
      </c>
      <c r="D22" s="271" t="s">
        <v>36</v>
      </c>
      <c r="E22" s="270">
        <v>5328000</v>
      </c>
    </row>
    <row r="23" spans="1:5">
      <c r="A23" s="266">
        <f t="shared" si="0"/>
        <v>21</v>
      </c>
      <c r="B23" s="267">
        <v>44944</v>
      </c>
      <c r="C23" s="268" t="s">
        <v>37</v>
      </c>
      <c r="D23" s="271" t="s">
        <v>22</v>
      </c>
      <c r="E23" s="270">
        <v>1887000</v>
      </c>
    </row>
    <row r="24" spans="1:5">
      <c r="A24" s="266">
        <f t="shared" si="0"/>
        <v>22</v>
      </c>
      <c r="B24" s="267">
        <v>44946</v>
      </c>
      <c r="C24" s="268" t="s">
        <v>38</v>
      </c>
      <c r="D24" s="271" t="s">
        <v>39</v>
      </c>
      <c r="E24" s="270">
        <v>499500</v>
      </c>
    </row>
    <row r="25" spans="1:5">
      <c r="A25" s="266">
        <f t="shared" si="0"/>
        <v>23</v>
      </c>
      <c r="B25" s="267">
        <v>44949</v>
      </c>
      <c r="C25" s="268" t="s">
        <v>40</v>
      </c>
      <c r="D25" s="271" t="s">
        <v>41</v>
      </c>
      <c r="E25" s="270">
        <v>164800000</v>
      </c>
    </row>
    <row r="26" spans="1:5">
      <c r="A26" s="266">
        <f t="shared" si="0"/>
        <v>24</v>
      </c>
      <c r="B26" s="267">
        <v>44951</v>
      </c>
      <c r="C26" s="268" t="s">
        <v>42</v>
      </c>
      <c r="D26" s="271" t="s">
        <v>43</v>
      </c>
      <c r="E26" s="272">
        <v>199728000</v>
      </c>
    </row>
    <row r="27" spans="1:5">
      <c r="A27" s="266">
        <f t="shared" si="0"/>
        <v>25</v>
      </c>
      <c r="B27" s="267">
        <v>44951</v>
      </c>
      <c r="C27" s="268" t="s">
        <v>44</v>
      </c>
      <c r="D27" s="271" t="s">
        <v>45</v>
      </c>
      <c r="E27" s="270">
        <v>1032143934</v>
      </c>
    </row>
    <row r="28" spans="1:5">
      <c r="A28" s="266">
        <f t="shared" si="0"/>
        <v>26</v>
      </c>
      <c r="B28" s="267">
        <v>44953</v>
      </c>
      <c r="C28" s="268" t="s">
        <v>46</v>
      </c>
      <c r="D28" s="271" t="s">
        <v>13</v>
      </c>
      <c r="E28" s="270">
        <v>3907200</v>
      </c>
    </row>
    <row r="29" spans="1:5">
      <c r="A29" s="266">
        <f t="shared" si="0"/>
        <v>27</v>
      </c>
      <c r="B29" s="267">
        <v>44953</v>
      </c>
      <c r="C29" s="268" t="s">
        <v>47</v>
      </c>
      <c r="D29" s="271" t="s">
        <v>9</v>
      </c>
      <c r="E29" s="272">
        <v>86718750</v>
      </c>
    </row>
    <row r="30" spans="1:5">
      <c r="A30" s="266">
        <f t="shared" si="0"/>
        <v>28</v>
      </c>
      <c r="B30" s="267">
        <v>44957</v>
      </c>
      <c r="C30" s="268" t="s">
        <v>48</v>
      </c>
      <c r="D30" s="271" t="s">
        <v>49</v>
      </c>
      <c r="E30" s="272">
        <v>5415000</v>
      </c>
    </row>
    <row r="31" spans="1:5">
      <c r="A31" s="266">
        <f t="shared" si="0"/>
        <v>29</v>
      </c>
      <c r="B31" s="267">
        <v>44957</v>
      </c>
      <c r="C31" s="268" t="s">
        <v>50</v>
      </c>
      <c r="D31" s="271" t="s">
        <v>13</v>
      </c>
      <c r="E31" s="270">
        <v>58552167</v>
      </c>
    </row>
    <row r="32" spans="1:6">
      <c r="A32" s="266">
        <f t="shared" si="0"/>
        <v>30</v>
      </c>
      <c r="B32" s="267">
        <v>44957</v>
      </c>
      <c r="C32" s="268" t="s">
        <v>51</v>
      </c>
      <c r="D32" s="271" t="s">
        <v>20</v>
      </c>
      <c r="E32" s="270">
        <v>16594500</v>
      </c>
      <c r="F32" s="176" t="s">
        <v>52</v>
      </c>
    </row>
    <row r="33" spans="1:5">
      <c r="A33" s="266">
        <f t="shared" si="0"/>
        <v>31</v>
      </c>
      <c r="B33" s="267">
        <v>44957</v>
      </c>
      <c r="C33" s="268" t="s">
        <v>53</v>
      </c>
      <c r="D33" s="271" t="s">
        <v>54</v>
      </c>
      <c r="E33" s="270">
        <v>50616000</v>
      </c>
    </row>
    <row r="34" ht="19.5" spans="1:6">
      <c r="A34" s="273">
        <f t="shared" si="0"/>
        <v>32</v>
      </c>
      <c r="B34" s="274">
        <v>44957</v>
      </c>
      <c r="C34" s="275" t="s">
        <v>55</v>
      </c>
      <c r="D34" s="276" t="s">
        <v>9</v>
      </c>
      <c r="E34" s="277">
        <v>56848650</v>
      </c>
      <c r="F34" s="278">
        <f>SUM(E3:E34)</f>
        <v>2072441095</v>
      </c>
    </row>
    <row r="35" spans="1:5">
      <c r="A35" s="266">
        <f t="shared" si="0"/>
        <v>33</v>
      </c>
      <c r="B35" s="267">
        <v>44959</v>
      </c>
      <c r="C35" s="268" t="s">
        <v>56</v>
      </c>
      <c r="D35" s="271" t="s">
        <v>45</v>
      </c>
      <c r="E35" s="270">
        <v>321816362</v>
      </c>
    </row>
    <row r="36" spans="1:5">
      <c r="A36" s="266">
        <f t="shared" si="0"/>
        <v>34</v>
      </c>
      <c r="B36" s="279" t="s">
        <v>57</v>
      </c>
      <c r="C36" s="268" t="s">
        <v>58</v>
      </c>
      <c r="D36" s="271" t="s">
        <v>45</v>
      </c>
      <c r="E36" s="270">
        <v>183749111</v>
      </c>
    </row>
    <row r="37" spans="1:5">
      <c r="A37" s="266">
        <f t="shared" ref="A37:A58" si="1">A36+1</f>
        <v>35</v>
      </c>
      <c r="B37" s="279" t="s">
        <v>57</v>
      </c>
      <c r="C37" s="268" t="s">
        <v>59</v>
      </c>
      <c r="D37" s="271" t="s">
        <v>45</v>
      </c>
      <c r="E37" s="270">
        <v>242191899</v>
      </c>
    </row>
    <row r="38" spans="1:5">
      <c r="A38" s="266">
        <f t="shared" si="1"/>
        <v>36</v>
      </c>
      <c r="B38" s="279" t="s">
        <v>57</v>
      </c>
      <c r="C38" s="268" t="s">
        <v>60</v>
      </c>
      <c r="D38" s="271" t="s">
        <v>45</v>
      </c>
      <c r="E38" s="270">
        <v>153187437</v>
      </c>
    </row>
    <row r="39" spans="1:11">
      <c r="A39" s="266">
        <f t="shared" si="1"/>
        <v>37</v>
      </c>
      <c r="B39" s="279" t="s">
        <v>57</v>
      </c>
      <c r="C39" s="268" t="s">
        <v>61</v>
      </c>
      <c r="D39" s="271" t="s">
        <v>22</v>
      </c>
      <c r="E39" s="270">
        <v>525923550</v>
      </c>
      <c r="G39" s="280" t="s">
        <v>62</v>
      </c>
      <c r="H39" s="281"/>
      <c r="I39" s="281"/>
      <c r="J39" s="281"/>
      <c r="K39" s="291"/>
    </row>
    <row r="40" spans="1:11">
      <c r="A40" s="266">
        <f t="shared" si="1"/>
        <v>38</v>
      </c>
      <c r="B40" s="267">
        <v>44960</v>
      </c>
      <c r="C40" s="268" t="s">
        <v>63</v>
      </c>
      <c r="D40" s="271" t="s">
        <v>54</v>
      </c>
      <c r="E40" s="270">
        <v>81536604</v>
      </c>
      <c r="G40" s="282" t="s">
        <v>1</v>
      </c>
      <c r="H40" s="282" t="s">
        <v>2</v>
      </c>
      <c r="I40" s="282" t="s">
        <v>3</v>
      </c>
      <c r="J40" s="282" t="s">
        <v>4</v>
      </c>
      <c r="K40" s="282" t="s">
        <v>5</v>
      </c>
    </row>
    <row r="41" spans="1:11">
      <c r="A41" s="266">
        <f t="shared" si="1"/>
        <v>39</v>
      </c>
      <c r="B41" s="267">
        <v>44963</v>
      </c>
      <c r="C41" s="268" t="s">
        <v>64</v>
      </c>
      <c r="D41" s="271" t="s">
        <v>65</v>
      </c>
      <c r="E41" s="270">
        <v>7150000</v>
      </c>
      <c r="G41" s="283">
        <v>1</v>
      </c>
      <c r="H41" s="267">
        <v>44930</v>
      </c>
      <c r="I41" s="268" t="s">
        <v>6</v>
      </c>
      <c r="J41" s="268" t="s">
        <v>66</v>
      </c>
      <c r="K41" s="292">
        <v>6030000</v>
      </c>
    </row>
    <row r="42" spans="1:11">
      <c r="A42" s="266">
        <f t="shared" si="1"/>
        <v>40</v>
      </c>
      <c r="B42" s="267">
        <v>44964</v>
      </c>
      <c r="C42" s="268" t="s">
        <v>67</v>
      </c>
      <c r="D42" s="271" t="s">
        <v>68</v>
      </c>
      <c r="E42" s="270">
        <v>333000000</v>
      </c>
      <c r="G42" s="266">
        <f>G41+1</f>
        <v>2</v>
      </c>
      <c r="H42" s="267">
        <v>44931</v>
      </c>
      <c r="I42" s="268" t="s">
        <v>8</v>
      </c>
      <c r="J42" s="268" t="s">
        <v>66</v>
      </c>
      <c r="K42" s="292">
        <v>9500000</v>
      </c>
    </row>
    <row r="43" spans="1:11">
      <c r="A43" s="266">
        <f t="shared" si="1"/>
        <v>41</v>
      </c>
      <c r="B43" s="267">
        <v>44965</v>
      </c>
      <c r="C43" s="268" t="s">
        <v>69</v>
      </c>
      <c r="D43" s="271" t="s">
        <v>32</v>
      </c>
      <c r="E43" s="270" t="s">
        <v>70</v>
      </c>
      <c r="G43" s="266">
        <f>G42+1</f>
        <v>3</v>
      </c>
      <c r="H43" s="267">
        <v>44935</v>
      </c>
      <c r="I43" s="268" t="s">
        <v>10</v>
      </c>
      <c r="J43" s="268" t="s">
        <v>32</v>
      </c>
      <c r="K43" s="292">
        <v>10020000</v>
      </c>
    </row>
    <row r="44" spans="1:11">
      <c r="A44" s="266">
        <f t="shared" si="1"/>
        <v>42</v>
      </c>
      <c r="B44" s="279" t="s">
        <v>57</v>
      </c>
      <c r="C44" s="268" t="s">
        <v>71</v>
      </c>
      <c r="D44" s="271" t="s">
        <v>32</v>
      </c>
      <c r="E44" s="270" t="s">
        <v>70</v>
      </c>
      <c r="G44" s="266">
        <f t="shared" ref="G44:G49" si="2">G43+1</f>
        <v>4</v>
      </c>
      <c r="H44" s="267">
        <v>44936</v>
      </c>
      <c r="I44" s="268" t="s">
        <v>11</v>
      </c>
      <c r="J44" s="268" t="s">
        <v>32</v>
      </c>
      <c r="K44" s="292">
        <v>7170000</v>
      </c>
    </row>
    <row r="45" spans="1:11">
      <c r="A45" s="266">
        <f t="shared" si="1"/>
        <v>43</v>
      </c>
      <c r="B45" s="279" t="s">
        <v>57</v>
      </c>
      <c r="C45" s="268" t="s">
        <v>72</v>
      </c>
      <c r="D45" s="271" t="s">
        <v>32</v>
      </c>
      <c r="E45" s="270" t="s">
        <v>70</v>
      </c>
      <c r="G45" s="266">
        <f t="shared" si="2"/>
        <v>5</v>
      </c>
      <c r="H45" s="267">
        <v>44937</v>
      </c>
      <c r="I45" s="268" t="s">
        <v>14</v>
      </c>
      <c r="J45" s="268" t="s">
        <v>73</v>
      </c>
      <c r="K45" s="292">
        <v>11611000</v>
      </c>
    </row>
    <row r="46" spans="1:11">
      <c r="A46" s="266">
        <f t="shared" si="1"/>
        <v>44</v>
      </c>
      <c r="B46" s="279" t="s">
        <v>57</v>
      </c>
      <c r="C46" s="268" t="s">
        <v>74</v>
      </c>
      <c r="D46" s="271" t="s">
        <v>75</v>
      </c>
      <c r="E46" s="270" t="s">
        <v>70</v>
      </c>
      <c r="G46" s="266">
        <f t="shared" si="2"/>
        <v>6</v>
      </c>
      <c r="H46" s="267">
        <v>44937</v>
      </c>
      <c r="I46" s="268" t="s">
        <v>76</v>
      </c>
      <c r="J46" s="268" t="s">
        <v>77</v>
      </c>
      <c r="K46" s="292">
        <v>2000000</v>
      </c>
    </row>
    <row r="47" spans="1:11">
      <c r="A47" s="266">
        <f t="shared" si="1"/>
        <v>45</v>
      </c>
      <c r="B47" s="279" t="s">
        <v>57</v>
      </c>
      <c r="C47" s="268" t="s">
        <v>78</v>
      </c>
      <c r="D47" s="271" t="s">
        <v>54</v>
      </c>
      <c r="E47" s="270" t="s">
        <v>70</v>
      </c>
      <c r="G47" s="266">
        <f t="shared" si="2"/>
        <v>7</v>
      </c>
      <c r="H47" s="267">
        <v>44937</v>
      </c>
      <c r="I47" s="268" t="s">
        <v>15</v>
      </c>
      <c r="J47" s="268" t="s">
        <v>9</v>
      </c>
      <c r="K47" s="292">
        <v>21534000</v>
      </c>
    </row>
    <row r="48" spans="1:11">
      <c r="A48" s="266">
        <f t="shared" si="1"/>
        <v>46</v>
      </c>
      <c r="B48" s="267">
        <v>44966</v>
      </c>
      <c r="C48" s="268" t="s">
        <v>79</v>
      </c>
      <c r="D48" s="271" t="s">
        <v>80</v>
      </c>
      <c r="E48" s="270"/>
      <c r="G48" s="266">
        <f t="shared" si="2"/>
        <v>8</v>
      </c>
      <c r="H48" s="267">
        <v>44937</v>
      </c>
      <c r="I48" s="268" t="s">
        <v>81</v>
      </c>
      <c r="J48" s="268" t="s">
        <v>9</v>
      </c>
      <c r="K48" s="292">
        <v>4856250</v>
      </c>
    </row>
    <row r="49" spans="1:11">
      <c r="A49" s="266">
        <f t="shared" si="1"/>
        <v>47</v>
      </c>
      <c r="B49" s="267">
        <v>44966</v>
      </c>
      <c r="C49" s="268" t="s">
        <v>82</v>
      </c>
      <c r="D49" s="271" t="s">
        <v>25</v>
      </c>
      <c r="E49" s="270" t="s">
        <v>70</v>
      </c>
      <c r="G49" s="266">
        <f t="shared" si="2"/>
        <v>9</v>
      </c>
      <c r="H49" s="267">
        <v>44937</v>
      </c>
      <c r="I49" s="268" t="s">
        <v>17</v>
      </c>
      <c r="J49" s="268" t="s">
        <v>77</v>
      </c>
      <c r="K49" s="292">
        <v>1150000</v>
      </c>
    </row>
    <row r="50" spans="1:11">
      <c r="A50" s="266">
        <f t="shared" si="1"/>
        <v>48</v>
      </c>
      <c r="B50" s="267">
        <v>44966</v>
      </c>
      <c r="C50" s="268" t="s">
        <v>83</v>
      </c>
      <c r="D50" s="271" t="s">
        <v>18</v>
      </c>
      <c r="E50" s="270" t="s">
        <v>70</v>
      </c>
      <c r="G50" s="266">
        <f t="shared" ref="G50:G52" si="3">G49+1</f>
        <v>10</v>
      </c>
      <c r="H50" s="267">
        <v>44937</v>
      </c>
      <c r="I50" s="268" t="s">
        <v>19</v>
      </c>
      <c r="J50" s="268" t="s">
        <v>32</v>
      </c>
      <c r="K50" s="292">
        <v>18380000</v>
      </c>
    </row>
    <row r="51" spans="1:11">
      <c r="A51" s="266">
        <f t="shared" si="1"/>
        <v>49</v>
      </c>
      <c r="B51" s="267">
        <v>44970</v>
      </c>
      <c r="C51" s="268" t="s">
        <v>84</v>
      </c>
      <c r="D51" s="271" t="s">
        <v>22</v>
      </c>
      <c r="E51" s="270" t="s">
        <v>70</v>
      </c>
      <c r="G51" s="266">
        <f t="shared" si="3"/>
        <v>11</v>
      </c>
      <c r="H51" s="267">
        <v>44937</v>
      </c>
      <c r="I51" s="268" t="s">
        <v>21</v>
      </c>
      <c r="J51" s="268" t="s">
        <v>32</v>
      </c>
      <c r="K51" s="292">
        <v>5590000</v>
      </c>
    </row>
    <row r="52" spans="1:11">
      <c r="A52" s="266">
        <f t="shared" si="1"/>
        <v>50</v>
      </c>
      <c r="B52" s="267">
        <v>44970</v>
      </c>
      <c r="C52" s="268" t="s">
        <v>85</v>
      </c>
      <c r="D52" s="271" t="s">
        <v>13</v>
      </c>
      <c r="E52" s="270" t="s">
        <v>70</v>
      </c>
      <c r="G52" s="266">
        <f t="shared" si="3"/>
        <v>12</v>
      </c>
      <c r="H52" s="267">
        <v>44944</v>
      </c>
      <c r="I52" s="268" t="s">
        <v>24</v>
      </c>
      <c r="J52" s="268" t="s">
        <v>32</v>
      </c>
      <c r="K52" s="292">
        <v>67980000</v>
      </c>
    </row>
    <row r="53" spans="1:11">
      <c r="A53" s="266">
        <f t="shared" si="1"/>
        <v>51</v>
      </c>
      <c r="B53" s="279"/>
      <c r="C53" s="284"/>
      <c r="D53" s="271"/>
      <c r="E53" s="270"/>
      <c r="K53" s="293">
        <f>SUM(K41:K52)</f>
        <v>165821250</v>
      </c>
    </row>
    <row r="54" ht="18.75" spans="1:11">
      <c r="A54" s="266">
        <f t="shared" si="1"/>
        <v>52</v>
      </c>
      <c r="B54" s="279"/>
      <c r="C54" s="284"/>
      <c r="D54" s="271"/>
      <c r="E54" s="270"/>
      <c r="K54" s="294">
        <f>K53+E60</f>
        <v>4086817308</v>
      </c>
    </row>
    <row r="55" spans="1:5">
      <c r="A55" s="266">
        <f t="shared" si="1"/>
        <v>53</v>
      </c>
      <c r="B55" s="279"/>
      <c r="C55" s="284"/>
      <c r="D55" s="271"/>
      <c r="E55" s="270"/>
    </row>
    <row r="56" spans="1:5">
      <c r="A56" s="266">
        <f t="shared" si="1"/>
        <v>54</v>
      </c>
      <c r="B56" s="279"/>
      <c r="C56" s="284"/>
      <c r="D56" s="271"/>
      <c r="E56" s="285"/>
    </row>
    <row r="57" spans="1:5">
      <c r="A57" s="266">
        <f t="shared" si="1"/>
        <v>55</v>
      </c>
      <c r="B57" s="279"/>
      <c r="C57" s="284"/>
      <c r="D57" s="271"/>
      <c r="E57" s="285"/>
    </row>
    <row r="58" spans="1:5">
      <c r="A58" s="266">
        <f t="shared" si="1"/>
        <v>56</v>
      </c>
      <c r="B58" s="279"/>
      <c r="C58" s="284"/>
      <c r="D58" s="268"/>
      <c r="E58" s="286"/>
    </row>
    <row r="59" spans="1:5">
      <c r="A59" s="266">
        <f t="shared" si="0"/>
        <v>57</v>
      </c>
      <c r="B59" s="267"/>
      <c r="C59" s="268"/>
      <c r="D59" s="268"/>
      <c r="E59" s="286"/>
    </row>
    <row r="60" ht="16.5" spans="1:5">
      <c r="A60" s="287" t="s">
        <v>86</v>
      </c>
      <c r="B60" s="288"/>
      <c r="C60" s="288"/>
      <c r="D60" s="289"/>
      <c r="E60" s="290">
        <f>SUM(E3:E59)</f>
        <v>3920996058</v>
      </c>
    </row>
  </sheetData>
  <mergeCells count="3">
    <mergeCell ref="A1:E1"/>
    <mergeCell ref="G39:K39"/>
    <mergeCell ref="A60:D60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B17" sqref="B17:E17"/>
    </sheetView>
  </sheetViews>
  <sheetFormatPr defaultColWidth="9" defaultRowHeight="15" outlineLevelCol="6"/>
  <cols>
    <col min="1" max="1" width="6.57142857142857" customWidth="1"/>
    <col min="2" max="2" width="38.2857142857143" customWidth="1"/>
    <col min="3" max="3" width="6.28571428571429" customWidth="1"/>
    <col min="4" max="4" width="8.28571428571429" customWidth="1"/>
    <col min="5" max="5" width="15" customWidth="1"/>
    <col min="6" max="6" width="16" customWidth="1"/>
    <col min="7" max="7" width="11.8571428571429" customWidth="1"/>
  </cols>
  <sheetData>
    <row r="1" ht="15.75" spans="1:6">
      <c r="A1" s="1" t="s">
        <v>231</v>
      </c>
      <c r="B1" s="1"/>
      <c r="C1" s="2"/>
      <c r="D1" s="2"/>
      <c r="E1" s="2"/>
      <c r="F1" s="2"/>
    </row>
    <row r="2" ht="15.75" spans="1:6">
      <c r="A2" s="1" t="s">
        <v>323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28</v>
      </c>
      <c r="B6" s="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324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5" t="s">
        <v>96</v>
      </c>
      <c r="B15" s="5" t="s">
        <v>97</v>
      </c>
      <c r="C15" s="5" t="s">
        <v>98</v>
      </c>
      <c r="D15" s="5" t="s">
        <v>99</v>
      </c>
      <c r="E15" s="5" t="s">
        <v>100</v>
      </c>
      <c r="F15" s="5" t="s">
        <v>101</v>
      </c>
      <c r="G15" s="5" t="s">
        <v>102</v>
      </c>
    </row>
    <row r="16" ht="15.95" customHeight="1" spans="1:7">
      <c r="A16" s="7">
        <v>1</v>
      </c>
      <c r="B16" s="50" t="s">
        <v>325</v>
      </c>
      <c r="C16" s="49">
        <v>6</v>
      </c>
      <c r="D16" s="49" t="s">
        <v>197</v>
      </c>
      <c r="E16" s="63">
        <v>85000</v>
      </c>
      <c r="F16" s="64">
        <f>E16*C16</f>
        <v>510000</v>
      </c>
      <c r="G16" s="11" t="s">
        <v>326</v>
      </c>
    </row>
    <row r="17" ht="15.95" customHeight="1" spans="1:7">
      <c r="A17" s="49">
        <f>A16+1</f>
        <v>2</v>
      </c>
      <c r="B17" s="50" t="s">
        <v>327</v>
      </c>
      <c r="C17" s="49">
        <v>6</v>
      </c>
      <c r="D17" s="49" t="s">
        <v>197</v>
      </c>
      <c r="E17" s="63">
        <v>750000</v>
      </c>
      <c r="F17" s="64">
        <f>E17*C17</f>
        <v>4500000</v>
      </c>
      <c r="G17" s="16" t="s">
        <v>132</v>
      </c>
    </row>
    <row r="18" ht="15.75" spans="1:7">
      <c r="A18" s="17" t="s">
        <v>106</v>
      </c>
      <c r="B18" s="17"/>
      <c r="C18" s="17"/>
      <c r="D18" s="17"/>
      <c r="E18" s="17"/>
      <c r="F18" s="18">
        <f>SUM(F16:F17)</f>
        <v>5010000</v>
      </c>
      <c r="G18" s="19"/>
    </row>
    <row r="19" ht="15.75" spans="1:7">
      <c r="A19" s="20" t="s">
        <v>108</v>
      </c>
      <c r="B19" s="21"/>
      <c r="C19" s="21"/>
      <c r="D19" s="21"/>
      <c r="E19" s="22"/>
      <c r="F19" s="18">
        <f>F18*11%</f>
        <v>551100</v>
      </c>
      <c r="G19" s="23"/>
    </row>
    <row r="20" ht="15.75" spans="1:7">
      <c r="A20" s="24" t="s">
        <v>110</v>
      </c>
      <c r="B20" s="25"/>
      <c r="C20" s="25"/>
      <c r="D20" s="25"/>
      <c r="E20" s="26"/>
      <c r="F20" s="27">
        <f>SUM(F18:F19)</f>
        <v>5561100</v>
      </c>
      <c r="G20" s="28"/>
    </row>
    <row r="21" ht="15.75" spans="1:7">
      <c r="A21" s="2"/>
      <c r="B21" s="2"/>
      <c r="C21" s="2"/>
      <c r="D21" s="2"/>
      <c r="E21" s="2"/>
      <c r="F21" s="2"/>
      <c r="G21" s="29"/>
    </row>
    <row r="22" ht="15.75" spans="1:7">
      <c r="A22" s="2" t="s">
        <v>328</v>
      </c>
      <c r="B22" s="2"/>
      <c r="C22" s="2"/>
      <c r="D22" s="2"/>
      <c r="E22" s="2"/>
      <c r="F22" s="2"/>
      <c r="G22" s="29"/>
    </row>
    <row r="23" ht="15.75" spans="1:6">
      <c r="A23" s="2" t="s">
        <v>113</v>
      </c>
      <c r="B23" s="2"/>
      <c r="C23" s="2"/>
      <c r="D23" s="2"/>
      <c r="E23" s="2"/>
      <c r="F23" s="2"/>
    </row>
    <row r="25" ht="15.75" spans="2:7">
      <c r="B25" s="30" t="s">
        <v>114</v>
      </c>
      <c r="C25" s="30"/>
      <c r="D25" s="30"/>
      <c r="E25" s="30"/>
      <c r="F25" s="30"/>
      <c r="G25" s="30"/>
    </row>
    <row r="26" ht="15.75" spans="2:7">
      <c r="B26" s="30" t="s">
        <v>115</v>
      </c>
      <c r="C26" s="30"/>
      <c r="D26" s="30"/>
      <c r="E26" s="30"/>
      <c r="F26" s="30"/>
      <c r="G26" s="30"/>
    </row>
    <row r="27" ht="15.75" spans="2:7">
      <c r="B27" s="31" t="s">
        <v>134</v>
      </c>
      <c r="C27" s="31" t="s">
        <v>117</v>
      </c>
      <c r="D27" s="31"/>
      <c r="E27" s="31" t="s">
        <v>118</v>
      </c>
      <c r="F27" s="31"/>
      <c r="G27" s="2"/>
    </row>
    <row r="28" ht="15.75" spans="2:7">
      <c r="B28" s="32"/>
      <c r="C28" s="33"/>
      <c r="D28" s="34"/>
      <c r="E28" s="32"/>
      <c r="F28" s="32"/>
      <c r="G28" s="2"/>
    </row>
    <row r="29" ht="15.75" spans="2:6">
      <c r="B29" s="35"/>
      <c r="C29" s="33"/>
      <c r="D29" s="34"/>
      <c r="E29" s="35"/>
      <c r="F29" s="35"/>
    </row>
    <row r="30" ht="15.75" spans="2:7">
      <c r="B30" s="35"/>
      <c r="C30" s="33"/>
      <c r="D30" s="36"/>
      <c r="E30" s="35"/>
      <c r="F30" s="35"/>
      <c r="G30" s="37"/>
    </row>
    <row r="31" ht="15.75" spans="2:7">
      <c r="B31" s="38" t="s">
        <v>263</v>
      </c>
      <c r="C31" s="39" t="s">
        <v>120</v>
      </c>
      <c r="D31" s="39"/>
      <c r="E31" s="40" t="s">
        <v>121</v>
      </c>
      <c r="F31" s="40"/>
      <c r="G31" s="37"/>
    </row>
  </sheetData>
  <mergeCells count="9">
    <mergeCell ref="A18:E18"/>
    <mergeCell ref="A19:E19"/>
    <mergeCell ref="A20:E20"/>
    <mergeCell ref="B25:G25"/>
    <mergeCell ref="B26:G26"/>
    <mergeCell ref="C27:D27"/>
    <mergeCell ref="E27:F27"/>
    <mergeCell ref="C31:D31"/>
    <mergeCell ref="E31:F31"/>
  </mergeCells>
  <pageMargins left="0.5" right="0" top="2" bottom="0.25" header="0.3" footer="0.3"/>
  <pageSetup paperSize="5" scale="90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28" workbookViewId="0">
      <selection activeCell="B16" sqref="B16:F16"/>
    </sheetView>
  </sheetViews>
  <sheetFormatPr defaultColWidth="9" defaultRowHeight="15" outlineLevelCol="6"/>
  <cols>
    <col min="1" max="1" width="5.71428571428571" customWidth="1"/>
    <col min="2" max="2" width="54" customWidth="1"/>
    <col min="3" max="3" width="5" customWidth="1"/>
    <col min="4" max="4" width="8.28571428571429" customWidth="1"/>
    <col min="5" max="5" width="12.8571428571429" customWidth="1"/>
    <col min="6" max="6" width="14.8571428571429" customWidth="1"/>
    <col min="7" max="7" width="9" customWidth="1"/>
  </cols>
  <sheetData>
    <row r="1" ht="15.75" spans="1:6">
      <c r="A1" s="1" t="s">
        <v>329</v>
      </c>
      <c r="B1" s="1"/>
      <c r="C1" s="2"/>
      <c r="D1" s="2"/>
      <c r="E1" s="2"/>
      <c r="F1" s="2"/>
    </row>
    <row r="2" ht="15.75" spans="1:6">
      <c r="A2" s="1" t="s">
        <v>330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36</v>
      </c>
      <c r="B6" s="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324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5" t="s">
        <v>96</v>
      </c>
      <c r="B15" s="5" t="s">
        <v>97</v>
      </c>
      <c r="C15" s="5" t="s">
        <v>98</v>
      </c>
      <c r="D15" s="5" t="s">
        <v>99</v>
      </c>
      <c r="E15" s="5" t="s">
        <v>100</v>
      </c>
      <c r="F15" s="5" t="s">
        <v>101</v>
      </c>
      <c r="G15" s="6" t="s">
        <v>102</v>
      </c>
    </row>
    <row r="16" ht="15.95" customHeight="1" spans="1:7">
      <c r="A16" s="73">
        <v>1</v>
      </c>
      <c r="B16" s="74" t="s">
        <v>331</v>
      </c>
      <c r="C16" s="73">
        <v>8</v>
      </c>
      <c r="D16" s="73" t="s">
        <v>197</v>
      </c>
      <c r="E16" s="75">
        <v>600000</v>
      </c>
      <c r="F16" s="76">
        <f>E16*C16</f>
        <v>4800000</v>
      </c>
      <c r="G16" s="11" t="s">
        <v>332</v>
      </c>
    </row>
    <row r="17" ht="15.75" spans="1:7">
      <c r="A17" s="17" t="s">
        <v>106</v>
      </c>
      <c r="B17" s="17"/>
      <c r="C17" s="17"/>
      <c r="D17" s="17"/>
      <c r="E17" s="17"/>
      <c r="F17" s="18">
        <f>SUM(F16:F16)</f>
        <v>4800000</v>
      </c>
      <c r="G17" s="16" t="s">
        <v>333</v>
      </c>
    </row>
    <row r="18" ht="15.75" spans="1:7">
      <c r="A18" s="20" t="s">
        <v>108</v>
      </c>
      <c r="B18" s="21"/>
      <c r="C18" s="21"/>
      <c r="D18" s="21"/>
      <c r="E18" s="22"/>
      <c r="F18" s="18">
        <f>F17*11%</f>
        <v>528000</v>
      </c>
      <c r="G18" s="77"/>
    </row>
    <row r="19" ht="15.75" spans="1:7">
      <c r="A19" s="24" t="s">
        <v>110</v>
      </c>
      <c r="B19" s="25"/>
      <c r="C19" s="25"/>
      <c r="D19" s="25"/>
      <c r="E19" s="26"/>
      <c r="F19" s="27">
        <f>SUM(F17:F18)</f>
        <v>5328000</v>
      </c>
      <c r="G19" s="78"/>
    </row>
    <row r="20" ht="15.75" spans="1:7">
      <c r="A20" s="2"/>
      <c r="B20" s="2"/>
      <c r="C20" s="2"/>
      <c r="D20" s="2"/>
      <c r="E20" s="2"/>
      <c r="F20" s="2"/>
      <c r="G20" s="29"/>
    </row>
    <row r="21" ht="15.75" spans="1:7">
      <c r="A21" s="2" t="s">
        <v>334</v>
      </c>
      <c r="B21" s="2"/>
      <c r="C21" s="2"/>
      <c r="D21" s="2"/>
      <c r="E21" s="2"/>
      <c r="F21" s="2"/>
      <c r="G21" s="29"/>
    </row>
    <row r="22" ht="15.75" spans="1:6">
      <c r="A22" s="2" t="s">
        <v>113</v>
      </c>
      <c r="B22" s="2"/>
      <c r="C22" s="2"/>
      <c r="D22" s="2"/>
      <c r="E22" s="2"/>
      <c r="F22" s="2"/>
    </row>
    <row r="24" ht="15.75" spans="1:7">
      <c r="A24" s="30" t="s">
        <v>335</v>
      </c>
      <c r="B24" s="30"/>
      <c r="C24" s="30"/>
      <c r="D24" s="30"/>
      <c r="E24" s="30"/>
      <c r="F24" s="30"/>
      <c r="G24" s="30"/>
    </row>
    <row r="25" ht="15.75" spans="1:7">
      <c r="A25" s="30" t="s">
        <v>336</v>
      </c>
      <c r="B25" s="30"/>
      <c r="C25" s="30"/>
      <c r="D25" s="30"/>
      <c r="E25" s="30"/>
      <c r="F25" s="30"/>
      <c r="G25" s="30"/>
    </row>
    <row r="26" ht="15.75" spans="2:7">
      <c r="B26" s="31" t="s">
        <v>337</v>
      </c>
      <c r="C26" s="31" t="s">
        <v>117</v>
      </c>
      <c r="D26" s="31"/>
      <c r="E26" s="31" t="s">
        <v>118</v>
      </c>
      <c r="F26" s="31"/>
      <c r="G26" s="2"/>
    </row>
    <row r="27" ht="15.75" spans="2:7">
      <c r="B27" s="32"/>
      <c r="C27" s="33"/>
      <c r="D27" s="34"/>
      <c r="E27" s="32"/>
      <c r="F27" s="32"/>
      <c r="G27" s="2"/>
    </row>
    <row r="28" ht="15.75" spans="2:6">
      <c r="B28" s="35"/>
      <c r="C28" s="33"/>
      <c r="D28" s="34"/>
      <c r="E28" s="35"/>
      <c r="F28" s="35"/>
    </row>
    <row r="29" ht="15.75" spans="2:7">
      <c r="B29" s="35"/>
      <c r="C29" s="33"/>
      <c r="D29" s="36"/>
      <c r="E29" s="35"/>
      <c r="F29" s="35"/>
      <c r="G29" s="37"/>
    </row>
    <row r="30" ht="15.75" spans="2:7">
      <c r="B30" s="38" t="s">
        <v>338</v>
      </c>
      <c r="C30" s="39" t="s">
        <v>120</v>
      </c>
      <c r="D30" s="39"/>
      <c r="E30" s="40" t="s">
        <v>121</v>
      </c>
      <c r="F30" s="40"/>
      <c r="G30" s="37"/>
    </row>
  </sheetData>
  <mergeCells count="9">
    <mergeCell ref="A17:E17"/>
    <mergeCell ref="A18:E18"/>
    <mergeCell ref="A19:E19"/>
    <mergeCell ref="A24:G24"/>
    <mergeCell ref="A25:G25"/>
    <mergeCell ref="C26:D26"/>
    <mergeCell ref="E26:F26"/>
    <mergeCell ref="C30:D30"/>
    <mergeCell ref="E30:F30"/>
  </mergeCells>
  <pageMargins left="0.5" right="0" top="2" bottom="0.25" header="0.3" footer="0.3"/>
  <pageSetup paperSize="5" scale="9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6"/>
  <sheetViews>
    <sheetView topLeftCell="A151" workbookViewId="0">
      <selection activeCell="A158" sqref="A158"/>
    </sheetView>
  </sheetViews>
  <sheetFormatPr defaultColWidth="9" defaultRowHeight="15"/>
  <cols>
    <col min="1" max="1" width="6.42857142857143" customWidth="1"/>
    <col min="2" max="2" width="36.4285714285714" customWidth="1"/>
    <col min="3" max="3" width="8" customWidth="1"/>
    <col min="4" max="4" width="8.28571428571429" customWidth="1"/>
    <col min="5" max="5" width="16" customWidth="1"/>
    <col min="6" max="6" width="19.2857142857143" customWidth="1"/>
    <col min="7" max="7" width="12" customWidth="1"/>
    <col min="9" max="9" width="18.4285714285714" customWidth="1"/>
    <col min="10" max="10" width="18.2857142857143" customWidth="1"/>
    <col min="11" max="11" width="17.4285714285714" customWidth="1"/>
    <col min="12" max="12" width="16.5714285714286" customWidth="1"/>
  </cols>
  <sheetData>
    <row r="1" ht="15.75" spans="1:6">
      <c r="A1" s="1" t="s">
        <v>339</v>
      </c>
      <c r="B1" s="1"/>
      <c r="C1" s="2"/>
      <c r="D1" s="2"/>
      <c r="E1" s="2"/>
      <c r="F1" s="2"/>
    </row>
    <row r="2" ht="15.75" spans="1:6">
      <c r="A2" s="1" t="s">
        <v>340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45</v>
      </c>
      <c r="B6" s="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341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5" t="s">
        <v>96</v>
      </c>
      <c r="B15" s="5" t="s">
        <v>97</v>
      </c>
      <c r="C15" s="5" t="s">
        <v>98</v>
      </c>
      <c r="D15" s="5" t="s">
        <v>99</v>
      </c>
      <c r="E15" s="5" t="s">
        <v>100</v>
      </c>
      <c r="F15" s="5" t="s">
        <v>101</v>
      </c>
      <c r="G15" s="6" t="s">
        <v>102</v>
      </c>
    </row>
    <row r="16" ht="15.95" customHeight="1" spans="1:12">
      <c r="A16" s="49">
        <v>1</v>
      </c>
      <c r="B16" s="50" t="s">
        <v>342</v>
      </c>
      <c r="C16" s="49">
        <v>21</v>
      </c>
      <c r="D16" s="49" t="s">
        <v>343</v>
      </c>
      <c r="E16" s="51">
        <v>31830800</v>
      </c>
      <c r="F16" s="52">
        <f>E16*C16</f>
        <v>668446800</v>
      </c>
      <c r="G16" s="53" t="s">
        <v>344</v>
      </c>
      <c r="I16" s="51">
        <v>35332188</v>
      </c>
      <c r="J16" s="58">
        <f>I16*C16</f>
        <v>741975948</v>
      </c>
      <c r="K16" s="51">
        <v>31830800</v>
      </c>
      <c r="L16" s="58">
        <f>K16*C16</f>
        <v>668446800</v>
      </c>
    </row>
    <row r="17" ht="15.95" customHeight="1" spans="1:12">
      <c r="A17" s="12">
        <f>A16+1</f>
        <v>2</v>
      </c>
      <c r="B17" s="46" t="s">
        <v>345</v>
      </c>
      <c r="C17" s="12">
        <v>4</v>
      </c>
      <c r="D17" s="12" t="s">
        <v>183</v>
      </c>
      <c r="E17" s="54">
        <v>9810600</v>
      </c>
      <c r="F17" s="52">
        <f t="shared" ref="F17:F23" si="0">E17*C17</f>
        <v>39242400</v>
      </c>
      <c r="G17" s="55"/>
      <c r="I17" s="51">
        <v>10889766</v>
      </c>
      <c r="J17" s="58">
        <f t="shared" ref="J17:J23" si="1">I17*C17</f>
        <v>43559064</v>
      </c>
      <c r="K17" s="51">
        <v>9810600</v>
      </c>
      <c r="L17" s="58">
        <f t="shared" ref="L17:L23" si="2">K17*C17</f>
        <v>39242400</v>
      </c>
    </row>
    <row r="18" ht="15.95" customHeight="1" spans="1:12">
      <c r="A18" s="12">
        <f t="shared" ref="A18:A23" si="3">A17+1</f>
        <v>3</v>
      </c>
      <c r="B18" s="46" t="s">
        <v>346</v>
      </c>
      <c r="C18" s="12">
        <v>12</v>
      </c>
      <c r="D18" s="49" t="s">
        <v>343</v>
      </c>
      <c r="E18" s="54">
        <v>4376900</v>
      </c>
      <c r="F18" s="52">
        <f t="shared" si="0"/>
        <v>52522800</v>
      </c>
      <c r="G18" s="55"/>
      <c r="I18" s="51">
        <v>4858359</v>
      </c>
      <c r="J18" s="58">
        <f t="shared" si="1"/>
        <v>58300308</v>
      </c>
      <c r="K18" s="51">
        <v>4376900</v>
      </c>
      <c r="L18" s="58">
        <f t="shared" si="2"/>
        <v>52522800</v>
      </c>
    </row>
    <row r="19" ht="15.95" customHeight="1" spans="1:12">
      <c r="A19" s="12">
        <f t="shared" si="3"/>
        <v>4</v>
      </c>
      <c r="B19" s="46" t="s">
        <v>347</v>
      </c>
      <c r="C19" s="12">
        <v>1</v>
      </c>
      <c r="D19" s="49" t="s">
        <v>343</v>
      </c>
      <c r="E19" s="54">
        <v>6283000</v>
      </c>
      <c r="F19" s="52">
        <f t="shared" si="0"/>
        <v>6283000</v>
      </c>
      <c r="G19" s="55"/>
      <c r="I19" s="51">
        <v>6974130</v>
      </c>
      <c r="J19" s="58">
        <f t="shared" si="1"/>
        <v>6974130</v>
      </c>
      <c r="K19" s="51">
        <v>6283000</v>
      </c>
      <c r="L19" s="58">
        <f t="shared" si="2"/>
        <v>6283000</v>
      </c>
    </row>
    <row r="20" ht="15.95" customHeight="1" spans="1:12">
      <c r="A20" s="12">
        <f t="shared" si="3"/>
        <v>5</v>
      </c>
      <c r="B20" s="46" t="s">
        <v>348</v>
      </c>
      <c r="C20" s="12">
        <v>12</v>
      </c>
      <c r="D20" s="12" t="s">
        <v>183</v>
      </c>
      <c r="E20" s="54">
        <v>5000000</v>
      </c>
      <c r="F20" s="52">
        <f t="shared" si="0"/>
        <v>60000000</v>
      </c>
      <c r="G20" s="55"/>
      <c r="I20" s="51">
        <v>5550000</v>
      </c>
      <c r="J20" s="58">
        <f t="shared" si="1"/>
        <v>66600000</v>
      </c>
      <c r="K20" s="51">
        <v>5000000</v>
      </c>
      <c r="L20" s="58">
        <f t="shared" si="2"/>
        <v>60000000</v>
      </c>
    </row>
    <row r="21" ht="15.95" customHeight="1" spans="1:12">
      <c r="A21" s="12">
        <f t="shared" si="3"/>
        <v>6</v>
      </c>
      <c r="B21" s="46" t="s">
        <v>349</v>
      </c>
      <c r="C21" s="12">
        <v>16</v>
      </c>
      <c r="D21" s="12" t="s">
        <v>183</v>
      </c>
      <c r="E21" s="54">
        <v>3398200</v>
      </c>
      <c r="F21" s="52">
        <f t="shared" si="0"/>
        <v>54371200</v>
      </c>
      <c r="G21" s="55"/>
      <c r="I21" s="51">
        <v>3772002</v>
      </c>
      <c r="J21" s="58">
        <f t="shared" si="1"/>
        <v>60352032</v>
      </c>
      <c r="K21" s="51">
        <v>3398200</v>
      </c>
      <c r="L21" s="58">
        <f t="shared" si="2"/>
        <v>54371200</v>
      </c>
    </row>
    <row r="22" ht="15.95" customHeight="1" spans="1:12">
      <c r="A22" s="12">
        <f t="shared" si="3"/>
        <v>7</v>
      </c>
      <c r="B22" s="46" t="s">
        <v>350</v>
      </c>
      <c r="C22" s="12">
        <v>16</v>
      </c>
      <c r="D22" s="12" t="s">
        <v>183</v>
      </c>
      <c r="E22" s="54">
        <v>2020700</v>
      </c>
      <c r="F22" s="52">
        <f t="shared" si="0"/>
        <v>32331200</v>
      </c>
      <c r="G22" s="55"/>
      <c r="I22" s="51">
        <v>2242977</v>
      </c>
      <c r="J22" s="58">
        <f t="shared" si="1"/>
        <v>35887632</v>
      </c>
      <c r="K22" s="51">
        <v>2020700</v>
      </c>
      <c r="L22" s="58">
        <f t="shared" si="2"/>
        <v>32331200</v>
      </c>
    </row>
    <row r="23" ht="15.95" customHeight="1" spans="1:12">
      <c r="A23" s="12">
        <f t="shared" si="3"/>
        <v>8</v>
      </c>
      <c r="B23" s="46" t="s">
        <v>351</v>
      </c>
      <c r="C23" s="12">
        <v>12</v>
      </c>
      <c r="D23" s="12" t="s">
        <v>183</v>
      </c>
      <c r="E23" s="54">
        <v>1388500</v>
      </c>
      <c r="F23" s="52">
        <f t="shared" si="0"/>
        <v>16662000</v>
      </c>
      <c r="G23" s="55"/>
      <c r="I23" s="51">
        <v>1541235</v>
      </c>
      <c r="J23" s="58">
        <f t="shared" si="1"/>
        <v>18494820</v>
      </c>
      <c r="K23" s="51">
        <v>1388500</v>
      </c>
      <c r="L23" s="58">
        <f t="shared" si="2"/>
        <v>16662000</v>
      </c>
    </row>
    <row r="24" ht="15.75" customHeight="1" spans="1:12">
      <c r="A24" s="17" t="s">
        <v>106</v>
      </c>
      <c r="B24" s="17"/>
      <c r="C24" s="17"/>
      <c r="D24" s="17"/>
      <c r="E24" s="17"/>
      <c r="F24" s="18">
        <f>SUM(F16:F23)</f>
        <v>929859400</v>
      </c>
      <c r="G24" s="56"/>
      <c r="I24" s="58"/>
      <c r="J24" s="58">
        <f>SUM(J16:J23)</f>
        <v>1032143934</v>
      </c>
      <c r="L24" s="58">
        <f>SUM(L16:L23)</f>
        <v>929859400</v>
      </c>
    </row>
    <row r="25" ht="15.75" spans="1:12">
      <c r="A25" s="20" t="s">
        <v>108</v>
      </c>
      <c r="B25" s="21"/>
      <c r="C25" s="21"/>
      <c r="D25" s="21"/>
      <c r="E25" s="22"/>
      <c r="F25" s="18">
        <f>F24*11%</f>
        <v>102284534</v>
      </c>
      <c r="G25" s="56"/>
      <c r="L25" s="58">
        <f>L24*11%</f>
        <v>102284534</v>
      </c>
    </row>
    <row r="26" ht="15.75" spans="1:12">
      <c r="A26" s="24" t="s">
        <v>110</v>
      </c>
      <c r="B26" s="25"/>
      <c r="C26" s="25"/>
      <c r="D26" s="25"/>
      <c r="E26" s="26"/>
      <c r="F26" s="27">
        <f>SUM(F24:F25)</f>
        <v>1032143934</v>
      </c>
      <c r="G26" s="57"/>
      <c r="L26" s="58">
        <f>SUM(L24:L25)</f>
        <v>1032143934</v>
      </c>
    </row>
    <row r="27" ht="15.75" spans="1:7">
      <c r="A27" s="2"/>
      <c r="B27" s="2"/>
      <c r="C27" s="2"/>
      <c r="D27" s="2"/>
      <c r="E27" s="2"/>
      <c r="F27" s="2"/>
      <c r="G27" s="29"/>
    </row>
    <row r="28" ht="15.75" spans="1:7">
      <c r="A28" s="2" t="s">
        <v>352</v>
      </c>
      <c r="B28" s="2"/>
      <c r="C28" s="2"/>
      <c r="D28" s="2"/>
      <c r="E28" s="2"/>
      <c r="F28" s="2"/>
      <c r="G28" s="29"/>
    </row>
    <row r="29" ht="15.75" spans="1:6">
      <c r="A29" s="2" t="s">
        <v>113</v>
      </c>
      <c r="B29" s="2"/>
      <c r="C29" s="2"/>
      <c r="D29" s="2"/>
      <c r="E29" s="2"/>
      <c r="F29" s="2"/>
    </row>
    <row r="31" ht="15.75" spans="1:8">
      <c r="A31" s="30" t="s">
        <v>353</v>
      </c>
      <c r="B31" s="30"/>
      <c r="C31" s="30"/>
      <c r="D31" s="30"/>
      <c r="E31" s="30"/>
      <c r="F31" s="30"/>
      <c r="G31" s="30"/>
      <c r="H31" s="30"/>
    </row>
    <row r="32" ht="15.75" spans="1:8">
      <c r="A32" s="30" t="s">
        <v>354</v>
      </c>
      <c r="B32" s="30"/>
      <c r="C32" s="30"/>
      <c r="D32" s="30"/>
      <c r="E32" s="30"/>
      <c r="F32" s="30"/>
      <c r="G32" s="30"/>
      <c r="H32" s="30"/>
    </row>
    <row r="33" ht="15.75" spans="2:7">
      <c r="B33" s="31" t="s">
        <v>355</v>
      </c>
      <c r="C33" s="31" t="s">
        <v>117</v>
      </c>
      <c r="D33" s="31"/>
      <c r="E33" s="31" t="s">
        <v>118</v>
      </c>
      <c r="F33" s="31"/>
      <c r="G33" s="2"/>
    </row>
    <row r="34" ht="15.75" spans="2:7">
      <c r="B34" s="32"/>
      <c r="C34" s="33"/>
      <c r="D34" s="34"/>
      <c r="E34" s="32"/>
      <c r="F34" s="32"/>
      <c r="G34" s="2"/>
    </row>
    <row r="35" ht="15.75" spans="2:6">
      <c r="B35" s="35"/>
      <c r="C35" s="33"/>
      <c r="D35" s="34"/>
      <c r="E35" s="35"/>
      <c r="F35" s="35"/>
    </row>
    <row r="36" ht="15.75" spans="2:7">
      <c r="B36" s="35"/>
      <c r="C36" s="33"/>
      <c r="D36" s="36"/>
      <c r="E36" s="35"/>
      <c r="F36" s="35"/>
      <c r="G36" s="37"/>
    </row>
    <row r="37" ht="15.75" spans="2:7">
      <c r="B37" s="38" t="s">
        <v>356</v>
      </c>
      <c r="C37" s="39" t="s">
        <v>120</v>
      </c>
      <c r="D37" s="39"/>
      <c r="E37" s="40" t="s">
        <v>121</v>
      </c>
      <c r="F37" s="40"/>
      <c r="G37" s="37"/>
    </row>
    <row r="68" ht="15.75" spans="1:6">
      <c r="A68" s="1" t="s">
        <v>173</v>
      </c>
      <c r="B68" s="1"/>
      <c r="C68" s="2"/>
      <c r="D68" s="2"/>
      <c r="E68" s="2"/>
      <c r="F68" s="2"/>
    </row>
    <row r="69" ht="15.75" spans="1:6">
      <c r="A69" s="1" t="s">
        <v>357</v>
      </c>
      <c r="B69" s="1"/>
      <c r="C69" s="2"/>
      <c r="D69" s="2"/>
      <c r="E69" s="2"/>
      <c r="F69" s="2"/>
    </row>
    <row r="70" ht="15.75" spans="1:6">
      <c r="A70" s="3"/>
      <c r="B70" s="1"/>
      <c r="C70" s="2"/>
      <c r="D70" s="2"/>
      <c r="E70" s="2"/>
      <c r="F70" s="2"/>
    </row>
    <row r="71" ht="15.75" spans="1:6">
      <c r="A71" s="2" t="s">
        <v>89</v>
      </c>
      <c r="B71" s="2"/>
      <c r="C71" s="2"/>
      <c r="D71" s="2"/>
      <c r="E71" s="2"/>
      <c r="F71" s="2"/>
    </row>
    <row r="72" ht="15.75" spans="1:6">
      <c r="A72" s="2" t="s">
        <v>90</v>
      </c>
      <c r="B72" s="2"/>
      <c r="C72" s="2"/>
      <c r="D72" s="2"/>
      <c r="E72" s="2"/>
      <c r="F72" s="2"/>
    </row>
    <row r="73" ht="15.75" spans="1:6">
      <c r="A73" s="4" t="s">
        <v>45</v>
      </c>
      <c r="B73" s="4"/>
      <c r="C73" s="2"/>
      <c r="D73" s="2"/>
      <c r="E73" s="2"/>
      <c r="F73" s="2"/>
    </row>
    <row r="74" ht="15.75" spans="1:6">
      <c r="A74" s="2" t="s">
        <v>91</v>
      </c>
      <c r="B74" s="2"/>
      <c r="C74" s="2"/>
      <c r="D74" s="2"/>
      <c r="E74" s="2"/>
      <c r="F74" s="2"/>
    </row>
    <row r="75" ht="15.75" spans="1:6">
      <c r="A75" s="1" t="s">
        <v>92</v>
      </c>
      <c r="B75" s="2"/>
      <c r="C75" s="2"/>
      <c r="D75" s="2"/>
      <c r="E75" s="2"/>
      <c r="F75" s="2"/>
    </row>
    <row r="76" ht="15.75" spans="1:6">
      <c r="A76" s="2"/>
      <c r="B76" s="2"/>
      <c r="C76" s="2"/>
      <c r="D76" s="2"/>
      <c r="E76" s="2"/>
      <c r="F76" s="2"/>
    </row>
    <row r="77" ht="15.75" spans="1:6">
      <c r="A77" s="2" t="s">
        <v>341</v>
      </c>
      <c r="B77" s="2"/>
      <c r="C77" s="2"/>
      <c r="D77" s="2"/>
      <c r="E77" s="2"/>
      <c r="F77" s="2"/>
    </row>
    <row r="78" ht="15.75" spans="1:6">
      <c r="A78" s="2"/>
      <c r="B78" s="2"/>
      <c r="C78" s="2"/>
      <c r="D78" s="2"/>
      <c r="E78" s="2"/>
      <c r="F78" s="2"/>
    </row>
    <row r="79" ht="15.75" spans="1:6">
      <c r="A79" s="2" t="s">
        <v>94</v>
      </c>
      <c r="B79" s="2"/>
      <c r="C79" s="2"/>
      <c r="D79" s="2"/>
      <c r="E79" s="2"/>
      <c r="F79" s="2"/>
    </row>
    <row r="80" ht="15.75" spans="1:6">
      <c r="A80" s="2" t="s">
        <v>95</v>
      </c>
      <c r="B80" s="2"/>
      <c r="C80" s="2"/>
      <c r="D80" s="2"/>
      <c r="E80" s="2"/>
      <c r="F80" s="2"/>
    </row>
    <row r="81" ht="15.75" spans="1:6">
      <c r="A81" s="2"/>
      <c r="B81" s="2"/>
      <c r="C81" s="2"/>
      <c r="D81" s="2"/>
      <c r="E81" s="2"/>
      <c r="F81" s="2"/>
    </row>
    <row r="82" ht="15.75" spans="1:7">
      <c r="A82" s="59" t="s">
        <v>96</v>
      </c>
      <c r="B82" s="5" t="s">
        <v>97</v>
      </c>
      <c r="C82" s="5" t="s">
        <v>98</v>
      </c>
      <c r="D82" s="5" t="s">
        <v>99</v>
      </c>
      <c r="E82" s="5" t="s">
        <v>100</v>
      </c>
      <c r="F82" s="5" t="s">
        <v>101</v>
      </c>
      <c r="G82" s="60" t="s">
        <v>102</v>
      </c>
    </row>
    <row r="83" ht="15.75" spans="1:12">
      <c r="A83" s="49">
        <v>1</v>
      </c>
      <c r="B83" s="61" t="s">
        <v>358</v>
      </c>
      <c r="C83" s="62">
        <v>83</v>
      </c>
      <c r="D83" s="49" t="s">
        <v>343</v>
      </c>
      <c r="E83" s="63">
        <v>1821400</v>
      </c>
      <c r="F83" s="64">
        <f t="shared" ref="F83:F88" si="4">E83*C83</f>
        <v>151176200</v>
      </c>
      <c r="G83" s="65" t="s">
        <v>255</v>
      </c>
      <c r="I83" s="71"/>
      <c r="J83" s="71"/>
      <c r="K83" s="71"/>
      <c r="L83" s="71"/>
    </row>
    <row r="84" ht="15.75" spans="1:12">
      <c r="A84" s="49">
        <f t="shared" ref="A84:A88" si="5">A83+1</f>
        <v>2</v>
      </c>
      <c r="B84" s="61" t="s">
        <v>359</v>
      </c>
      <c r="C84" s="62">
        <v>42</v>
      </c>
      <c r="D84" s="49" t="s">
        <v>343</v>
      </c>
      <c r="E84" s="63">
        <v>2425000</v>
      </c>
      <c r="F84" s="64">
        <f t="shared" si="4"/>
        <v>101850000</v>
      </c>
      <c r="G84" s="65" t="s">
        <v>360</v>
      </c>
      <c r="I84" s="71"/>
      <c r="J84" s="71"/>
      <c r="K84" s="71"/>
      <c r="L84" s="71"/>
    </row>
    <row r="85" ht="15.75" spans="1:12">
      <c r="A85" s="49">
        <f t="shared" si="5"/>
        <v>3</v>
      </c>
      <c r="B85" s="61" t="s">
        <v>361</v>
      </c>
      <c r="C85" s="62">
        <v>8</v>
      </c>
      <c r="D85" s="49" t="s">
        <v>343</v>
      </c>
      <c r="E85" s="63">
        <v>3052000</v>
      </c>
      <c r="F85" s="64">
        <f t="shared" si="4"/>
        <v>24416000</v>
      </c>
      <c r="G85" s="65" t="s">
        <v>362</v>
      </c>
      <c r="I85" s="71"/>
      <c r="J85" s="71"/>
      <c r="K85" s="71"/>
      <c r="L85" s="71"/>
    </row>
    <row r="86" ht="15.75" spans="1:12">
      <c r="A86" s="49">
        <f t="shared" si="5"/>
        <v>4</v>
      </c>
      <c r="B86" s="61" t="s">
        <v>363</v>
      </c>
      <c r="C86" s="62">
        <v>1</v>
      </c>
      <c r="D86" s="49" t="s">
        <v>343</v>
      </c>
      <c r="E86" s="63">
        <v>3693300</v>
      </c>
      <c r="F86" s="64">
        <f t="shared" si="4"/>
        <v>3693300</v>
      </c>
      <c r="G86" s="65"/>
      <c r="I86" s="71"/>
      <c r="J86" s="71"/>
      <c r="K86" s="71"/>
      <c r="L86" s="71"/>
    </row>
    <row r="87" ht="15.75" spans="1:12">
      <c r="A87" s="49">
        <f t="shared" si="5"/>
        <v>5</v>
      </c>
      <c r="B87" s="61" t="s">
        <v>364</v>
      </c>
      <c r="C87" s="62">
        <v>1</v>
      </c>
      <c r="D87" s="49" t="s">
        <v>343</v>
      </c>
      <c r="E87" s="63">
        <v>6283000</v>
      </c>
      <c r="F87" s="64">
        <f t="shared" si="4"/>
        <v>6283000</v>
      </c>
      <c r="G87" s="65"/>
      <c r="I87" s="71"/>
      <c r="J87" s="71"/>
      <c r="K87" s="71"/>
      <c r="L87" s="71"/>
    </row>
    <row r="88" ht="15.75" spans="1:12">
      <c r="A88" s="49">
        <f t="shared" si="5"/>
        <v>6</v>
      </c>
      <c r="B88" s="61" t="s">
        <v>365</v>
      </c>
      <c r="C88" s="62">
        <v>0.5</v>
      </c>
      <c r="D88" s="49" t="s">
        <v>343</v>
      </c>
      <c r="E88" s="63">
        <v>5012300</v>
      </c>
      <c r="F88" s="64">
        <f t="shared" si="4"/>
        <v>2506150</v>
      </c>
      <c r="G88" s="65"/>
      <c r="I88" s="71"/>
      <c r="J88" s="71"/>
      <c r="K88" s="71"/>
      <c r="L88" s="71"/>
    </row>
    <row r="89" ht="15.75" spans="1:12">
      <c r="A89" s="17" t="s">
        <v>106</v>
      </c>
      <c r="B89" s="17"/>
      <c r="C89" s="17"/>
      <c r="D89" s="17"/>
      <c r="E89" s="17"/>
      <c r="F89" s="66">
        <f>SUM(F83:F88)</f>
        <v>289924650</v>
      </c>
      <c r="G89" s="56"/>
      <c r="K89" s="58"/>
      <c r="L89" s="58"/>
    </row>
    <row r="90" ht="15.75" spans="1:12">
      <c r="A90" s="20" t="s">
        <v>108</v>
      </c>
      <c r="B90" s="21"/>
      <c r="C90" s="21"/>
      <c r="D90" s="21"/>
      <c r="E90" s="22"/>
      <c r="F90" s="66">
        <f>F89*11%</f>
        <v>31891711.5</v>
      </c>
      <c r="G90" s="56"/>
      <c r="L90" s="58"/>
    </row>
    <row r="91" ht="15.75" spans="1:12">
      <c r="A91" s="67" t="s">
        <v>110</v>
      </c>
      <c r="B91" s="68"/>
      <c r="C91" s="68"/>
      <c r="D91" s="68"/>
      <c r="E91" s="69"/>
      <c r="F91" s="70">
        <f>SUM(F89:F90)</f>
        <v>321816361.5</v>
      </c>
      <c r="G91" s="57"/>
      <c r="L91" s="58"/>
    </row>
    <row r="92" ht="15.75" spans="1:7">
      <c r="A92" s="2"/>
      <c r="B92" s="2"/>
      <c r="C92" s="2"/>
      <c r="D92" s="2"/>
      <c r="E92" s="2"/>
      <c r="F92" s="2"/>
      <c r="G92" s="29"/>
    </row>
    <row r="93" ht="15.75" spans="1:7">
      <c r="A93" s="2" t="s">
        <v>366</v>
      </c>
      <c r="B93" s="2"/>
      <c r="C93" s="2"/>
      <c r="D93" s="2"/>
      <c r="E93" s="2"/>
      <c r="F93" s="2"/>
      <c r="G93" s="29"/>
    </row>
    <row r="94" ht="15.75" spans="1:6">
      <c r="A94" s="2" t="s">
        <v>113</v>
      </c>
      <c r="B94" s="2"/>
      <c r="C94" s="2"/>
      <c r="D94" s="2"/>
      <c r="E94" s="2"/>
      <c r="F94" s="2"/>
    </row>
    <row r="96" ht="15.75" spans="1:8">
      <c r="A96" s="30" t="s">
        <v>353</v>
      </c>
      <c r="B96" s="30"/>
      <c r="C96" s="30"/>
      <c r="D96" s="30"/>
      <c r="E96" s="30"/>
      <c r="F96" s="30"/>
      <c r="G96" s="30"/>
      <c r="H96" s="30"/>
    </row>
    <row r="97" ht="15.75" spans="1:8">
      <c r="A97" s="30" t="s">
        <v>354</v>
      </c>
      <c r="B97" s="30"/>
      <c r="C97" s="30"/>
      <c r="D97" s="30"/>
      <c r="E97" s="30"/>
      <c r="F97" s="30"/>
      <c r="G97" s="30"/>
      <c r="H97" s="30"/>
    </row>
    <row r="98" ht="15.75" spans="2:7">
      <c r="B98" s="31" t="s">
        <v>355</v>
      </c>
      <c r="C98" s="31" t="s">
        <v>117</v>
      </c>
      <c r="D98" s="31"/>
      <c r="E98" s="31" t="s">
        <v>118</v>
      </c>
      <c r="F98" s="31"/>
      <c r="G98" s="2"/>
    </row>
    <row r="99" ht="15.75" spans="2:7">
      <c r="B99" s="32"/>
      <c r="C99" s="33"/>
      <c r="D99" s="34"/>
      <c r="E99" s="32"/>
      <c r="F99" s="32"/>
      <c r="G99" s="2"/>
    </row>
    <row r="100" ht="15.75" spans="2:6">
      <c r="B100" s="35"/>
      <c r="C100" s="33"/>
      <c r="D100" s="34"/>
      <c r="E100" s="35"/>
      <c r="F100" s="35"/>
    </row>
    <row r="101" ht="15.75" spans="2:7">
      <c r="B101" s="35"/>
      <c r="C101" s="33"/>
      <c r="D101" s="36"/>
      <c r="E101" s="35"/>
      <c r="F101" s="35"/>
      <c r="G101" s="37"/>
    </row>
    <row r="102" ht="15.75" spans="2:7">
      <c r="B102" s="38" t="s">
        <v>356</v>
      </c>
      <c r="C102" s="39" t="s">
        <v>120</v>
      </c>
      <c r="D102" s="39"/>
      <c r="E102" s="40" t="s">
        <v>121</v>
      </c>
      <c r="F102" s="40"/>
      <c r="G102" s="37"/>
    </row>
    <row r="135" ht="15.75" spans="1:6">
      <c r="A135" s="1" t="s">
        <v>173</v>
      </c>
      <c r="B135" s="1"/>
      <c r="C135" s="2"/>
      <c r="D135" s="2"/>
      <c r="E135" s="2"/>
      <c r="F135" s="2"/>
    </row>
    <row r="136" ht="15.75" spans="1:6">
      <c r="A136" s="1" t="s">
        <v>367</v>
      </c>
      <c r="B136" s="1"/>
      <c r="C136" s="2"/>
      <c r="D136" s="2"/>
      <c r="E136" s="2"/>
      <c r="F136" s="2"/>
    </row>
    <row r="137" ht="15.75" spans="1:6">
      <c r="A137" s="3"/>
      <c r="B137" s="1"/>
      <c r="C137" s="2"/>
      <c r="D137" s="2"/>
      <c r="E137" s="2"/>
      <c r="F137" s="2"/>
    </row>
    <row r="138" ht="15.75" spans="1:6">
      <c r="A138" s="2" t="s">
        <v>89</v>
      </c>
      <c r="B138" s="2"/>
      <c r="C138" s="2"/>
      <c r="D138" s="2"/>
      <c r="E138" s="2"/>
      <c r="F138" s="2"/>
    </row>
    <row r="139" ht="15.75" spans="1:6">
      <c r="A139" s="2" t="s">
        <v>90</v>
      </c>
      <c r="B139" s="2"/>
      <c r="C139" s="2"/>
      <c r="D139" s="2"/>
      <c r="E139" s="2"/>
      <c r="F139" s="2"/>
    </row>
    <row r="140" ht="15.75" spans="1:6">
      <c r="A140" s="4" t="s">
        <v>45</v>
      </c>
      <c r="B140" s="4"/>
      <c r="C140" s="2"/>
      <c r="D140" s="2"/>
      <c r="E140" s="2"/>
      <c r="F140" s="2"/>
    </row>
    <row r="141" ht="15.75" spans="1:6">
      <c r="A141" s="2" t="s">
        <v>91</v>
      </c>
      <c r="B141" s="2"/>
      <c r="C141" s="2"/>
      <c r="D141" s="2"/>
      <c r="E141" s="2"/>
      <c r="F141" s="2"/>
    </row>
    <row r="142" ht="15.75" spans="1:6">
      <c r="A142" s="1" t="s">
        <v>92</v>
      </c>
      <c r="B142" s="2"/>
      <c r="C142" s="2"/>
      <c r="D142" s="2"/>
      <c r="E142" s="2"/>
      <c r="F142" s="2"/>
    </row>
    <row r="143" ht="15.75" spans="1:6">
      <c r="A143" s="2"/>
      <c r="B143" s="2"/>
      <c r="C143" s="2"/>
      <c r="D143" s="2"/>
      <c r="E143" s="2"/>
      <c r="F143" s="2"/>
    </row>
    <row r="144" ht="15.75" spans="1:6">
      <c r="A144" s="2" t="s">
        <v>341</v>
      </c>
      <c r="B144" s="2"/>
      <c r="C144" s="2"/>
      <c r="D144" s="2"/>
      <c r="E144" s="2"/>
      <c r="F144" s="2"/>
    </row>
    <row r="145" ht="15.75" spans="1:6">
      <c r="A145" s="2"/>
      <c r="B145" s="2"/>
      <c r="C145" s="2"/>
      <c r="D145" s="2"/>
      <c r="E145" s="2"/>
      <c r="F145" s="2"/>
    </row>
    <row r="146" ht="15.75" spans="1:6">
      <c r="A146" s="2" t="s">
        <v>94</v>
      </c>
      <c r="B146" s="2"/>
      <c r="C146" s="2"/>
      <c r="D146" s="2"/>
      <c r="E146" s="2"/>
      <c r="F146" s="2"/>
    </row>
    <row r="147" ht="15.75" spans="1:6">
      <c r="A147" s="2" t="s">
        <v>95</v>
      </c>
      <c r="B147" s="2"/>
      <c r="C147" s="2"/>
      <c r="D147" s="2"/>
      <c r="E147" s="2"/>
      <c r="F147" s="2"/>
    </row>
    <row r="148" ht="15.75" spans="1:6">
      <c r="A148" s="2"/>
      <c r="B148" s="2"/>
      <c r="C148" s="2"/>
      <c r="D148" s="2"/>
      <c r="E148" s="2"/>
      <c r="F148" s="2"/>
    </row>
    <row r="149" ht="15.75" spans="1:7">
      <c r="A149" s="5" t="s">
        <v>96</v>
      </c>
      <c r="B149" s="5" t="s">
        <v>97</v>
      </c>
      <c r="C149" s="5" t="s">
        <v>98</v>
      </c>
      <c r="D149" s="5" t="s">
        <v>99</v>
      </c>
      <c r="E149" s="5" t="s">
        <v>100</v>
      </c>
      <c r="F149" s="5" t="s">
        <v>101</v>
      </c>
      <c r="G149" s="60" t="s">
        <v>102</v>
      </c>
    </row>
    <row r="150" ht="15.75" spans="1:12">
      <c r="A150" s="49">
        <v>1</v>
      </c>
      <c r="B150" s="61" t="s">
        <v>368</v>
      </c>
      <c r="C150" s="62">
        <v>68</v>
      </c>
      <c r="D150" s="49" t="s">
        <v>343</v>
      </c>
      <c r="E150" s="63">
        <v>215600</v>
      </c>
      <c r="F150" s="64">
        <f>E150*C150</f>
        <v>14660800</v>
      </c>
      <c r="G150" s="65" t="s">
        <v>255</v>
      </c>
      <c r="I150" s="51">
        <v>239316</v>
      </c>
      <c r="J150" s="51">
        <f>I150/1.11</f>
        <v>215600</v>
      </c>
      <c r="K150" s="51">
        <f>I150*C150</f>
        <v>16273488</v>
      </c>
      <c r="L150" s="51">
        <f>J150*C150</f>
        <v>14660800</v>
      </c>
    </row>
    <row r="151" ht="15.75" spans="1:12">
      <c r="A151" s="12">
        <f t="shared" ref="A151:A153" si="6">A150+1</f>
        <v>2</v>
      </c>
      <c r="B151" s="61" t="s">
        <v>369</v>
      </c>
      <c r="C151" s="62">
        <v>40</v>
      </c>
      <c r="D151" s="49" t="s">
        <v>343</v>
      </c>
      <c r="E151" s="63">
        <v>1688800</v>
      </c>
      <c r="F151" s="64">
        <f t="shared" ref="F151:F153" si="7">E151*C151</f>
        <v>67552000</v>
      </c>
      <c r="G151" s="65" t="s">
        <v>360</v>
      </c>
      <c r="I151" s="51">
        <v>1874568</v>
      </c>
      <c r="J151" s="51">
        <f t="shared" ref="J151:J153" si="8">I151/1.11</f>
        <v>1688800</v>
      </c>
      <c r="K151" s="51">
        <f>I151*C151</f>
        <v>74982720</v>
      </c>
      <c r="L151" s="51">
        <f t="shared" ref="L151:L153" si="9">J151*C151</f>
        <v>67552000</v>
      </c>
    </row>
    <row r="152" ht="15.75" spans="1:12">
      <c r="A152" s="12">
        <f t="shared" si="6"/>
        <v>3</v>
      </c>
      <c r="B152" s="61" t="s">
        <v>370</v>
      </c>
      <c r="C152" s="62">
        <v>6</v>
      </c>
      <c r="D152" s="49" t="s">
        <v>343</v>
      </c>
      <c r="E152" s="63">
        <v>8129300</v>
      </c>
      <c r="F152" s="64">
        <f t="shared" si="7"/>
        <v>48775800</v>
      </c>
      <c r="G152" s="65" t="s">
        <v>362</v>
      </c>
      <c r="I152" s="51">
        <v>9023523</v>
      </c>
      <c r="J152" s="51">
        <f t="shared" si="8"/>
        <v>8129300</v>
      </c>
      <c r="K152" s="51">
        <f>I152*C152</f>
        <v>54141138</v>
      </c>
      <c r="L152" s="51">
        <f t="shared" si="9"/>
        <v>48775800</v>
      </c>
    </row>
    <row r="153" ht="15.75" spans="1:12">
      <c r="A153" s="12">
        <f t="shared" si="6"/>
        <v>4</v>
      </c>
      <c r="B153" s="61" t="s">
        <v>371</v>
      </c>
      <c r="C153" s="62">
        <v>62</v>
      </c>
      <c r="D153" s="49" t="s">
        <v>343</v>
      </c>
      <c r="E153" s="63">
        <v>583500</v>
      </c>
      <c r="F153" s="64">
        <f t="shared" si="7"/>
        <v>36177000</v>
      </c>
      <c r="G153" s="65"/>
      <c r="I153" s="51">
        <v>647685</v>
      </c>
      <c r="J153" s="51">
        <f t="shared" si="8"/>
        <v>583500</v>
      </c>
      <c r="K153" s="51">
        <f>I153*C153</f>
        <v>40156470</v>
      </c>
      <c r="L153" s="51">
        <f t="shared" si="9"/>
        <v>36177000</v>
      </c>
    </row>
    <row r="154" ht="15.75" spans="1:12">
      <c r="A154" s="17" t="s">
        <v>106</v>
      </c>
      <c r="B154" s="17"/>
      <c r="C154" s="17"/>
      <c r="D154" s="17"/>
      <c r="E154" s="17"/>
      <c r="F154" s="66">
        <f>SUM(F150:F153)</f>
        <v>167165600</v>
      </c>
      <c r="G154" s="56"/>
      <c r="I154" s="51"/>
      <c r="J154" s="51"/>
      <c r="K154" s="51">
        <f>SUM(K150:K153)</f>
        <v>185553816</v>
      </c>
      <c r="L154" s="51">
        <f>SUM(L150:L153)</f>
        <v>167165600</v>
      </c>
    </row>
    <row r="155" ht="15.75" spans="1:12">
      <c r="A155" s="20" t="s">
        <v>108</v>
      </c>
      <c r="B155" s="21"/>
      <c r="C155" s="21"/>
      <c r="D155" s="21"/>
      <c r="E155" s="22"/>
      <c r="F155" s="66">
        <f>F154*11%</f>
        <v>18388216</v>
      </c>
      <c r="G155" s="56"/>
      <c r="I155" s="51"/>
      <c r="J155" s="51"/>
      <c r="K155" s="51"/>
      <c r="L155" s="51">
        <f>L154*11%</f>
        <v>18388216</v>
      </c>
    </row>
    <row r="156" ht="15.75" spans="1:12">
      <c r="A156" s="67" t="s">
        <v>110</v>
      </c>
      <c r="B156" s="68"/>
      <c r="C156" s="68"/>
      <c r="D156" s="68"/>
      <c r="E156" s="69"/>
      <c r="F156" s="70">
        <f>SUM(F154:F155)</f>
        <v>185553816</v>
      </c>
      <c r="G156" s="57"/>
      <c r="I156" s="51"/>
      <c r="J156" s="51"/>
      <c r="K156" s="51"/>
      <c r="L156" s="51">
        <f>SUM(L154:L155)</f>
        <v>185553816</v>
      </c>
    </row>
    <row r="157" ht="15.75" spans="1:12">
      <c r="A157" s="2"/>
      <c r="B157" s="2"/>
      <c r="C157" s="2"/>
      <c r="D157" s="2"/>
      <c r="E157" s="2"/>
      <c r="F157" s="2"/>
      <c r="G157" s="29"/>
      <c r="K157" s="58"/>
      <c r="L157" s="58"/>
    </row>
    <row r="158" ht="15.75" spans="1:12">
      <c r="A158" s="2" t="s">
        <v>372</v>
      </c>
      <c r="B158" s="2"/>
      <c r="C158" s="2"/>
      <c r="D158" s="2"/>
      <c r="E158" s="2"/>
      <c r="F158" s="2"/>
      <c r="G158" s="29"/>
      <c r="L158" s="58"/>
    </row>
    <row r="159" ht="15.75" spans="1:12">
      <c r="A159" s="2" t="s">
        <v>113</v>
      </c>
      <c r="B159" s="2"/>
      <c r="C159" s="2"/>
      <c r="D159" s="2"/>
      <c r="E159" s="2"/>
      <c r="F159" s="2"/>
      <c r="L159" s="58"/>
    </row>
    <row r="161" ht="15.75" spans="1:8">
      <c r="A161" s="30" t="s">
        <v>353</v>
      </c>
      <c r="B161" s="30"/>
      <c r="C161" s="30"/>
      <c r="D161" s="30"/>
      <c r="E161" s="30"/>
      <c r="F161" s="30"/>
      <c r="G161" s="30"/>
      <c r="H161" s="30"/>
    </row>
    <row r="162" ht="15.75" spans="1:8">
      <c r="A162" s="30" t="s">
        <v>354</v>
      </c>
      <c r="B162" s="30"/>
      <c r="C162" s="30"/>
      <c r="D162" s="30"/>
      <c r="E162" s="30"/>
      <c r="F162" s="30"/>
      <c r="G162" s="30"/>
      <c r="H162" s="30"/>
    </row>
    <row r="163" ht="15.75" spans="2:7">
      <c r="B163" s="31" t="s">
        <v>373</v>
      </c>
      <c r="C163" s="31" t="s">
        <v>117</v>
      </c>
      <c r="D163" s="31"/>
      <c r="E163" s="31" t="s">
        <v>118</v>
      </c>
      <c r="F163" s="31"/>
      <c r="G163" s="2"/>
    </row>
    <row r="164" ht="15.75" spans="2:7">
      <c r="B164" s="32"/>
      <c r="C164" s="33"/>
      <c r="D164" s="34"/>
      <c r="E164" s="32"/>
      <c r="F164" s="32"/>
      <c r="G164" s="2"/>
    </row>
    <row r="165" ht="15.75" spans="2:6">
      <c r="B165" s="35"/>
      <c r="C165" s="33"/>
      <c r="D165" s="34"/>
      <c r="E165" s="35"/>
      <c r="F165" s="35"/>
    </row>
    <row r="166" ht="15.75" spans="2:7">
      <c r="B166" s="35"/>
      <c r="C166" s="33"/>
      <c r="D166" s="36"/>
      <c r="E166" s="35"/>
      <c r="F166" s="35"/>
      <c r="G166" s="37"/>
    </row>
    <row r="167" ht="15.75" spans="2:7">
      <c r="B167" s="38" t="s">
        <v>356</v>
      </c>
      <c r="C167" s="39" t="s">
        <v>120</v>
      </c>
      <c r="D167" s="39"/>
      <c r="E167" s="40" t="s">
        <v>121</v>
      </c>
      <c r="F167" s="40"/>
      <c r="G167" s="37"/>
    </row>
    <row r="202" ht="15.75" spans="1:6">
      <c r="A202" s="1" t="s">
        <v>173</v>
      </c>
      <c r="B202" s="1"/>
      <c r="C202" s="2"/>
      <c r="D202" s="2"/>
      <c r="E202" s="2"/>
      <c r="F202" s="2"/>
    </row>
    <row r="203" ht="15.75" spans="1:6">
      <c r="A203" s="1" t="s">
        <v>374</v>
      </c>
      <c r="B203" s="1"/>
      <c r="C203" s="2"/>
      <c r="D203" s="2"/>
      <c r="E203" s="2"/>
      <c r="F203" s="2"/>
    </row>
    <row r="204" ht="15.75" spans="1:6">
      <c r="A204" s="3"/>
      <c r="B204" s="1"/>
      <c r="C204" s="2"/>
      <c r="D204" s="2"/>
      <c r="E204" s="2"/>
      <c r="F204" s="2"/>
    </row>
    <row r="205" ht="15.75" spans="1:6">
      <c r="A205" s="2" t="s">
        <v>89</v>
      </c>
      <c r="B205" s="2"/>
      <c r="C205" s="2"/>
      <c r="D205" s="2"/>
      <c r="E205" s="2"/>
      <c r="F205" s="2"/>
    </row>
    <row r="206" ht="15.75" spans="1:6">
      <c r="A206" s="2" t="s">
        <v>90</v>
      </c>
      <c r="B206" s="2"/>
      <c r="C206" s="2"/>
      <c r="D206" s="2"/>
      <c r="E206" s="2"/>
      <c r="F206" s="2"/>
    </row>
    <row r="207" ht="15.75" spans="1:6">
      <c r="A207" s="4" t="s">
        <v>45</v>
      </c>
      <c r="B207" s="4"/>
      <c r="C207" s="2"/>
      <c r="D207" s="2"/>
      <c r="E207" s="2"/>
      <c r="F207" s="2"/>
    </row>
    <row r="208" ht="15.75" spans="1:6">
      <c r="A208" s="2" t="s">
        <v>91</v>
      </c>
      <c r="B208" s="2"/>
      <c r="C208" s="2"/>
      <c r="D208" s="2"/>
      <c r="E208" s="2"/>
      <c r="F208" s="2"/>
    </row>
    <row r="209" ht="15.75" spans="1:6">
      <c r="A209" s="1" t="s">
        <v>92</v>
      </c>
      <c r="B209" s="2"/>
      <c r="C209" s="2"/>
      <c r="D209" s="2"/>
      <c r="E209" s="2"/>
      <c r="F209" s="2"/>
    </row>
    <row r="210" ht="15.75" spans="1:6">
      <c r="A210" s="2"/>
      <c r="B210" s="2"/>
      <c r="C210" s="2"/>
      <c r="D210" s="2"/>
      <c r="E210" s="2"/>
      <c r="F210" s="2"/>
    </row>
    <row r="211" ht="15.75" spans="1:6">
      <c r="A211" s="2" t="s">
        <v>341</v>
      </c>
      <c r="B211" s="2"/>
      <c r="C211" s="2"/>
      <c r="D211" s="2"/>
      <c r="E211" s="2"/>
      <c r="F211" s="2"/>
    </row>
    <row r="212" ht="15.75" spans="1:6">
      <c r="A212" s="2"/>
      <c r="B212" s="2"/>
      <c r="C212" s="2"/>
      <c r="D212" s="2"/>
      <c r="E212" s="2"/>
      <c r="F212" s="2"/>
    </row>
    <row r="213" ht="15.75" spans="1:6">
      <c r="A213" s="2" t="s">
        <v>94</v>
      </c>
      <c r="B213" s="2"/>
      <c r="C213" s="2"/>
      <c r="D213" s="2"/>
      <c r="E213" s="2"/>
      <c r="F213" s="2"/>
    </row>
    <row r="214" ht="15.75" spans="1:6">
      <c r="A214" s="2" t="s">
        <v>95</v>
      </c>
      <c r="B214" s="2"/>
      <c r="C214" s="2"/>
      <c r="D214" s="2"/>
      <c r="E214" s="2"/>
      <c r="F214" s="2"/>
    </row>
    <row r="215" ht="15.75" spans="1:6">
      <c r="A215" s="2"/>
      <c r="B215" s="2"/>
      <c r="C215" s="2"/>
      <c r="D215" s="2"/>
      <c r="E215" s="2"/>
      <c r="F215" s="2"/>
    </row>
    <row r="216" ht="15.75" spans="1:7">
      <c r="A216" s="5" t="s">
        <v>96</v>
      </c>
      <c r="B216" s="5" t="s">
        <v>97</v>
      </c>
      <c r="C216" s="5" t="s">
        <v>98</v>
      </c>
      <c r="D216" s="5" t="s">
        <v>99</v>
      </c>
      <c r="E216" s="5" t="s">
        <v>100</v>
      </c>
      <c r="F216" s="5" t="s">
        <v>101</v>
      </c>
      <c r="G216" s="6" t="s">
        <v>102</v>
      </c>
    </row>
    <row r="217" ht="15.75" customHeight="1" spans="1:12">
      <c r="A217" s="49">
        <v>1</v>
      </c>
      <c r="B217" s="61" t="s">
        <v>375</v>
      </c>
      <c r="C217" s="62">
        <v>170</v>
      </c>
      <c r="D217" s="49" t="s">
        <v>183</v>
      </c>
      <c r="E217" s="63">
        <v>261600</v>
      </c>
      <c r="F217" s="64">
        <f>E217*C217</f>
        <v>44472000</v>
      </c>
      <c r="G217" s="53" t="s">
        <v>344</v>
      </c>
      <c r="I217" s="51">
        <v>290376</v>
      </c>
      <c r="J217" s="51">
        <f>I217/1.11</f>
        <v>261600</v>
      </c>
      <c r="K217" s="51">
        <f>I217*C217</f>
        <v>49363920</v>
      </c>
      <c r="L217" s="51">
        <f>J217*C217</f>
        <v>44472000</v>
      </c>
    </row>
    <row r="218" ht="15.75" spans="1:12">
      <c r="A218" s="12">
        <f>A217+1</f>
        <v>2</v>
      </c>
      <c r="B218" s="61" t="s">
        <v>376</v>
      </c>
      <c r="C218" s="62">
        <v>46</v>
      </c>
      <c r="D218" s="49" t="s">
        <v>183</v>
      </c>
      <c r="E218" s="63">
        <v>344300</v>
      </c>
      <c r="F218" s="64">
        <f t="shared" ref="F218:F223" si="10">E218*C218</f>
        <v>15837800</v>
      </c>
      <c r="G218" s="55"/>
      <c r="I218" s="51">
        <v>382173</v>
      </c>
      <c r="J218" s="51">
        <f t="shared" ref="J218:J223" si="11">I218/1.11</f>
        <v>344300</v>
      </c>
      <c r="K218" s="51">
        <f t="shared" ref="K218:K223" si="12">I218*C218</f>
        <v>17579958</v>
      </c>
      <c r="L218" s="51">
        <f t="shared" ref="L218:L223" si="13">J218*C218</f>
        <v>15837800</v>
      </c>
    </row>
    <row r="219" ht="15.75" spans="1:12">
      <c r="A219" s="12">
        <f t="shared" ref="A219:A223" si="14">A218+1</f>
        <v>3</v>
      </c>
      <c r="B219" s="61" t="s">
        <v>377</v>
      </c>
      <c r="C219" s="62">
        <v>3</v>
      </c>
      <c r="D219" s="49" t="s">
        <v>183</v>
      </c>
      <c r="E219" s="63">
        <v>813500</v>
      </c>
      <c r="F219" s="64">
        <f t="shared" si="10"/>
        <v>2440500</v>
      </c>
      <c r="G219" s="55"/>
      <c r="I219" s="51">
        <v>902985</v>
      </c>
      <c r="J219" s="51">
        <f t="shared" si="11"/>
        <v>813500</v>
      </c>
      <c r="K219" s="51">
        <f t="shared" si="12"/>
        <v>2708955</v>
      </c>
      <c r="L219" s="51">
        <f t="shared" si="13"/>
        <v>2440500</v>
      </c>
    </row>
    <row r="220" ht="15.75" spans="1:12">
      <c r="A220" s="12">
        <f t="shared" si="14"/>
        <v>4</v>
      </c>
      <c r="B220" s="61" t="s">
        <v>378</v>
      </c>
      <c r="C220" s="62">
        <v>12</v>
      </c>
      <c r="D220" s="49" t="s">
        <v>183</v>
      </c>
      <c r="E220" s="63">
        <v>3404000</v>
      </c>
      <c r="F220" s="64">
        <f t="shared" si="10"/>
        <v>40848000</v>
      </c>
      <c r="G220" s="55"/>
      <c r="I220" s="51">
        <v>3778440</v>
      </c>
      <c r="J220" s="51">
        <f t="shared" si="11"/>
        <v>3404000</v>
      </c>
      <c r="K220" s="51">
        <f t="shared" si="12"/>
        <v>45341280</v>
      </c>
      <c r="L220" s="51">
        <f t="shared" si="13"/>
        <v>40848000</v>
      </c>
    </row>
    <row r="221" ht="15.75" spans="1:12">
      <c r="A221" s="12">
        <f t="shared" si="14"/>
        <v>5</v>
      </c>
      <c r="B221" s="61" t="s">
        <v>379</v>
      </c>
      <c r="C221" s="62">
        <v>100</v>
      </c>
      <c r="D221" s="49" t="s">
        <v>183</v>
      </c>
      <c r="E221" s="63">
        <v>550900</v>
      </c>
      <c r="F221" s="64">
        <f t="shared" si="10"/>
        <v>55090000</v>
      </c>
      <c r="G221" s="55"/>
      <c r="I221" s="51">
        <v>611499</v>
      </c>
      <c r="J221" s="51">
        <f t="shared" si="11"/>
        <v>550900</v>
      </c>
      <c r="K221" s="51">
        <f t="shared" si="12"/>
        <v>61149900</v>
      </c>
      <c r="L221" s="51">
        <f t="shared" si="13"/>
        <v>55090000</v>
      </c>
    </row>
    <row r="222" ht="15.75" spans="1:12">
      <c r="A222" s="12">
        <f t="shared" si="14"/>
        <v>6</v>
      </c>
      <c r="B222" s="61" t="s">
        <v>380</v>
      </c>
      <c r="C222" s="62">
        <v>12</v>
      </c>
      <c r="D222" s="49" t="s">
        <v>183</v>
      </c>
      <c r="E222" s="63">
        <v>1759800</v>
      </c>
      <c r="F222" s="64">
        <f t="shared" si="10"/>
        <v>21117600</v>
      </c>
      <c r="G222" s="55"/>
      <c r="I222" s="51">
        <v>1953378</v>
      </c>
      <c r="J222" s="51">
        <f t="shared" si="11"/>
        <v>1759800</v>
      </c>
      <c r="K222" s="51">
        <f t="shared" si="12"/>
        <v>23440536</v>
      </c>
      <c r="L222" s="51">
        <f t="shared" si="13"/>
        <v>21117600</v>
      </c>
    </row>
    <row r="223" ht="15.75" spans="1:12">
      <c r="A223" s="12">
        <f t="shared" si="14"/>
        <v>7</v>
      </c>
      <c r="B223" s="61" t="s">
        <v>381</v>
      </c>
      <c r="C223" s="62">
        <v>75</v>
      </c>
      <c r="D223" s="49" t="s">
        <v>183</v>
      </c>
      <c r="E223" s="63">
        <v>511800</v>
      </c>
      <c r="F223" s="64">
        <f t="shared" si="10"/>
        <v>38385000</v>
      </c>
      <c r="G223" s="55"/>
      <c r="I223" s="51">
        <v>568098</v>
      </c>
      <c r="J223" s="51">
        <f t="shared" si="11"/>
        <v>511800</v>
      </c>
      <c r="K223" s="51">
        <f t="shared" si="12"/>
        <v>42607350</v>
      </c>
      <c r="L223" s="51">
        <f t="shared" si="13"/>
        <v>38385000</v>
      </c>
    </row>
    <row r="224" ht="15.75" spans="1:12">
      <c r="A224" s="17" t="s">
        <v>106</v>
      </c>
      <c r="B224" s="17"/>
      <c r="C224" s="17"/>
      <c r="D224" s="17"/>
      <c r="E224" s="17"/>
      <c r="F224" s="66">
        <f>SUM(F217:F223)</f>
        <v>218190900</v>
      </c>
      <c r="G224" s="56"/>
      <c r="I224" s="51"/>
      <c r="J224" s="51"/>
      <c r="K224" s="51">
        <f>SUM(K217:K223)</f>
        <v>242191899</v>
      </c>
      <c r="L224" s="51">
        <f>SUM(L217:L223)</f>
        <v>218190900</v>
      </c>
    </row>
    <row r="225" ht="15.75" spans="1:12">
      <c r="A225" s="20" t="s">
        <v>108</v>
      </c>
      <c r="B225" s="21"/>
      <c r="C225" s="21"/>
      <c r="D225" s="21"/>
      <c r="E225" s="22"/>
      <c r="F225" s="66">
        <f>F224*11%</f>
        <v>24000999</v>
      </c>
      <c r="G225" s="56"/>
      <c r="I225" s="51"/>
      <c r="J225" s="51"/>
      <c r="K225" s="51"/>
      <c r="L225" s="51">
        <f>L224*11%</f>
        <v>24000999</v>
      </c>
    </row>
    <row r="226" ht="15.75" spans="1:12">
      <c r="A226" s="67" t="s">
        <v>110</v>
      </c>
      <c r="B226" s="68"/>
      <c r="C226" s="68"/>
      <c r="D226" s="68"/>
      <c r="E226" s="69"/>
      <c r="F226" s="70">
        <f>SUM(F224:F225)</f>
        <v>242191899</v>
      </c>
      <c r="G226" s="57"/>
      <c r="I226" s="51"/>
      <c r="J226" s="51"/>
      <c r="K226" s="51"/>
      <c r="L226" s="51">
        <f>SUM(L224:L225)</f>
        <v>242191899</v>
      </c>
    </row>
    <row r="227" ht="15.75" spans="1:12">
      <c r="A227" s="2"/>
      <c r="B227" s="2"/>
      <c r="C227" s="2"/>
      <c r="D227" s="2"/>
      <c r="E227" s="2"/>
      <c r="F227" s="2"/>
      <c r="G227" s="29"/>
      <c r="K227" s="58"/>
      <c r="L227" s="58"/>
    </row>
    <row r="228" ht="15.75" spans="1:12">
      <c r="A228" s="2" t="s">
        <v>382</v>
      </c>
      <c r="B228" s="2"/>
      <c r="C228" s="2"/>
      <c r="D228" s="2"/>
      <c r="E228" s="2"/>
      <c r="F228" s="2"/>
      <c r="G228" s="29"/>
      <c r="L228" s="58"/>
    </row>
    <row r="229" ht="15.75" spans="1:12">
      <c r="A229" s="2" t="s">
        <v>113</v>
      </c>
      <c r="B229" s="2"/>
      <c r="C229" s="2"/>
      <c r="D229" s="2"/>
      <c r="E229" s="2"/>
      <c r="F229" s="2"/>
      <c r="L229" s="58"/>
    </row>
    <row r="231" ht="15.75" spans="1:8">
      <c r="A231" s="30" t="s">
        <v>114</v>
      </c>
      <c r="B231" s="30"/>
      <c r="C231" s="30"/>
      <c r="D231" s="30"/>
      <c r="E231" s="30"/>
      <c r="F231" s="30"/>
      <c r="G231" s="30"/>
      <c r="H231" s="30"/>
    </row>
    <row r="232" ht="15.75" spans="1:8">
      <c r="A232" s="30" t="s">
        <v>354</v>
      </c>
      <c r="B232" s="30"/>
      <c r="C232" s="30"/>
      <c r="D232" s="30"/>
      <c r="E232" s="30"/>
      <c r="F232" s="30"/>
      <c r="G232" s="30"/>
      <c r="H232" s="30"/>
    </row>
    <row r="233" ht="15.75" spans="2:7">
      <c r="B233" s="31" t="s">
        <v>355</v>
      </c>
      <c r="C233" s="31" t="s">
        <v>117</v>
      </c>
      <c r="D233" s="31"/>
      <c r="E233" s="31" t="s">
        <v>118</v>
      </c>
      <c r="F233" s="31"/>
      <c r="G233" s="2"/>
    </row>
    <row r="234" ht="15.75" spans="2:7">
      <c r="B234" s="32"/>
      <c r="C234" s="33"/>
      <c r="D234" s="34"/>
      <c r="E234" s="32"/>
      <c r="F234" s="32"/>
      <c r="G234" s="2"/>
    </row>
    <row r="235" ht="15.75" spans="2:6">
      <c r="B235" s="35"/>
      <c r="C235" s="33"/>
      <c r="D235" s="34"/>
      <c r="E235" s="35"/>
      <c r="F235" s="35"/>
    </row>
    <row r="236" ht="15.75" spans="2:7">
      <c r="B236" s="35"/>
      <c r="C236" s="33"/>
      <c r="D236" s="36"/>
      <c r="E236" s="35"/>
      <c r="F236" s="35"/>
      <c r="G236" s="37"/>
    </row>
    <row r="237" ht="15.75" spans="2:7">
      <c r="B237" s="38" t="s">
        <v>356</v>
      </c>
      <c r="C237" s="39" t="s">
        <v>120</v>
      </c>
      <c r="D237" s="39"/>
      <c r="E237" s="40" t="s">
        <v>121</v>
      </c>
      <c r="F237" s="40"/>
      <c r="G237" s="37"/>
    </row>
    <row r="269" ht="15.75" spans="1:6">
      <c r="A269" s="1" t="s">
        <v>173</v>
      </c>
      <c r="B269" s="1"/>
      <c r="C269" s="2"/>
      <c r="D269" s="2"/>
      <c r="E269" s="2"/>
      <c r="F269" s="2"/>
    </row>
    <row r="270" ht="15.75" spans="1:6">
      <c r="A270" s="1" t="s">
        <v>383</v>
      </c>
      <c r="B270" s="1"/>
      <c r="C270" s="2"/>
      <c r="D270" s="2"/>
      <c r="E270" s="2"/>
      <c r="F270" s="2"/>
    </row>
    <row r="271" ht="15.75" spans="1:6">
      <c r="A271" s="3"/>
      <c r="B271" s="1"/>
      <c r="C271" s="2"/>
      <c r="D271" s="2"/>
      <c r="E271" s="2"/>
      <c r="F271" s="2"/>
    </row>
    <row r="272" ht="15.75" spans="1:6">
      <c r="A272" s="2" t="s">
        <v>89</v>
      </c>
      <c r="B272" s="2"/>
      <c r="C272" s="2"/>
      <c r="D272" s="2"/>
      <c r="E272" s="2"/>
      <c r="F272" s="2"/>
    </row>
    <row r="273" ht="15.75" spans="1:6">
      <c r="A273" s="2" t="s">
        <v>90</v>
      </c>
      <c r="B273" s="2"/>
      <c r="C273" s="2"/>
      <c r="D273" s="2"/>
      <c r="E273" s="2"/>
      <c r="F273" s="2"/>
    </row>
    <row r="274" ht="15.75" spans="1:6">
      <c r="A274" s="4" t="s">
        <v>45</v>
      </c>
      <c r="B274" s="4"/>
      <c r="C274" s="2"/>
      <c r="D274" s="2"/>
      <c r="E274" s="2"/>
      <c r="F274" s="2"/>
    </row>
    <row r="275" ht="15.75" spans="1:6">
      <c r="A275" s="2" t="s">
        <v>91</v>
      </c>
      <c r="B275" s="2"/>
      <c r="C275" s="2"/>
      <c r="D275" s="2"/>
      <c r="E275" s="2"/>
      <c r="F275" s="2"/>
    </row>
    <row r="276" ht="15.75" spans="1:6">
      <c r="A276" s="1" t="s">
        <v>92</v>
      </c>
      <c r="B276" s="2"/>
      <c r="C276" s="2"/>
      <c r="D276" s="2"/>
      <c r="E276" s="2"/>
      <c r="F276" s="2"/>
    </row>
    <row r="277" ht="15.75" spans="1:6">
      <c r="A277" s="2"/>
      <c r="B277" s="2"/>
      <c r="C277" s="2"/>
      <c r="D277" s="2"/>
      <c r="E277" s="2"/>
      <c r="F277" s="2"/>
    </row>
    <row r="278" ht="15.75" spans="1:6">
      <c r="A278" s="2" t="s">
        <v>341</v>
      </c>
      <c r="B278" s="2"/>
      <c r="C278" s="2"/>
      <c r="D278" s="2"/>
      <c r="E278" s="2"/>
      <c r="F278" s="2"/>
    </row>
    <row r="279" ht="15.75" spans="1:6">
      <c r="A279" s="2"/>
      <c r="B279" s="2"/>
      <c r="C279" s="2"/>
      <c r="D279" s="2"/>
      <c r="E279" s="2"/>
      <c r="F279" s="2"/>
    </row>
    <row r="280" ht="15.75" spans="1:6">
      <c r="A280" s="2" t="s">
        <v>94</v>
      </c>
      <c r="B280" s="2"/>
      <c r="C280" s="2"/>
      <c r="D280" s="2"/>
      <c r="E280" s="2"/>
      <c r="F280" s="2"/>
    </row>
    <row r="281" ht="15.75" spans="1:6">
      <c r="A281" s="2" t="s">
        <v>95</v>
      </c>
      <c r="B281" s="2"/>
      <c r="C281" s="2"/>
      <c r="D281" s="2"/>
      <c r="E281" s="2"/>
      <c r="F281" s="2"/>
    </row>
    <row r="282" ht="15.75" spans="1:6">
      <c r="A282" s="2"/>
      <c r="B282" s="2"/>
      <c r="C282" s="2"/>
      <c r="D282" s="2"/>
      <c r="E282" s="2"/>
      <c r="F282" s="2"/>
    </row>
    <row r="283" ht="15.75" spans="1:7">
      <c r="A283" s="5" t="s">
        <v>96</v>
      </c>
      <c r="B283" s="5" t="s">
        <v>97</v>
      </c>
      <c r="C283" s="5" t="s">
        <v>98</v>
      </c>
      <c r="D283" s="5" t="s">
        <v>99</v>
      </c>
      <c r="E283" s="5" t="s">
        <v>100</v>
      </c>
      <c r="F283" s="5" t="s">
        <v>101</v>
      </c>
      <c r="G283" s="6" t="s">
        <v>102</v>
      </c>
    </row>
    <row r="284" ht="15.75" customHeight="1" spans="1:12">
      <c r="A284" s="49">
        <v>1</v>
      </c>
      <c r="B284" s="61" t="s">
        <v>384</v>
      </c>
      <c r="C284" s="72">
        <v>6</v>
      </c>
      <c r="D284" s="49" t="s">
        <v>183</v>
      </c>
      <c r="E284" s="63">
        <v>2247000</v>
      </c>
      <c r="F284" s="64">
        <f>E284*C284</f>
        <v>13482000</v>
      </c>
      <c r="G284" s="53" t="s">
        <v>344</v>
      </c>
      <c r="I284" s="51">
        <v>2494170</v>
      </c>
      <c r="J284" s="51">
        <f>I284/1.11</f>
        <v>2247000</v>
      </c>
      <c r="K284" s="51">
        <f>I284*C284</f>
        <v>14965020</v>
      </c>
      <c r="L284" s="51">
        <f>J284*C284</f>
        <v>13482000</v>
      </c>
    </row>
    <row r="285" ht="15.75" spans="1:12">
      <c r="A285" s="12">
        <f>A284+1</f>
        <v>2</v>
      </c>
      <c r="B285" s="61" t="s">
        <v>385</v>
      </c>
      <c r="C285" s="72">
        <v>9</v>
      </c>
      <c r="D285" s="49" t="s">
        <v>183</v>
      </c>
      <c r="E285" s="63">
        <v>3703700</v>
      </c>
      <c r="F285" s="64">
        <f t="shared" ref="F285:F292" si="15">E285*C285</f>
        <v>33333300</v>
      </c>
      <c r="G285" s="55"/>
      <c r="I285" s="51">
        <v>4111107</v>
      </c>
      <c r="J285" s="51">
        <f t="shared" ref="J285:J292" si="16">I285/1.11</f>
        <v>3703700</v>
      </c>
      <c r="K285" s="51">
        <f t="shared" ref="K285:K292" si="17">I285*C285</f>
        <v>36999963</v>
      </c>
      <c r="L285" s="51">
        <f t="shared" ref="L285:L292" si="18">J285*C285</f>
        <v>33333300</v>
      </c>
    </row>
    <row r="286" ht="15.75" spans="1:12">
      <c r="A286" s="12">
        <f t="shared" ref="A286:A292" si="19">A285+1</f>
        <v>3</v>
      </c>
      <c r="B286" s="61" t="s">
        <v>386</v>
      </c>
      <c r="C286" s="72">
        <v>5</v>
      </c>
      <c r="D286" s="49" t="s">
        <v>183</v>
      </c>
      <c r="E286" s="63">
        <v>7126400</v>
      </c>
      <c r="F286" s="64">
        <f t="shared" si="15"/>
        <v>35632000</v>
      </c>
      <c r="G286" s="55"/>
      <c r="I286" s="51">
        <v>7910304</v>
      </c>
      <c r="J286" s="51">
        <f t="shared" si="16"/>
        <v>7126400</v>
      </c>
      <c r="K286" s="51">
        <f t="shared" si="17"/>
        <v>39551520</v>
      </c>
      <c r="L286" s="51">
        <f t="shared" si="18"/>
        <v>35632000</v>
      </c>
    </row>
    <row r="287" ht="15.75" spans="1:12">
      <c r="A287" s="12">
        <f t="shared" si="19"/>
        <v>4</v>
      </c>
      <c r="B287" s="61" t="s">
        <v>387</v>
      </c>
      <c r="C287" s="72">
        <v>2</v>
      </c>
      <c r="D287" s="49" t="s">
        <v>197</v>
      </c>
      <c r="E287" s="63">
        <v>356000</v>
      </c>
      <c r="F287" s="64">
        <f t="shared" si="15"/>
        <v>712000</v>
      </c>
      <c r="G287" s="55"/>
      <c r="I287" s="51">
        <v>395160</v>
      </c>
      <c r="J287" s="51">
        <f t="shared" si="16"/>
        <v>356000</v>
      </c>
      <c r="K287" s="51">
        <f t="shared" si="17"/>
        <v>790320</v>
      </c>
      <c r="L287" s="51">
        <f t="shared" si="18"/>
        <v>712000</v>
      </c>
    </row>
    <row r="288" ht="15.75" spans="1:12">
      <c r="A288" s="12">
        <f t="shared" si="19"/>
        <v>5</v>
      </c>
      <c r="B288" s="61" t="s">
        <v>388</v>
      </c>
      <c r="C288" s="72">
        <v>22</v>
      </c>
      <c r="D288" s="49" t="s">
        <v>197</v>
      </c>
      <c r="E288" s="63">
        <v>27600</v>
      </c>
      <c r="F288" s="64">
        <f t="shared" si="15"/>
        <v>607200</v>
      </c>
      <c r="G288" s="55"/>
      <c r="I288" s="51">
        <v>30636</v>
      </c>
      <c r="J288" s="51">
        <f t="shared" si="16"/>
        <v>27600</v>
      </c>
      <c r="K288" s="51">
        <f t="shared" si="17"/>
        <v>673992</v>
      </c>
      <c r="L288" s="51">
        <f t="shared" si="18"/>
        <v>607200</v>
      </c>
    </row>
    <row r="289" ht="15.75" spans="1:12">
      <c r="A289" s="12">
        <f t="shared" si="19"/>
        <v>6</v>
      </c>
      <c r="B289" s="61" t="s">
        <v>389</v>
      </c>
      <c r="C289" s="72">
        <v>30</v>
      </c>
      <c r="D289" s="49" t="s">
        <v>197</v>
      </c>
      <c r="E289" s="63">
        <v>45100</v>
      </c>
      <c r="F289" s="64">
        <f t="shared" si="15"/>
        <v>1353000</v>
      </c>
      <c r="G289" s="55"/>
      <c r="I289" s="51">
        <v>50061</v>
      </c>
      <c r="J289" s="51">
        <f t="shared" si="16"/>
        <v>45100</v>
      </c>
      <c r="K289" s="51">
        <f t="shared" si="17"/>
        <v>1501830</v>
      </c>
      <c r="L289" s="51">
        <f t="shared" si="18"/>
        <v>1353000</v>
      </c>
    </row>
    <row r="290" ht="15.75" spans="1:12">
      <c r="A290" s="12">
        <f t="shared" si="19"/>
        <v>7</v>
      </c>
      <c r="B290" s="61" t="s">
        <v>390</v>
      </c>
      <c r="C290" s="62">
        <v>22</v>
      </c>
      <c r="D290" s="49" t="s">
        <v>197</v>
      </c>
      <c r="E290" s="63">
        <v>70200</v>
      </c>
      <c r="F290" s="64">
        <f t="shared" si="15"/>
        <v>1544400</v>
      </c>
      <c r="G290" s="55"/>
      <c r="I290" s="51">
        <v>77922</v>
      </c>
      <c r="J290" s="51">
        <f t="shared" si="16"/>
        <v>70200</v>
      </c>
      <c r="K290" s="51">
        <f t="shared" si="17"/>
        <v>1714284</v>
      </c>
      <c r="L290" s="51">
        <f t="shared" si="18"/>
        <v>1544400</v>
      </c>
    </row>
    <row r="291" ht="15.75" spans="1:12">
      <c r="A291" s="12">
        <f t="shared" si="19"/>
        <v>8</v>
      </c>
      <c r="B291" s="61" t="s">
        <v>391</v>
      </c>
      <c r="C291" s="62">
        <v>202</v>
      </c>
      <c r="D291" s="49" t="s">
        <v>197</v>
      </c>
      <c r="E291" s="63">
        <v>102200</v>
      </c>
      <c r="F291" s="64">
        <f t="shared" si="15"/>
        <v>20644400</v>
      </c>
      <c r="G291" s="55"/>
      <c r="I291" s="51">
        <v>113442</v>
      </c>
      <c r="J291" s="51">
        <f t="shared" si="16"/>
        <v>102200</v>
      </c>
      <c r="K291" s="51">
        <f t="shared" si="17"/>
        <v>22915284</v>
      </c>
      <c r="L291" s="51">
        <f t="shared" si="18"/>
        <v>20644400</v>
      </c>
    </row>
    <row r="292" ht="15.75" spans="1:12">
      <c r="A292" s="12">
        <f t="shared" si="19"/>
        <v>9</v>
      </c>
      <c r="B292" s="61" t="s">
        <v>392</v>
      </c>
      <c r="C292" s="62">
        <v>12</v>
      </c>
      <c r="D292" s="49" t="s">
        <v>183</v>
      </c>
      <c r="E292" s="63">
        <v>2558200</v>
      </c>
      <c r="F292" s="64">
        <f t="shared" si="15"/>
        <v>30698400</v>
      </c>
      <c r="G292" s="55"/>
      <c r="I292" s="51">
        <v>204240</v>
      </c>
      <c r="J292" s="51">
        <f t="shared" si="16"/>
        <v>184000</v>
      </c>
      <c r="K292" s="51">
        <f t="shared" si="17"/>
        <v>2450880</v>
      </c>
      <c r="L292" s="51">
        <f t="shared" si="18"/>
        <v>2208000</v>
      </c>
    </row>
    <row r="293" ht="15.75" spans="1:12">
      <c r="A293" s="17" t="s">
        <v>106</v>
      </c>
      <c r="B293" s="17"/>
      <c r="C293" s="17"/>
      <c r="D293" s="17"/>
      <c r="E293" s="17"/>
      <c r="F293" s="66">
        <f>SUM(F284:F292)</f>
        <v>138006700</v>
      </c>
      <c r="G293" s="56"/>
      <c r="I293" s="51"/>
      <c r="J293" s="51"/>
      <c r="K293" s="51">
        <f>SUM(K284:K292)</f>
        <v>121563093</v>
      </c>
      <c r="L293" s="51">
        <f>SUM(L284:L292)</f>
        <v>109516300</v>
      </c>
    </row>
    <row r="294" ht="15.75" spans="1:12">
      <c r="A294" s="20" t="s">
        <v>108</v>
      </c>
      <c r="B294" s="21"/>
      <c r="C294" s="21"/>
      <c r="D294" s="21"/>
      <c r="E294" s="22"/>
      <c r="F294" s="66">
        <f>F293*11%</f>
        <v>15180737</v>
      </c>
      <c r="G294" s="56"/>
      <c r="I294" s="51"/>
      <c r="J294" s="51"/>
      <c r="K294" s="51"/>
      <c r="L294" s="51">
        <f>L293*11%</f>
        <v>12046793</v>
      </c>
    </row>
    <row r="295" ht="15.75" spans="1:12">
      <c r="A295" s="67" t="s">
        <v>110</v>
      </c>
      <c r="B295" s="68"/>
      <c r="C295" s="68"/>
      <c r="D295" s="68"/>
      <c r="E295" s="69"/>
      <c r="F295" s="70">
        <f>SUM(F293:F294)</f>
        <v>153187437</v>
      </c>
      <c r="G295" s="57"/>
      <c r="I295" s="51"/>
      <c r="J295" s="51"/>
      <c r="K295" s="51"/>
      <c r="L295" s="51">
        <f>SUM(L293:L294)</f>
        <v>121563093</v>
      </c>
    </row>
    <row r="296" ht="15.75" spans="1:12">
      <c r="A296" s="2"/>
      <c r="B296" s="2"/>
      <c r="C296" s="2"/>
      <c r="D296" s="2"/>
      <c r="E296" s="2"/>
      <c r="F296" s="2"/>
      <c r="G296" s="29"/>
      <c r="K296" s="58"/>
      <c r="L296" s="58"/>
    </row>
    <row r="297" ht="15.75" spans="1:12">
      <c r="A297" s="2" t="s">
        <v>393</v>
      </c>
      <c r="B297" s="2"/>
      <c r="C297" s="2"/>
      <c r="D297" s="2"/>
      <c r="E297" s="2"/>
      <c r="F297" s="2"/>
      <c r="G297" s="29"/>
      <c r="L297" s="58"/>
    </row>
    <row r="298" ht="15.75" spans="1:12">
      <c r="A298" s="2" t="s">
        <v>313</v>
      </c>
      <c r="B298" s="2"/>
      <c r="C298" s="2"/>
      <c r="D298" s="2"/>
      <c r="E298" s="2"/>
      <c r="F298" s="2"/>
      <c r="L298" s="58"/>
    </row>
    <row r="300" ht="15.75" spans="1:8">
      <c r="A300" s="30" t="s">
        <v>353</v>
      </c>
      <c r="B300" s="30"/>
      <c r="C300" s="30"/>
      <c r="D300" s="30"/>
      <c r="E300" s="30"/>
      <c r="F300" s="30"/>
      <c r="G300" s="30"/>
      <c r="H300" s="30"/>
    </row>
    <row r="301" ht="15.75" spans="1:8">
      <c r="A301" s="30" t="s">
        <v>354</v>
      </c>
      <c r="B301" s="30"/>
      <c r="C301" s="30"/>
      <c r="D301" s="30"/>
      <c r="E301" s="30"/>
      <c r="F301" s="30"/>
      <c r="G301" s="30"/>
      <c r="H301" s="30"/>
    </row>
    <row r="302" ht="15.75" spans="2:7">
      <c r="B302" s="31" t="s">
        <v>355</v>
      </c>
      <c r="C302" s="31" t="s">
        <v>117</v>
      </c>
      <c r="D302" s="31"/>
      <c r="E302" s="31" t="s">
        <v>118</v>
      </c>
      <c r="F302" s="31"/>
      <c r="G302" s="2"/>
    </row>
    <row r="303" ht="15.75" spans="2:7">
      <c r="B303" s="32"/>
      <c r="C303" s="33"/>
      <c r="D303" s="34"/>
      <c r="E303" s="32"/>
      <c r="F303" s="32"/>
      <c r="G303" s="2"/>
    </row>
    <row r="304" ht="15.75" spans="2:6">
      <c r="B304" s="35"/>
      <c r="C304" s="33"/>
      <c r="D304" s="34"/>
      <c r="E304" s="35"/>
      <c r="F304" s="35"/>
    </row>
    <row r="305" ht="15.75" spans="2:7">
      <c r="B305" s="35"/>
      <c r="C305" s="33"/>
      <c r="D305" s="36"/>
      <c r="E305" s="35"/>
      <c r="F305" s="35"/>
      <c r="G305" s="37"/>
    </row>
    <row r="306" ht="15.75" spans="2:7">
      <c r="B306" s="38" t="s">
        <v>356</v>
      </c>
      <c r="C306" s="39" t="s">
        <v>120</v>
      </c>
      <c r="D306" s="39"/>
      <c r="E306" s="40" t="s">
        <v>121</v>
      </c>
      <c r="F306" s="40"/>
      <c r="G306" s="37"/>
    </row>
  </sheetData>
  <mergeCells count="48">
    <mergeCell ref="A24:E24"/>
    <mergeCell ref="A25:E25"/>
    <mergeCell ref="A26:E26"/>
    <mergeCell ref="A31:H31"/>
    <mergeCell ref="A32:H32"/>
    <mergeCell ref="C33:D33"/>
    <mergeCell ref="E33:F33"/>
    <mergeCell ref="C37:D37"/>
    <mergeCell ref="E37:F37"/>
    <mergeCell ref="A89:E89"/>
    <mergeCell ref="A90:E90"/>
    <mergeCell ref="A91:E91"/>
    <mergeCell ref="A96:H96"/>
    <mergeCell ref="A97:H97"/>
    <mergeCell ref="C98:D98"/>
    <mergeCell ref="E98:F98"/>
    <mergeCell ref="C102:D102"/>
    <mergeCell ref="E102:F102"/>
    <mergeCell ref="A154:E154"/>
    <mergeCell ref="A155:E155"/>
    <mergeCell ref="A156:E156"/>
    <mergeCell ref="A161:H161"/>
    <mergeCell ref="A162:H162"/>
    <mergeCell ref="C163:D163"/>
    <mergeCell ref="E163:F163"/>
    <mergeCell ref="C167:D167"/>
    <mergeCell ref="E167:F167"/>
    <mergeCell ref="A224:E224"/>
    <mergeCell ref="A225:E225"/>
    <mergeCell ref="A226:E226"/>
    <mergeCell ref="A231:H231"/>
    <mergeCell ref="A232:H232"/>
    <mergeCell ref="C233:D233"/>
    <mergeCell ref="E233:F233"/>
    <mergeCell ref="C237:D237"/>
    <mergeCell ref="E237:F237"/>
    <mergeCell ref="A293:E293"/>
    <mergeCell ref="A294:E294"/>
    <mergeCell ref="A295:E295"/>
    <mergeCell ref="A300:H300"/>
    <mergeCell ref="A301:H301"/>
    <mergeCell ref="C302:D302"/>
    <mergeCell ref="E302:F302"/>
    <mergeCell ref="C306:D306"/>
    <mergeCell ref="E306:F306"/>
    <mergeCell ref="G16:G23"/>
    <mergeCell ref="G217:G223"/>
    <mergeCell ref="G284:G292"/>
  </mergeCells>
  <pageMargins left="0.5" right="0" top="2" bottom="0.25" header="0.3" footer="0.3"/>
  <pageSetup paperSize="5" scale="85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16" workbookViewId="0">
      <selection activeCell="F15" sqref="F15"/>
    </sheetView>
  </sheetViews>
  <sheetFormatPr defaultColWidth="9" defaultRowHeight="15" outlineLevelCol="6"/>
  <cols>
    <col min="1" max="1" width="5.14285714285714" customWidth="1"/>
    <col min="2" max="2" width="40" customWidth="1"/>
    <col min="3" max="3" width="4.85714285714286" customWidth="1"/>
    <col min="4" max="4" width="9.28571428571429" customWidth="1"/>
    <col min="5" max="5" width="16" customWidth="1"/>
    <col min="6" max="6" width="17.7142857142857" customWidth="1"/>
    <col min="7" max="7" width="10.5714285714286" customWidth="1"/>
  </cols>
  <sheetData>
    <row r="1" ht="15.75" spans="1:6">
      <c r="A1" s="1" t="s">
        <v>394</v>
      </c>
      <c r="B1" s="1"/>
      <c r="C1" s="2"/>
      <c r="D1" s="2"/>
      <c r="E1" s="2"/>
      <c r="F1" s="2"/>
    </row>
    <row r="2" ht="15.75" spans="1:6">
      <c r="A2" s="1" t="s">
        <v>395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68</v>
      </c>
      <c r="B6" s="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324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5" t="s">
        <v>96</v>
      </c>
      <c r="B15" s="5" t="s">
        <v>97</v>
      </c>
      <c r="C15" s="5" t="s">
        <v>98</v>
      </c>
      <c r="D15" s="5" t="s">
        <v>99</v>
      </c>
      <c r="E15" s="5" t="s">
        <v>100</v>
      </c>
      <c r="F15" s="5" t="s">
        <v>101</v>
      </c>
      <c r="G15" s="6" t="s">
        <v>102</v>
      </c>
    </row>
    <row r="16" ht="15.95" customHeight="1" spans="1:7">
      <c r="A16" s="41">
        <v>1</v>
      </c>
      <c r="B16" s="42" t="s">
        <v>396</v>
      </c>
      <c r="C16" s="7">
        <v>4</v>
      </c>
      <c r="D16" s="7" t="s">
        <v>164</v>
      </c>
      <c r="E16" s="43">
        <v>75000000</v>
      </c>
      <c r="F16" s="44">
        <f>E16*C16</f>
        <v>300000000</v>
      </c>
      <c r="G16" s="11" t="s">
        <v>206</v>
      </c>
    </row>
    <row r="17" ht="15.95" customHeight="1" spans="1:7">
      <c r="A17" s="45"/>
      <c r="B17" s="46" t="s">
        <v>397</v>
      </c>
      <c r="C17" s="12"/>
      <c r="D17" s="12"/>
      <c r="E17" s="47"/>
      <c r="F17" s="48"/>
      <c r="G17" s="16" t="s">
        <v>398</v>
      </c>
    </row>
    <row r="18" ht="15.75" spans="1:7">
      <c r="A18" s="17" t="s">
        <v>106</v>
      </c>
      <c r="B18" s="17"/>
      <c r="C18" s="17"/>
      <c r="D18" s="17"/>
      <c r="E18" s="17"/>
      <c r="F18" s="18">
        <f>SUM(F16:F17)</f>
        <v>300000000</v>
      </c>
      <c r="G18" s="19"/>
    </row>
    <row r="19" ht="15.75" spans="1:7">
      <c r="A19" s="20" t="s">
        <v>108</v>
      </c>
      <c r="B19" s="21"/>
      <c r="C19" s="21"/>
      <c r="D19" s="21"/>
      <c r="E19" s="22"/>
      <c r="F19" s="18">
        <f>F18*11%</f>
        <v>33000000</v>
      </c>
      <c r="G19" s="23"/>
    </row>
    <row r="20" ht="15.75" spans="1:7">
      <c r="A20" s="24" t="s">
        <v>110</v>
      </c>
      <c r="B20" s="25"/>
      <c r="C20" s="25"/>
      <c r="D20" s="25"/>
      <c r="E20" s="26"/>
      <c r="F20" s="27">
        <f>SUM(F18:F19)</f>
        <v>333000000</v>
      </c>
      <c r="G20" s="28"/>
    </row>
    <row r="21" ht="15.75" spans="1:7">
      <c r="A21" s="2"/>
      <c r="B21" s="2"/>
      <c r="C21" s="2"/>
      <c r="D21" s="2"/>
      <c r="E21" s="2"/>
      <c r="F21" s="2"/>
      <c r="G21" s="29"/>
    </row>
    <row r="22" ht="15.75" spans="1:7">
      <c r="A22" s="2" t="s">
        <v>399</v>
      </c>
      <c r="B22" s="2"/>
      <c r="C22" s="2"/>
      <c r="D22" s="2"/>
      <c r="E22" s="2"/>
      <c r="F22" s="2"/>
      <c r="G22" s="29"/>
    </row>
    <row r="23" ht="15.75" spans="1:6">
      <c r="A23" s="2" t="s">
        <v>113</v>
      </c>
      <c r="B23" s="2"/>
      <c r="C23" s="2"/>
      <c r="D23" s="2"/>
      <c r="E23" s="2"/>
      <c r="F23" s="2"/>
    </row>
    <row r="25" ht="15.75" spans="2:7">
      <c r="B25" s="30" t="s">
        <v>114</v>
      </c>
      <c r="C25" s="30"/>
      <c r="D25" s="30"/>
      <c r="E25" s="30"/>
      <c r="F25" s="30"/>
      <c r="G25" s="30"/>
    </row>
    <row r="26" ht="15.75" spans="2:7">
      <c r="B26" s="30" t="s">
        <v>115</v>
      </c>
      <c r="C26" s="30"/>
      <c r="D26" s="30"/>
      <c r="E26" s="30"/>
      <c r="F26" s="30"/>
      <c r="G26" s="30"/>
    </row>
    <row r="27" ht="15.75" spans="2:7">
      <c r="B27" s="31" t="s">
        <v>134</v>
      </c>
      <c r="C27" s="31" t="s">
        <v>117</v>
      </c>
      <c r="D27" s="31"/>
      <c r="E27" s="31" t="s">
        <v>118</v>
      </c>
      <c r="F27" s="31"/>
      <c r="G27" s="2"/>
    </row>
    <row r="28" ht="15.75" spans="2:7">
      <c r="B28" s="32"/>
      <c r="C28" s="33"/>
      <c r="D28" s="34"/>
      <c r="E28" s="32"/>
      <c r="F28" s="32"/>
      <c r="G28" s="2"/>
    </row>
    <row r="29" ht="15.75" spans="2:6">
      <c r="B29" s="35"/>
      <c r="C29" s="33"/>
      <c r="D29" s="34"/>
      <c r="E29" s="35"/>
      <c r="F29" s="35"/>
    </row>
    <row r="30" ht="15.75" spans="2:7">
      <c r="B30" s="35"/>
      <c r="C30" s="33"/>
      <c r="D30" s="36"/>
      <c r="E30" s="35"/>
      <c r="F30" s="35"/>
      <c r="G30" s="37"/>
    </row>
    <row r="31" ht="15.75" spans="2:7">
      <c r="B31" s="38" t="s">
        <v>263</v>
      </c>
      <c r="C31" s="39" t="s">
        <v>120</v>
      </c>
      <c r="D31" s="39"/>
      <c r="E31" s="40" t="s">
        <v>121</v>
      </c>
      <c r="F31" s="40"/>
      <c r="G31" s="37"/>
    </row>
  </sheetData>
  <mergeCells count="14">
    <mergeCell ref="A18:E18"/>
    <mergeCell ref="A19:E19"/>
    <mergeCell ref="A20:E20"/>
    <mergeCell ref="B25:G25"/>
    <mergeCell ref="B26:G26"/>
    <mergeCell ref="C27:D27"/>
    <mergeCell ref="E27:F27"/>
    <mergeCell ref="C31:D31"/>
    <mergeCell ref="E31:F31"/>
    <mergeCell ref="A16:A17"/>
    <mergeCell ref="C16:C17"/>
    <mergeCell ref="D16:D17"/>
    <mergeCell ref="E16:E17"/>
    <mergeCell ref="F16:F17"/>
  </mergeCells>
  <pageMargins left="0.5" right="0" top="2" bottom="0.5" header="0.3" footer="0.3"/>
  <pageSetup paperSize="5" scale="85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G18" sqref="G18"/>
    </sheetView>
  </sheetViews>
  <sheetFormatPr defaultColWidth="9" defaultRowHeight="15" outlineLevelCol="6"/>
  <cols>
    <col min="1" max="1" width="5.14285714285714" customWidth="1"/>
    <col min="2" max="2" width="48.5714285714286" customWidth="1"/>
    <col min="3" max="3" width="5.57142857142857" customWidth="1"/>
    <col min="4" max="4" width="8" customWidth="1"/>
    <col min="5" max="5" width="16" customWidth="1"/>
    <col min="6" max="6" width="17.7142857142857" customWidth="1"/>
    <col min="7" max="7" width="9.71428571428571" customWidth="1"/>
  </cols>
  <sheetData>
    <row r="1" ht="15.75" spans="1:6">
      <c r="A1" s="1" t="s">
        <v>148</v>
      </c>
      <c r="B1" s="1"/>
      <c r="C1" s="2"/>
      <c r="D1" s="2"/>
      <c r="E1" s="2"/>
      <c r="F1" s="2"/>
    </row>
    <row r="2" ht="15.75" spans="1:6">
      <c r="A2" s="1" t="s">
        <v>400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401</v>
      </c>
      <c r="B6" s="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324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5" t="s">
        <v>96</v>
      </c>
      <c r="B15" s="5" t="s">
        <v>97</v>
      </c>
      <c r="C15" s="5" t="s">
        <v>98</v>
      </c>
      <c r="D15" s="5" t="s">
        <v>99</v>
      </c>
      <c r="E15" s="5" t="s">
        <v>100</v>
      </c>
      <c r="F15" s="5" t="s">
        <v>101</v>
      </c>
      <c r="G15" s="6" t="s">
        <v>102</v>
      </c>
    </row>
    <row r="16" ht="15.95" customHeight="1" spans="1:7">
      <c r="A16" s="7">
        <v>1</v>
      </c>
      <c r="B16" s="8" t="s">
        <v>402</v>
      </c>
      <c r="C16" s="7">
        <v>2</v>
      </c>
      <c r="D16" s="7" t="s">
        <v>178</v>
      </c>
      <c r="E16" s="9">
        <v>6938400</v>
      </c>
      <c r="F16" s="10">
        <f>E16*C16</f>
        <v>13876800</v>
      </c>
      <c r="G16" s="11" t="s">
        <v>206</v>
      </c>
    </row>
    <row r="17" ht="15.95" customHeight="1" spans="1:7">
      <c r="A17" s="12"/>
      <c r="B17" s="13"/>
      <c r="C17" s="12"/>
      <c r="D17" s="12"/>
      <c r="E17" s="14"/>
      <c r="F17" s="15"/>
      <c r="G17" s="16" t="s">
        <v>403</v>
      </c>
    </row>
    <row r="18" ht="15.75" spans="1:7">
      <c r="A18" s="17" t="s">
        <v>106</v>
      </c>
      <c r="B18" s="17"/>
      <c r="C18" s="17"/>
      <c r="D18" s="17"/>
      <c r="E18" s="17"/>
      <c r="F18" s="18">
        <f>SUM(F16:F17)</f>
        <v>13876800</v>
      </c>
      <c r="G18" s="19"/>
    </row>
    <row r="19" ht="15.75" spans="1:7">
      <c r="A19" s="20" t="s">
        <v>108</v>
      </c>
      <c r="B19" s="21"/>
      <c r="C19" s="21"/>
      <c r="D19" s="21"/>
      <c r="E19" s="22"/>
      <c r="F19" s="18">
        <f>F18*11%</f>
        <v>1526448</v>
      </c>
      <c r="G19" s="23"/>
    </row>
    <row r="20" ht="15.75" spans="1:7">
      <c r="A20" s="24" t="s">
        <v>110</v>
      </c>
      <c r="B20" s="25"/>
      <c r="C20" s="25"/>
      <c r="D20" s="25"/>
      <c r="E20" s="26"/>
      <c r="F20" s="27">
        <f>SUM(F18:F19)</f>
        <v>15403248</v>
      </c>
      <c r="G20" s="28"/>
    </row>
    <row r="21" ht="15.75" spans="1:7">
      <c r="A21" s="2"/>
      <c r="B21" s="2"/>
      <c r="C21" s="2"/>
      <c r="D21" s="2"/>
      <c r="E21" s="2"/>
      <c r="F21" s="2"/>
      <c r="G21" s="29"/>
    </row>
    <row r="22" ht="15.75" spans="1:7">
      <c r="A22" s="2" t="s">
        <v>404</v>
      </c>
      <c r="B22" s="2"/>
      <c r="C22" s="2"/>
      <c r="D22" s="2"/>
      <c r="E22" s="2"/>
      <c r="F22" s="2"/>
      <c r="G22" s="29"/>
    </row>
    <row r="23" ht="15.75" spans="1:6">
      <c r="A23" s="2" t="s">
        <v>113</v>
      </c>
      <c r="B23" s="2"/>
      <c r="C23" s="2"/>
      <c r="D23" s="2"/>
      <c r="E23" s="2"/>
      <c r="F23" s="2"/>
    </row>
    <row r="25" ht="15.75" spans="2:7">
      <c r="B25" s="30" t="s">
        <v>114</v>
      </c>
      <c r="C25" s="30"/>
      <c r="D25" s="30"/>
      <c r="E25" s="30"/>
      <c r="F25" s="30"/>
      <c r="G25" s="30"/>
    </row>
    <row r="26" ht="15.75" spans="2:7">
      <c r="B26" s="30" t="s">
        <v>115</v>
      </c>
      <c r="C26" s="30"/>
      <c r="D26" s="30"/>
      <c r="E26" s="30"/>
      <c r="F26" s="30"/>
      <c r="G26" s="30"/>
    </row>
    <row r="27" ht="15.75" spans="2:7">
      <c r="B27" s="31" t="s">
        <v>134</v>
      </c>
      <c r="C27" s="31" t="s">
        <v>117</v>
      </c>
      <c r="D27" s="31"/>
      <c r="E27" s="31" t="s">
        <v>118</v>
      </c>
      <c r="F27" s="31"/>
      <c r="G27" s="2"/>
    </row>
    <row r="28" ht="15.75" spans="2:7">
      <c r="B28" s="32"/>
      <c r="C28" s="33"/>
      <c r="D28" s="34"/>
      <c r="E28" s="32"/>
      <c r="F28" s="32"/>
      <c r="G28" s="2"/>
    </row>
    <row r="29" ht="15.75" spans="2:6">
      <c r="B29" s="35"/>
      <c r="C29" s="33"/>
      <c r="D29" s="34"/>
      <c r="E29" s="35"/>
      <c r="F29" s="35"/>
    </row>
    <row r="30" ht="15.75" spans="2:7">
      <c r="B30" s="35"/>
      <c r="C30" s="33"/>
      <c r="D30" s="36"/>
      <c r="E30" s="35"/>
      <c r="F30" s="35"/>
      <c r="G30" s="37"/>
    </row>
    <row r="31" ht="15.75" spans="2:7">
      <c r="B31" s="38" t="s">
        <v>263</v>
      </c>
      <c r="C31" s="39" t="s">
        <v>120</v>
      </c>
      <c r="D31" s="39"/>
      <c r="E31" s="40" t="s">
        <v>158</v>
      </c>
      <c r="F31" s="40"/>
      <c r="G31" s="37"/>
    </row>
  </sheetData>
  <mergeCells count="15">
    <mergeCell ref="A18:E18"/>
    <mergeCell ref="A19:E19"/>
    <mergeCell ref="A20:E20"/>
    <mergeCell ref="B25:G25"/>
    <mergeCell ref="B26:G26"/>
    <mergeCell ref="C27:D27"/>
    <mergeCell ref="E27:F27"/>
    <mergeCell ref="C31:D31"/>
    <mergeCell ref="E31:F31"/>
    <mergeCell ref="A16:A17"/>
    <mergeCell ref="B16:B17"/>
    <mergeCell ref="C16:C17"/>
    <mergeCell ref="D16:D17"/>
    <mergeCell ref="E16:E17"/>
    <mergeCell ref="F16:F17"/>
  </mergeCells>
  <pageMargins left="0.5" right="0" top="2" bottom="0.25" header="0.3" footer="0.3"/>
  <pageSetup paperSize="5" scale="8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17" sqref="A17:F19"/>
    </sheetView>
  </sheetViews>
  <sheetFormatPr defaultColWidth="9" defaultRowHeight="15" outlineLevelCol="6"/>
  <cols>
    <col min="1" max="1" width="6.42857142857143" customWidth="1"/>
    <col min="2" max="2" width="31" customWidth="1"/>
    <col min="3" max="3" width="6.71428571428571" customWidth="1"/>
    <col min="4" max="4" width="8.42857142857143" customWidth="1"/>
    <col min="5" max="5" width="17.4285714285714" customWidth="1"/>
    <col min="6" max="6" width="18.5714285714286" customWidth="1"/>
    <col min="7" max="7" width="13.1428571428571" customWidth="1"/>
  </cols>
  <sheetData>
    <row r="1" ht="15.75" spans="1:6">
      <c r="A1" s="1" t="s">
        <v>87</v>
      </c>
      <c r="B1" s="1"/>
      <c r="C1" s="2"/>
      <c r="D1" s="2"/>
      <c r="E1" s="2"/>
      <c r="F1" s="2"/>
    </row>
    <row r="2" ht="15.75" spans="1:6">
      <c r="A2" s="1" t="s">
        <v>88</v>
      </c>
      <c r="B2" s="1"/>
      <c r="C2" s="2"/>
      <c r="D2" s="2"/>
      <c r="E2" s="2"/>
      <c r="F2" s="2"/>
    </row>
    <row r="3" ht="15.75" spans="1:6">
      <c r="A3" s="2"/>
      <c r="B3" s="2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254" t="s">
        <v>7</v>
      </c>
      <c r="B6" s="25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93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79" t="s">
        <v>96</v>
      </c>
      <c r="B15" s="79" t="s">
        <v>97</v>
      </c>
      <c r="C15" s="79" t="s">
        <v>98</v>
      </c>
      <c r="D15" s="79" t="s">
        <v>99</v>
      </c>
      <c r="E15" s="79" t="s">
        <v>100</v>
      </c>
      <c r="F15" s="79" t="s">
        <v>101</v>
      </c>
      <c r="G15" s="79" t="s">
        <v>102</v>
      </c>
    </row>
    <row r="16" ht="15.95" customHeight="1" spans="1:7">
      <c r="A16" s="49">
        <v>1</v>
      </c>
      <c r="B16" s="210" t="s">
        <v>103</v>
      </c>
      <c r="C16" s="150">
        <v>7</v>
      </c>
      <c r="D16" s="150" t="s">
        <v>104</v>
      </c>
      <c r="E16" s="255">
        <v>2750000</v>
      </c>
      <c r="F16" s="52">
        <f>E16*C16</f>
        <v>19250000</v>
      </c>
      <c r="G16" s="256" t="s">
        <v>105</v>
      </c>
    </row>
    <row r="17" ht="15.95" customHeight="1" spans="1:7">
      <c r="A17" s="117" t="s">
        <v>106</v>
      </c>
      <c r="B17" s="118"/>
      <c r="C17" s="118"/>
      <c r="D17" s="118"/>
      <c r="E17" s="119"/>
      <c r="F17" s="257">
        <f>SUM(F16)</f>
        <v>19250000</v>
      </c>
      <c r="G17" s="258" t="s">
        <v>107</v>
      </c>
    </row>
    <row r="18" ht="15.95" customHeight="1" spans="1:7">
      <c r="A18" s="117" t="s">
        <v>108</v>
      </c>
      <c r="B18" s="118"/>
      <c r="C18" s="118"/>
      <c r="D18" s="118"/>
      <c r="E18" s="119"/>
      <c r="F18" s="257">
        <f>F17*11%</f>
        <v>2117500</v>
      </c>
      <c r="G18" s="258" t="s">
        <v>109</v>
      </c>
    </row>
    <row r="19" ht="15.95" customHeight="1" spans="1:7">
      <c r="A19" s="171" t="s">
        <v>110</v>
      </c>
      <c r="B19" s="172"/>
      <c r="C19" s="172"/>
      <c r="D19" s="172"/>
      <c r="E19" s="173"/>
      <c r="F19" s="259">
        <f>SUM(F17:F18)</f>
        <v>21367500</v>
      </c>
      <c r="G19" s="260" t="s">
        <v>111</v>
      </c>
    </row>
    <row r="20" ht="15.95" customHeight="1" spans="1:6">
      <c r="A20" s="2"/>
      <c r="B20" s="2"/>
      <c r="C20" s="2"/>
      <c r="D20" s="2"/>
      <c r="E20" s="2"/>
      <c r="F20" s="2"/>
    </row>
    <row r="21" ht="15.75" spans="1:6">
      <c r="A21" s="2" t="s">
        <v>112</v>
      </c>
      <c r="B21" s="2"/>
      <c r="C21" s="2"/>
      <c r="D21" s="2"/>
      <c r="E21" s="2"/>
      <c r="F21" s="2"/>
    </row>
    <row r="22" ht="15.75" spans="1:6">
      <c r="A22" s="2" t="s">
        <v>113</v>
      </c>
      <c r="B22" s="2"/>
      <c r="C22" s="2"/>
      <c r="D22" s="2"/>
      <c r="E22" s="2"/>
      <c r="F22" s="2"/>
    </row>
    <row r="24" ht="15.75" spans="2:7">
      <c r="B24" s="37"/>
      <c r="C24" s="37" t="s">
        <v>114</v>
      </c>
      <c r="D24" s="37"/>
      <c r="E24" s="37"/>
      <c r="F24" s="37"/>
      <c r="G24" s="2"/>
    </row>
    <row r="25" ht="15.75" spans="2:7">
      <c r="B25" s="37"/>
      <c r="C25" s="32" t="s">
        <v>115</v>
      </c>
      <c r="D25" s="32"/>
      <c r="E25" s="32"/>
      <c r="F25" s="32"/>
      <c r="G25" s="32"/>
    </row>
    <row r="26" ht="15.75" spans="2:7">
      <c r="B26" s="177" t="s">
        <v>116</v>
      </c>
      <c r="C26" s="177" t="s">
        <v>117</v>
      </c>
      <c r="D26" s="177"/>
      <c r="E26" s="31" t="s">
        <v>118</v>
      </c>
      <c r="F26" s="31"/>
      <c r="G26" s="2"/>
    </row>
    <row r="27" ht="15.75" spans="2:7">
      <c r="B27" s="32"/>
      <c r="D27" s="2"/>
      <c r="E27" s="32"/>
      <c r="F27" s="32"/>
      <c r="G27" s="2"/>
    </row>
    <row r="28" ht="15.75" spans="2:7">
      <c r="B28" s="32"/>
      <c r="D28" s="2"/>
      <c r="E28" s="32"/>
      <c r="F28" s="32"/>
      <c r="G28" s="2"/>
    </row>
    <row r="29" ht="15.75" spans="2:6">
      <c r="B29" s="35"/>
      <c r="D29" s="2"/>
      <c r="E29" s="35"/>
      <c r="F29" s="35"/>
    </row>
    <row r="30" ht="15.75" spans="2:7">
      <c r="B30" s="2" t="s">
        <v>119</v>
      </c>
      <c r="C30" s="261" t="s">
        <v>120</v>
      </c>
      <c r="D30" s="261"/>
      <c r="E30" s="40" t="s">
        <v>121</v>
      </c>
      <c r="F30" s="40"/>
      <c r="G30" s="37"/>
    </row>
  </sheetData>
  <mergeCells count="6">
    <mergeCell ref="A17:E17"/>
    <mergeCell ref="A18:E18"/>
    <mergeCell ref="A19:E19"/>
    <mergeCell ref="C25:G25"/>
    <mergeCell ref="E26:F26"/>
    <mergeCell ref="E30:F30"/>
  </mergeCells>
  <pageMargins left="0.5" right="0" top="2" bottom="0.25" header="0.3" footer="0.3"/>
  <pageSetup paperSize="5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70" workbookViewId="0">
      <selection activeCell="B84" sqref="B84:F84"/>
    </sheetView>
  </sheetViews>
  <sheetFormatPr defaultColWidth="9" defaultRowHeight="15" outlineLevelCol="6"/>
  <cols>
    <col min="1" max="1" width="6.42857142857143" customWidth="1"/>
    <col min="2" max="2" width="30.7142857142857" customWidth="1"/>
    <col min="3" max="3" width="6.71428571428571" customWidth="1"/>
    <col min="4" max="4" width="8.42857142857143" customWidth="1"/>
    <col min="5" max="5" width="15.4285714285714" customWidth="1"/>
    <col min="6" max="6" width="17.2857142857143" customWidth="1"/>
    <col min="7" max="7" width="12.1428571428571" customWidth="1"/>
  </cols>
  <sheetData>
    <row r="1" ht="15.75" spans="1:6">
      <c r="A1" s="1" t="s">
        <v>87</v>
      </c>
      <c r="B1" s="184"/>
      <c r="C1" s="2"/>
      <c r="D1" s="2"/>
      <c r="E1" s="2"/>
      <c r="F1" s="2"/>
    </row>
    <row r="2" ht="15.75" spans="1:6">
      <c r="A2" s="1" t="s">
        <v>122</v>
      </c>
      <c r="B2" s="1"/>
      <c r="C2" s="2"/>
      <c r="D2" s="2"/>
      <c r="E2" s="2"/>
      <c r="F2" s="2"/>
    </row>
    <row r="3" ht="15.75" spans="1:6">
      <c r="A3" s="2"/>
      <c r="B3" s="2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186" t="s">
        <v>16</v>
      </c>
      <c r="B6" s="1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123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124</v>
      </c>
      <c r="B13" s="2"/>
      <c r="C13" s="2"/>
      <c r="D13" s="2"/>
      <c r="E13" s="2"/>
      <c r="F13" s="2"/>
    </row>
    <row r="14" ht="15.75" spans="1:6">
      <c r="A14" s="2" t="s">
        <v>125</v>
      </c>
      <c r="B14" s="2"/>
      <c r="C14" s="2"/>
      <c r="D14" s="2"/>
      <c r="E14" s="2"/>
      <c r="F14" s="2"/>
    </row>
    <row r="15" ht="15.75" spans="1:6">
      <c r="A15" s="2"/>
      <c r="B15" s="2"/>
      <c r="C15" s="2"/>
      <c r="D15" s="2"/>
      <c r="E15" s="2"/>
      <c r="F15" s="2"/>
    </row>
    <row r="16" ht="15.75" spans="1:7">
      <c r="A16" s="79" t="s">
        <v>96</v>
      </c>
      <c r="B16" s="79" t="s">
        <v>97</v>
      </c>
      <c r="C16" s="79" t="s">
        <v>98</v>
      </c>
      <c r="D16" s="79" t="s">
        <v>99</v>
      </c>
      <c r="E16" s="79" t="s">
        <v>126</v>
      </c>
      <c r="F16" s="79" t="s">
        <v>101</v>
      </c>
      <c r="G16" s="79" t="s">
        <v>127</v>
      </c>
    </row>
    <row r="17" ht="15.75" spans="1:7">
      <c r="A17" s="49">
        <v>1</v>
      </c>
      <c r="B17" s="247" t="s">
        <v>128</v>
      </c>
      <c r="C17" s="49">
        <v>400</v>
      </c>
      <c r="D17" s="49" t="s">
        <v>129</v>
      </c>
      <c r="E17" s="63">
        <v>24400</v>
      </c>
      <c r="F17" s="253">
        <f>E17*C17</f>
        <v>9760000</v>
      </c>
      <c r="G17" s="249" t="s">
        <v>130</v>
      </c>
    </row>
    <row r="18" ht="15.75" spans="1:7">
      <c r="A18" s="49">
        <v>2</v>
      </c>
      <c r="B18" s="247" t="s">
        <v>131</v>
      </c>
      <c r="C18" s="49">
        <v>200</v>
      </c>
      <c r="D18" s="49" t="s">
        <v>129</v>
      </c>
      <c r="E18" s="63">
        <v>28400</v>
      </c>
      <c r="F18" s="253">
        <f>E18*C18</f>
        <v>5680000</v>
      </c>
      <c r="G18" s="170" t="s">
        <v>132</v>
      </c>
    </row>
    <row r="19" ht="15.75" spans="1:7">
      <c r="A19" s="239" t="s">
        <v>106</v>
      </c>
      <c r="B19" s="240"/>
      <c r="C19" s="240"/>
      <c r="D19" s="240"/>
      <c r="E19" s="241"/>
      <c r="F19" s="51">
        <f>SUM(F17:F18)</f>
        <v>15440000</v>
      </c>
      <c r="G19" s="170"/>
    </row>
    <row r="20" ht="15.75" spans="1:7">
      <c r="A20" s="192" t="s">
        <v>108</v>
      </c>
      <c r="B20" s="193"/>
      <c r="C20" s="193"/>
      <c r="D20" s="193"/>
      <c r="E20" s="194"/>
      <c r="F20" s="52">
        <f>F19*11%</f>
        <v>1698400</v>
      </c>
      <c r="G20" s="170"/>
    </row>
    <row r="21" ht="15.75" spans="1:7">
      <c r="A21" s="242" t="s">
        <v>110</v>
      </c>
      <c r="B21" s="243"/>
      <c r="C21" s="243"/>
      <c r="D21" s="243"/>
      <c r="E21" s="244"/>
      <c r="F21" s="245">
        <f>SUM(F19:F20)</f>
        <v>17138400</v>
      </c>
      <c r="G21" s="175"/>
    </row>
    <row r="22" ht="15.75" spans="1:6">
      <c r="A22" s="2"/>
      <c r="B22" s="2"/>
      <c r="C22" s="2"/>
      <c r="D22" s="2"/>
      <c r="E22" s="2"/>
      <c r="F22" s="2"/>
    </row>
    <row r="23" ht="15.75" spans="1:6">
      <c r="A23" s="2" t="s">
        <v>133</v>
      </c>
      <c r="B23" s="2"/>
      <c r="C23" s="2"/>
      <c r="D23" s="2"/>
      <c r="E23" s="2"/>
      <c r="F23" s="2"/>
    </row>
    <row r="24" ht="15.75" spans="1:6">
      <c r="A24" s="2" t="s">
        <v>113</v>
      </c>
      <c r="B24" s="2"/>
      <c r="C24" s="2"/>
      <c r="D24" s="2"/>
      <c r="E24" s="2"/>
      <c r="F24" s="2"/>
    </row>
    <row r="25" ht="12" customHeight="1" spans="1:6">
      <c r="A25" s="2"/>
      <c r="B25" s="2"/>
      <c r="C25" s="2"/>
      <c r="D25" s="2"/>
      <c r="E25" s="2"/>
      <c r="F25" s="2"/>
    </row>
    <row r="26" ht="15.75" spans="1:7">
      <c r="A26" s="2"/>
      <c r="B26" s="37"/>
      <c r="C26" s="32" t="s">
        <v>114</v>
      </c>
      <c r="D26" s="32"/>
      <c r="E26" s="32"/>
      <c r="F26" s="32"/>
      <c r="G26" s="32"/>
    </row>
    <row r="27" ht="15.75" spans="2:7">
      <c r="B27" s="37"/>
      <c r="C27" s="32" t="s">
        <v>115</v>
      </c>
      <c r="D27" s="32"/>
      <c r="E27" s="32"/>
      <c r="F27" s="32"/>
      <c r="G27" s="32"/>
    </row>
    <row r="28" ht="15.75" spans="2:7">
      <c r="B28" s="177" t="s">
        <v>134</v>
      </c>
      <c r="C28" s="31" t="s">
        <v>117</v>
      </c>
      <c r="D28" s="31"/>
      <c r="E28" s="31" t="s">
        <v>118</v>
      </c>
      <c r="F28" s="31"/>
      <c r="G28" s="177"/>
    </row>
    <row r="29" ht="15.75" spans="2:7">
      <c r="B29" s="32"/>
      <c r="D29" s="2"/>
      <c r="E29" s="32"/>
      <c r="F29" s="32"/>
      <c r="G29" s="32"/>
    </row>
    <row r="30" ht="15.75" spans="2:7">
      <c r="B30" s="35"/>
      <c r="D30" s="2"/>
      <c r="E30" s="35"/>
      <c r="F30" s="35"/>
      <c r="G30" s="35"/>
    </row>
    <row r="31" ht="15.75" spans="2:7">
      <c r="B31" s="35"/>
      <c r="D31" s="39"/>
      <c r="E31" s="35"/>
      <c r="F31" s="35"/>
      <c r="G31" s="35"/>
    </row>
    <row r="32" ht="15.75" spans="2:7">
      <c r="B32" s="2" t="s">
        <v>135</v>
      </c>
      <c r="C32" s="39" t="s">
        <v>120</v>
      </c>
      <c r="D32" s="39"/>
      <c r="E32" s="40" t="s">
        <v>121</v>
      </c>
      <c r="F32" s="40"/>
      <c r="G32" s="246"/>
    </row>
    <row r="33" ht="15.75" spans="2:7">
      <c r="B33" s="2"/>
      <c r="C33" s="2"/>
      <c r="D33" s="2"/>
      <c r="E33" s="2"/>
      <c r="F33" s="2"/>
      <c r="G33" s="2"/>
    </row>
    <row r="68" ht="15.75" spans="1:6">
      <c r="A68" s="1" t="s">
        <v>136</v>
      </c>
      <c r="B68" s="184"/>
      <c r="C68" s="2"/>
      <c r="D68" s="2"/>
      <c r="E68" s="2"/>
      <c r="F68" s="2"/>
    </row>
    <row r="69" ht="15.75" spans="1:6">
      <c r="A69" s="1" t="s">
        <v>137</v>
      </c>
      <c r="B69" s="1"/>
      <c r="C69" s="2"/>
      <c r="D69" s="2"/>
      <c r="E69" s="2"/>
      <c r="F69" s="2"/>
    </row>
    <row r="70" ht="15.75" spans="1:6">
      <c r="A70" s="2"/>
      <c r="B70" s="2"/>
      <c r="C70" s="2"/>
      <c r="D70" s="2"/>
      <c r="E70" s="2"/>
      <c r="F70" s="2"/>
    </row>
    <row r="71" ht="15.75" spans="1:6">
      <c r="A71" s="2" t="s">
        <v>89</v>
      </c>
      <c r="B71" s="2"/>
      <c r="C71" s="2"/>
      <c r="D71" s="2"/>
      <c r="E71" s="2"/>
      <c r="F71" s="2"/>
    </row>
    <row r="72" ht="15.75" spans="1:6">
      <c r="A72" s="2" t="s">
        <v>90</v>
      </c>
      <c r="B72" s="2"/>
      <c r="C72" s="2"/>
      <c r="D72" s="2"/>
      <c r="E72" s="2"/>
      <c r="F72" s="2"/>
    </row>
    <row r="73" ht="15.75" spans="1:6">
      <c r="A73" s="186" t="s">
        <v>16</v>
      </c>
      <c r="B73" s="1"/>
      <c r="C73" s="2"/>
      <c r="D73" s="2"/>
      <c r="E73" s="2"/>
      <c r="F73" s="2"/>
    </row>
    <row r="74" ht="15.75" spans="1:6">
      <c r="A74" s="2" t="s">
        <v>91</v>
      </c>
      <c r="B74" s="2"/>
      <c r="C74" s="2"/>
      <c r="D74" s="2"/>
      <c r="E74" s="2"/>
      <c r="F74" s="2"/>
    </row>
    <row r="75" ht="15.75" spans="1:6">
      <c r="A75" s="1" t="s">
        <v>92</v>
      </c>
      <c r="B75" s="2"/>
      <c r="C75" s="2"/>
      <c r="D75" s="2"/>
      <c r="E75" s="2"/>
      <c r="F75" s="2"/>
    </row>
    <row r="76" ht="15.75" spans="1:6">
      <c r="A76" s="2"/>
      <c r="B76" s="2"/>
      <c r="C76" s="2"/>
      <c r="D76" s="2"/>
      <c r="E76" s="2"/>
      <c r="F76" s="2"/>
    </row>
    <row r="77" ht="15.75" spans="1:6">
      <c r="A77" s="2" t="s">
        <v>123</v>
      </c>
      <c r="B77" s="2"/>
      <c r="C77" s="2"/>
      <c r="D77" s="2"/>
      <c r="E77" s="2"/>
      <c r="F77" s="2"/>
    </row>
    <row r="78" ht="15.75" spans="1:6">
      <c r="A78" s="2"/>
      <c r="B78" s="2"/>
      <c r="C78" s="2"/>
      <c r="D78" s="2"/>
      <c r="E78" s="2"/>
      <c r="F78" s="2"/>
    </row>
    <row r="79" ht="15.75" spans="1:6">
      <c r="A79" s="2" t="s">
        <v>94</v>
      </c>
      <c r="B79" s="2"/>
      <c r="C79" s="2"/>
      <c r="D79" s="2"/>
      <c r="E79" s="2"/>
      <c r="F79" s="2"/>
    </row>
    <row r="80" ht="15.75" spans="1:6">
      <c r="A80" s="2" t="s">
        <v>124</v>
      </c>
      <c r="B80" s="2"/>
      <c r="C80" s="2"/>
      <c r="D80" s="2"/>
      <c r="E80" s="2"/>
      <c r="F80" s="2"/>
    </row>
    <row r="81" ht="15.75" spans="1:6">
      <c r="A81" s="2" t="s">
        <v>125</v>
      </c>
      <c r="B81" s="2"/>
      <c r="C81" s="2"/>
      <c r="D81" s="2"/>
      <c r="E81" s="2"/>
      <c r="F81" s="2"/>
    </row>
    <row r="82" ht="15.75" spans="1:6">
      <c r="A82" s="2"/>
      <c r="B82" s="2"/>
      <c r="C82" s="2"/>
      <c r="D82" s="2"/>
      <c r="E82" s="2"/>
      <c r="F82" s="2"/>
    </row>
    <row r="83" ht="15.75" spans="1:7">
      <c r="A83" s="79" t="s">
        <v>96</v>
      </c>
      <c r="B83" s="79" t="s">
        <v>97</v>
      </c>
      <c r="C83" s="79" t="s">
        <v>98</v>
      </c>
      <c r="D83" s="79" t="s">
        <v>99</v>
      </c>
      <c r="E83" s="79" t="s">
        <v>126</v>
      </c>
      <c r="F83" s="79" t="s">
        <v>101</v>
      </c>
      <c r="G83" s="79" t="s">
        <v>127</v>
      </c>
    </row>
    <row r="84" ht="15.75" spans="1:7">
      <c r="A84" s="49">
        <v>1</v>
      </c>
      <c r="B84" s="50" t="s">
        <v>138</v>
      </c>
      <c r="C84" s="49">
        <v>4</v>
      </c>
      <c r="D84" s="49" t="s">
        <v>139</v>
      </c>
      <c r="E84" s="63">
        <v>2500000</v>
      </c>
      <c r="F84" s="253">
        <f>E84*C84</f>
        <v>10000000</v>
      </c>
      <c r="G84" s="249" t="s">
        <v>140</v>
      </c>
    </row>
    <row r="85" ht="15.75" spans="1:7">
      <c r="A85" s="239" t="s">
        <v>106</v>
      </c>
      <c r="B85" s="240"/>
      <c r="C85" s="240"/>
      <c r="D85" s="240"/>
      <c r="E85" s="241"/>
      <c r="F85" s="51">
        <f>SUM(F84:F84)</f>
        <v>10000000</v>
      </c>
      <c r="G85" s="170" t="s">
        <v>132</v>
      </c>
    </row>
    <row r="86" ht="15.75" spans="1:7">
      <c r="A86" s="192" t="s">
        <v>108</v>
      </c>
      <c r="B86" s="193"/>
      <c r="C86" s="193"/>
      <c r="D86" s="193"/>
      <c r="E86" s="194"/>
      <c r="F86" s="52">
        <f>F85*11%</f>
        <v>1100000</v>
      </c>
      <c r="G86" s="170"/>
    </row>
    <row r="87" ht="15.75" spans="1:7">
      <c r="A87" s="242" t="s">
        <v>110</v>
      </c>
      <c r="B87" s="243"/>
      <c r="C87" s="243"/>
      <c r="D87" s="243"/>
      <c r="E87" s="244"/>
      <c r="F87" s="245">
        <f>SUM(F85:F86)</f>
        <v>11100000</v>
      </c>
      <c r="G87" s="175"/>
    </row>
    <row r="88" ht="15.75" spans="1:6">
      <c r="A88" s="2"/>
      <c r="B88" s="2"/>
      <c r="C88" s="2"/>
      <c r="D88" s="2"/>
      <c r="E88" s="2"/>
      <c r="F88" s="2"/>
    </row>
    <row r="89" ht="15.75" spans="1:6">
      <c r="A89" s="2" t="s">
        <v>141</v>
      </c>
      <c r="B89" s="2"/>
      <c r="C89" s="2"/>
      <c r="D89" s="2"/>
      <c r="E89" s="2"/>
      <c r="F89" s="2"/>
    </row>
    <row r="90" ht="15.75" spans="1:6">
      <c r="A90" s="2" t="s">
        <v>113</v>
      </c>
      <c r="B90" s="2"/>
      <c r="C90" s="2"/>
      <c r="D90" s="2"/>
      <c r="E90" s="2"/>
      <c r="F90" s="2"/>
    </row>
    <row r="91" ht="12" customHeight="1" spans="1:6">
      <c r="A91" s="2"/>
      <c r="B91" s="2"/>
      <c r="C91" s="2"/>
      <c r="D91" s="2"/>
      <c r="E91" s="2"/>
      <c r="F91" s="2"/>
    </row>
    <row r="92" ht="15.75" spans="1:7">
      <c r="A92" s="2"/>
      <c r="B92" s="37"/>
      <c r="C92" s="32" t="s">
        <v>114</v>
      </c>
      <c r="D92" s="32"/>
      <c r="E92" s="32"/>
      <c r="F92" s="32"/>
      <c r="G92" s="32"/>
    </row>
    <row r="93" ht="15.75" spans="2:7">
      <c r="B93" s="37"/>
      <c r="C93" s="32" t="s">
        <v>115</v>
      </c>
      <c r="D93" s="32"/>
      <c r="E93" s="32"/>
      <c r="F93" s="32"/>
      <c r="G93" s="32"/>
    </row>
    <row r="94" ht="15.75" spans="2:7">
      <c r="B94" s="177" t="s">
        <v>134</v>
      </c>
      <c r="C94" s="31" t="s">
        <v>117</v>
      </c>
      <c r="D94" s="31"/>
      <c r="E94" s="31" t="s">
        <v>118</v>
      </c>
      <c r="F94" s="31"/>
      <c r="G94" s="177"/>
    </row>
    <row r="95" ht="15.75" spans="2:7">
      <c r="B95" s="32"/>
      <c r="D95" s="2"/>
      <c r="E95" s="32"/>
      <c r="F95" s="32"/>
      <c r="G95" s="32"/>
    </row>
    <row r="96" ht="15.75" spans="2:7">
      <c r="B96" s="35"/>
      <c r="D96" s="2"/>
      <c r="E96" s="35"/>
      <c r="F96" s="35"/>
      <c r="G96" s="35"/>
    </row>
    <row r="97" ht="15.75" spans="2:7">
      <c r="B97" s="35"/>
      <c r="D97" s="39"/>
      <c r="E97" s="35"/>
      <c r="F97" s="35"/>
      <c r="G97" s="35"/>
    </row>
    <row r="98" ht="15.75" spans="2:7">
      <c r="B98" s="2" t="s">
        <v>135</v>
      </c>
      <c r="C98" s="39" t="s">
        <v>120</v>
      </c>
      <c r="D98" s="39"/>
      <c r="E98" s="40" t="s">
        <v>121</v>
      </c>
      <c r="F98" s="40"/>
      <c r="G98" s="246"/>
    </row>
    <row r="99" ht="15.75" spans="2:7">
      <c r="B99" s="2"/>
      <c r="C99" s="2"/>
      <c r="D99" s="2"/>
      <c r="E99" s="2"/>
      <c r="F99" s="2"/>
      <c r="G99" s="2"/>
    </row>
  </sheetData>
  <mergeCells count="18">
    <mergeCell ref="A19:E19"/>
    <mergeCell ref="A20:E20"/>
    <mergeCell ref="A21:E21"/>
    <mergeCell ref="C26:G26"/>
    <mergeCell ref="C27:G27"/>
    <mergeCell ref="C28:D28"/>
    <mergeCell ref="E28:F28"/>
    <mergeCell ref="C32:D32"/>
    <mergeCell ref="E32:F32"/>
    <mergeCell ref="A85:E85"/>
    <mergeCell ref="A86:E86"/>
    <mergeCell ref="A87:E87"/>
    <mergeCell ref="C92:G92"/>
    <mergeCell ref="C93:G93"/>
    <mergeCell ref="C94:D94"/>
    <mergeCell ref="E94:F94"/>
    <mergeCell ref="C98:D98"/>
    <mergeCell ref="E98:F98"/>
  </mergeCells>
  <pageMargins left="0.5" right="0" top="2" bottom="0.25" header="0.3" footer="0.3"/>
  <pageSetup paperSize="5" scale="8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"/>
  <sheetViews>
    <sheetView topLeftCell="A81" workbookViewId="0">
      <selection activeCell="E95" sqref="E95:F95"/>
    </sheetView>
  </sheetViews>
  <sheetFormatPr defaultColWidth="9" defaultRowHeight="15" outlineLevelCol="6"/>
  <cols>
    <col min="1" max="1" width="6.42857142857143" customWidth="1"/>
    <col min="2" max="2" width="23.5714285714286" customWidth="1"/>
    <col min="3" max="3" width="6.71428571428571" customWidth="1"/>
    <col min="4" max="4" width="8.42857142857143" customWidth="1"/>
    <col min="5" max="5" width="14.8571428571429" customWidth="1"/>
    <col min="6" max="6" width="17" customWidth="1"/>
    <col min="7" max="7" width="16.2857142857143" customWidth="1"/>
  </cols>
  <sheetData>
    <row r="1" ht="15.75" spans="1:6">
      <c r="A1" s="1" t="s">
        <v>87</v>
      </c>
      <c r="B1" s="184"/>
      <c r="C1" s="2"/>
      <c r="D1" s="2"/>
      <c r="E1" s="2"/>
      <c r="F1" s="2"/>
    </row>
    <row r="2" ht="15.75" spans="1:6">
      <c r="A2" s="1" t="s">
        <v>142</v>
      </c>
      <c r="B2" s="1"/>
      <c r="C2" s="2"/>
      <c r="D2" s="2"/>
      <c r="E2" s="2"/>
      <c r="F2" s="2"/>
    </row>
    <row r="3" ht="15.75" spans="1:6">
      <c r="A3" s="2"/>
      <c r="B3" s="2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186" t="s">
        <v>18</v>
      </c>
      <c r="B6" s="1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143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124</v>
      </c>
      <c r="B13" s="2"/>
      <c r="C13" s="2"/>
      <c r="D13" s="2"/>
      <c r="E13" s="2"/>
      <c r="F13" s="2"/>
    </row>
    <row r="14" ht="15.75" spans="1:6">
      <c r="A14" s="2" t="s">
        <v>125</v>
      </c>
      <c r="B14" s="2"/>
      <c r="C14" s="2"/>
      <c r="D14" s="2"/>
      <c r="E14" s="2"/>
      <c r="F14" s="2"/>
    </row>
    <row r="15" ht="15.75" spans="1:6">
      <c r="A15" s="2"/>
      <c r="B15" s="2"/>
      <c r="C15" s="2"/>
      <c r="D15" s="2"/>
      <c r="E15" s="2"/>
      <c r="F15" s="2"/>
    </row>
    <row r="16" ht="15.75" spans="1:7">
      <c r="A16" s="79" t="s">
        <v>96</v>
      </c>
      <c r="B16" s="79" t="s">
        <v>97</v>
      </c>
      <c r="C16" s="79" t="s">
        <v>98</v>
      </c>
      <c r="D16" s="79" t="s">
        <v>99</v>
      </c>
      <c r="E16" s="79" t="s">
        <v>126</v>
      </c>
      <c r="F16" s="79" t="s">
        <v>101</v>
      </c>
      <c r="G16" s="79" t="s">
        <v>127</v>
      </c>
    </row>
    <row r="17" ht="15.75" spans="1:7">
      <c r="A17" s="49">
        <v>1</v>
      </c>
      <c r="B17" s="247" t="s">
        <v>144</v>
      </c>
      <c r="C17" s="49">
        <v>1</v>
      </c>
      <c r="D17" s="49" t="s">
        <v>145</v>
      </c>
      <c r="E17" s="51">
        <v>620000</v>
      </c>
      <c r="F17" s="248">
        <f>E17*C17</f>
        <v>620000</v>
      </c>
      <c r="G17" s="249" t="s">
        <v>146</v>
      </c>
    </row>
    <row r="18" ht="15.75" spans="1:7">
      <c r="A18" s="239" t="s">
        <v>106</v>
      </c>
      <c r="B18" s="240"/>
      <c r="C18" s="240"/>
      <c r="D18" s="240"/>
      <c r="E18" s="241"/>
      <c r="F18" s="63">
        <f>SUM(F17:F17)</f>
        <v>620000</v>
      </c>
      <c r="G18" s="170"/>
    </row>
    <row r="19" ht="15.75" spans="1:7">
      <c r="A19" s="192" t="s">
        <v>108</v>
      </c>
      <c r="B19" s="193"/>
      <c r="C19" s="193"/>
      <c r="D19" s="193"/>
      <c r="E19" s="194"/>
      <c r="F19" s="64">
        <f>F18*11%</f>
        <v>68200</v>
      </c>
      <c r="G19" s="170"/>
    </row>
    <row r="20" ht="15.75" spans="1:7">
      <c r="A20" s="242" t="s">
        <v>110</v>
      </c>
      <c r="B20" s="243"/>
      <c r="C20" s="243"/>
      <c r="D20" s="243"/>
      <c r="E20" s="244"/>
      <c r="F20" s="250">
        <f>SUM(F18:F19)</f>
        <v>688200</v>
      </c>
      <c r="G20" s="175"/>
    </row>
    <row r="21" ht="15.75" spans="1:6">
      <c r="A21" s="2"/>
      <c r="B21" s="2"/>
      <c r="C21" s="2"/>
      <c r="D21" s="2"/>
      <c r="E21" s="2"/>
      <c r="F21" s="2"/>
    </row>
    <row r="22" ht="15.75" spans="1:6">
      <c r="A22" s="2" t="s">
        <v>147</v>
      </c>
      <c r="B22" s="2"/>
      <c r="C22" s="2"/>
      <c r="D22" s="2"/>
      <c r="E22" s="2"/>
      <c r="F22" s="2"/>
    </row>
    <row r="23" ht="15.75" spans="1:6">
      <c r="A23" s="2" t="s">
        <v>113</v>
      </c>
      <c r="B23" s="2"/>
      <c r="C23" s="2"/>
      <c r="D23" s="2"/>
      <c r="E23" s="2"/>
      <c r="F23" s="2"/>
    </row>
    <row r="24" ht="12" customHeight="1" spans="1:6">
      <c r="A24" s="2"/>
      <c r="B24" s="2"/>
      <c r="C24" s="2"/>
      <c r="D24" s="2"/>
      <c r="E24" s="2"/>
      <c r="F24" s="2"/>
    </row>
    <row r="25" ht="15.75" spans="1:7">
      <c r="A25" s="2"/>
      <c r="B25" s="37"/>
      <c r="C25" s="32" t="s">
        <v>114</v>
      </c>
      <c r="D25" s="32"/>
      <c r="E25" s="32"/>
      <c r="F25" s="32"/>
      <c r="G25" s="32"/>
    </row>
    <row r="26" ht="15.75" spans="2:7">
      <c r="B26" s="37"/>
      <c r="C26" s="32" t="s">
        <v>115</v>
      </c>
      <c r="D26" s="32"/>
      <c r="E26" s="32"/>
      <c r="F26" s="32"/>
      <c r="G26" s="32"/>
    </row>
    <row r="27" ht="15.75" spans="2:7">
      <c r="B27" s="177" t="s">
        <v>134</v>
      </c>
      <c r="C27" s="31" t="s">
        <v>117</v>
      </c>
      <c r="D27" s="31"/>
      <c r="E27" s="31" t="s">
        <v>118</v>
      </c>
      <c r="F27" s="31"/>
      <c r="G27" s="177"/>
    </row>
    <row r="28" ht="15.75" spans="2:7">
      <c r="B28" s="32"/>
      <c r="D28" s="2"/>
      <c r="E28" s="32"/>
      <c r="F28" s="32"/>
      <c r="G28" s="32"/>
    </row>
    <row r="29" ht="15.75" spans="2:7">
      <c r="B29" s="35"/>
      <c r="D29" s="2"/>
      <c r="E29" s="35"/>
      <c r="F29" s="35"/>
      <c r="G29" s="35"/>
    </row>
    <row r="30" ht="15.75" spans="2:7">
      <c r="B30" s="35"/>
      <c r="D30" s="39"/>
      <c r="E30" s="35"/>
      <c r="F30" s="35"/>
      <c r="G30" s="35"/>
    </row>
    <row r="31" ht="15.75" spans="2:7">
      <c r="B31" s="2" t="s">
        <v>135</v>
      </c>
      <c r="C31" s="39" t="s">
        <v>120</v>
      </c>
      <c r="D31" s="39"/>
      <c r="E31" s="40" t="s">
        <v>121</v>
      </c>
      <c r="F31" s="40"/>
      <c r="G31" s="246"/>
    </row>
    <row r="32" ht="15.75" spans="2:7">
      <c r="B32" s="2"/>
      <c r="C32" s="2"/>
      <c r="D32" s="2"/>
      <c r="E32" s="2"/>
      <c r="F32" s="2"/>
      <c r="G32" s="2"/>
    </row>
    <row r="64" ht="15.75" spans="1:6">
      <c r="A64" s="1" t="s">
        <v>148</v>
      </c>
      <c r="B64" s="184"/>
      <c r="C64" s="2"/>
      <c r="D64" s="2"/>
      <c r="E64" s="2"/>
      <c r="F64" s="2"/>
    </row>
    <row r="65" ht="15.75" spans="1:6">
      <c r="A65" s="1" t="s">
        <v>149</v>
      </c>
      <c r="B65" s="1"/>
      <c r="C65" s="2"/>
      <c r="D65" s="2"/>
      <c r="E65" s="2"/>
      <c r="F65" s="2"/>
    </row>
    <row r="66" ht="15.75" spans="1:6">
      <c r="A66" s="2"/>
      <c r="B66" s="2"/>
      <c r="C66" s="2"/>
      <c r="D66" s="2"/>
      <c r="E66" s="2"/>
      <c r="F66" s="2"/>
    </row>
    <row r="67" ht="15.75" spans="1:6">
      <c r="A67" s="2" t="s">
        <v>89</v>
      </c>
      <c r="B67" s="2"/>
      <c r="C67" s="2"/>
      <c r="D67" s="2"/>
      <c r="E67" s="2"/>
      <c r="F67" s="2"/>
    </row>
    <row r="68" ht="15.75" spans="1:6">
      <c r="A68" s="2" t="s">
        <v>90</v>
      </c>
      <c r="B68" s="2"/>
      <c r="C68" s="2"/>
      <c r="D68" s="2"/>
      <c r="E68" s="2"/>
      <c r="F68" s="2"/>
    </row>
    <row r="69" ht="15.75" spans="1:6">
      <c r="A69" s="186" t="s">
        <v>18</v>
      </c>
      <c r="B69" s="1"/>
      <c r="C69" s="2"/>
      <c r="D69" s="2"/>
      <c r="E69" s="2"/>
      <c r="F69" s="2"/>
    </row>
    <row r="70" ht="15.75" spans="1:6">
      <c r="A70" s="2" t="s">
        <v>91</v>
      </c>
      <c r="B70" s="2"/>
      <c r="C70" s="2"/>
      <c r="D70" s="2"/>
      <c r="E70" s="2"/>
      <c r="F70" s="2"/>
    </row>
    <row r="71" ht="15.75" spans="1:6">
      <c r="A71" s="1" t="s">
        <v>92</v>
      </c>
      <c r="B71" s="2"/>
      <c r="C71" s="2"/>
      <c r="D71" s="2"/>
      <c r="E71" s="2"/>
      <c r="F71" s="2"/>
    </row>
    <row r="72" ht="15.75" spans="1:6">
      <c r="A72" s="2"/>
      <c r="B72" s="2"/>
      <c r="C72" s="2"/>
      <c r="D72" s="2"/>
      <c r="E72" s="2"/>
      <c r="F72" s="2"/>
    </row>
    <row r="73" ht="15.75" spans="1:6">
      <c r="A73" s="2" t="s">
        <v>143</v>
      </c>
      <c r="B73" s="2"/>
      <c r="C73" s="2"/>
      <c r="D73" s="2"/>
      <c r="E73" s="2"/>
      <c r="F73" s="2"/>
    </row>
    <row r="74" ht="15.75" spans="1:6">
      <c r="A74" s="2"/>
      <c r="B74" s="2"/>
      <c r="C74" s="2"/>
      <c r="D74" s="2"/>
      <c r="E74" s="2"/>
      <c r="F74" s="2"/>
    </row>
    <row r="75" ht="15.75" spans="1:6">
      <c r="A75" s="2" t="s">
        <v>94</v>
      </c>
      <c r="B75" s="2"/>
      <c r="C75" s="2"/>
      <c r="D75" s="2"/>
      <c r="E75" s="2"/>
      <c r="F75" s="2"/>
    </row>
    <row r="76" ht="15.75" spans="1:6">
      <c r="A76" s="2" t="s">
        <v>124</v>
      </c>
      <c r="B76" s="2"/>
      <c r="C76" s="2"/>
      <c r="D76" s="2"/>
      <c r="E76" s="2"/>
      <c r="F76" s="2"/>
    </row>
    <row r="77" ht="15.75" spans="1:6">
      <c r="A77" s="2" t="s">
        <v>125</v>
      </c>
      <c r="B77" s="2"/>
      <c r="C77" s="2"/>
      <c r="D77" s="2"/>
      <c r="E77" s="2"/>
      <c r="F77" s="2"/>
    </row>
    <row r="78" ht="15.75" spans="1:6">
      <c r="A78" s="2"/>
      <c r="B78" s="2"/>
      <c r="C78" s="2"/>
      <c r="D78" s="2"/>
      <c r="E78" s="2"/>
      <c r="F78" s="2"/>
    </row>
    <row r="79" ht="15.75" spans="1:7">
      <c r="A79" s="79" t="s">
        <v>96</v>
      </c>
      <c r="B79" s="79" t="s">
        <v>97</v>
      </c>
      <c r="C79" s="79" t="s">
        <v>98</v>
      </c>
      <c r="D79" s="79" t="s">
        <v>99</v>
      </c>
      <c r="E79" s="79" t="s">
        <v>126</v>
      </c>
      <c r="F79" s="79" t="s">
        <v>101</v>
      </c>
      <c r="G79" s="79" t="s">
        <v>127</v>
      </c>
    </row>
    <row r="80" ht="15.75" spans="1:7">
      <c r="A80" s="49">
        <v>1</v>
      </c>
      <c r="B80" s="251" t="s">
        <v>150</v>
      </c>
      <c r="C80" s="252">
        <v>50</v>
      </c>
      <c r="D80" s="252" t="s">
        <v>139</v>
      </c>
      <c r="E80" s="51">
        <v>236000</v>
      </c>
      <c r="F80" s="253">
        <f>E80*C80</f>
        <v>11800000</v>
      </c>
      <c r="G80" s="249" t="s">
        <v>151</v>
      </c>
    </row>
    <row r="81" ht="15.75" spans="1:7">
      <c r="A81" s="49">
        <v>2</v>
      </c>
      <c r="B81" s="251" t="s">
        <v>152</v>
      </c>
      <c r="C81" s="252">
        <v>50</v>
      </c>
      <c r="D81" s="252" t="s">
        <v>153</v>
      </c>
      <c r="E81" s="51">
        <v>225000</v>
      </c>
      <c r="F81" s="253">
        <f>E81*C81</f>
        <v>11250000</v>
      </c>
      <c r="G81" s="170" t="s">
        <v>154</v>
      </c>
    </row>
    <row r="82" ht="15.75" spans="1:7">
      <c r="A82" s="239" t="s">
        <v>106</v>
      </c>
      <c r="B82" s="240"/>
      <c r="C82" s="240"/>
      <c r="D82" s="240"/>
      <c r="E82" s="241"/>
      <c r="F82" s="51">
        <f>SUM(F80:F81)</f>
        <v>23050000</v>
      </c>
      <c r="G82" s="170"/>
    </row>
    <row r="83" ht="15.75" spans="1:7">
      <c r="A83" s="192" t="s">
        <v>108</v>
      </c>
      <c r="B83" s="193"/>
      <c r="C83" s="193"/>
      <c r="D83" s="193"/>
      <c r="E83" s="194"/>
      <c r="F83" s="52">
        <f>F82*11%</f>
        <v>2535500</v>
      </c>
      <c r="G83" s="170"/>
    </row>
    <row r="84" ht="15.75" spans="1:7">
      <c r="A84" s="242" t="s">
        <v>110</v>
      </c>
      <c r="B84" s="243"/>
      <c r="C84" s="243"/>
      <c r="D84" s="243"/>
      <c r="E84" s="244"/>
      <c r="F84" s="245">
        <f>SUM(F82:F83)</f>
        <v>25585500</v>
      </c>
      <c r="G84" s="175"/>
    </row>
    <row r="85" ht="15.75" spans="1:6">
      <c r="A85" s="2"/>
      <c r="B85" s="2"/>
      <c r="C85" s="2"/>
      <c r="D85" s="2"/>
      <c r="E85" s="2"/>
      <c r="F85" s="2"/>
    </row>
    <row r="86" ht="15.75" spans="1:6">
      <c r="A86" s="2" t="s">
        <v>155</v>
      </c>
      <c r="B86" s="2"/>
      <c r="C86" s="2"/>
      <c r="D86" s="2"/>
      <c r="E86" s="2"/>
      <c r="F86" s="2"/>
    </row>
    <row r="87" ht="15.75" spans="1:6">
      <c r="A87" s="2" t="s">
        <v>113</v>
      </c>
      <c r="B87" s="2"/>
      <c r="C87" s="2"/>
      <c r="D87" s="2"/>
      <c r="E87" s="2"/>
      <c r="F87" s="2"/>
    </row>
    <row r="88" ht="12" customHeight="1" spans="1:6">
      <c r="A88" s="2"/>
      <c r="B88" s="2"/>
      <c r="C88" s="2"/>
      <c r="D88" s="2"/>
      <c r="E88" s="2"/>
      <c r="F88" s="2"/>
    </row>
    <row r="89" ht="15.75" spans="1:7">
      <c r="A89" s="2"/>
      <c r="B89" s="37"/>
      <c r="C89" s="32" t="s">
        <v>114</v>
      </c>
      <c r="D89" s="32"/>
      <c r="E89" s="32"/>
      <c r="F89" s="32"/>
      <c r="G89" s="32"/>
    </row>
    <row r="90" ht="15.75" spans="2:7">
      <c r="B90" s="37"/>
      <c r="C90" s="32" t="s">
        <v>115</v>
      </c>
      <c r="D90" s="32"/>
      <c r="E90" s="32"/>
      <c r="F90" s="32"/>
      <c r="G90" s="32"/>
    </row>
    <row r="91" ht="15.75" spans="2:7">
      <c r="B91" s="177" t="s">
        <v>156</v>
      </c>
      <c r="C91" s="31" t="s">
        <v>117</v>
      </c>
      <c r="D91" s="31"/>
      <c r="E91" s="31" t="s">
        <v>118</v>
      </c>
      <c r="F91" s="31"/>
      <c r="G91" s="177"/>
    </row>
    <row r="92" ht="15.75" spans="2:7">
      <c r="B92" s="32"/>
      <c r="D92" s="2"/>
      <c r="E92" s="32"/>
      <c r="F92" s="32"/>
      <c r="G92" s="32"/>
    </row>
    <row r="93" ht="15.75" spans="2:7">
      <c r="B93" s="35"/>
      <c r="D93" s="2"/>
      <c r="E93" s="35"/>
      <c r="F93" s="35"/>
      <c r="G93" s="35"/>
    </row>
    <row r="94" ht="15.75" spans="2:7">
      <c r="B94" s="35"/>
      <c r="D94" s="39"/>
      <c r="E94" s="35"/>
      <c r="F94" s="35"/>
      <c r="G94" s="35"/>
    </row>
    <row r="95" ht="15.75" spans="2:7">
      <c r="B95" s="2" t="s">
        <v>157</v>
      </c>
      <c r="C95" s="39" t="s">
        <v>120</v>
      </c>
      <c r="D95" s="39"/>
      <c r="E95" s="40" t="s">
        <v>158</v>
      </c>
      <c r="F95" s="40"/>
      <c r="G95" s="246"/>
    </row>
    <row r="96" ht="15.75" spans="2:7">
      <c r="B96" s="2"/>
      <c r="C96" s="2"/>
      <c r="D96" s="2"/>
      <c r="E96" s="2"/>
      <c r="F96" s="2"/>
      <c r="G96" s="2"/>
    </row>
  </sheetData>
  <mergeCells count="18">
    <mergeCell ref="A18:E18"/>
    <mergeCell ref="A19:E19"/>
    <mergeCell ref="A20:E20"/>
    <mergeCell ref="C25:G25"/>
    <mergeCell ref="C26:G26"/>
    <mergeCell ref="C27:D27"/>
    <mergeCell ref="E27:F27"/>
    <mergeCell ref="C31:D31"/>
    <mergeCell ref="E31:F31"/>
    <mergeCell ref="A82:E82"/>
    <mergeCell ref="A83:E83"/>
    <mergeCell ref="A84:E84"/>
    <mergeCell ref="C89:G89"/>
    <mergeCell ref="C90:G90"/>
    <mergeCell ref="C91:D91"/>
    <mergeCell ref="E91:F91"/>
    <mergeCell ref="C95:D95"/>
    <mergeCell ref="E95:F95"/>
  </mergeCells>
  <pageMargins left="0.5" right="0" top="2" bottom="0.25" header="0.3" footer="0.3"/>
  <pageSetup paperSize="5" scale="9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6" workbookViewId="0">
      <selection activeCell="J14" sqref="J14"/>
    </sheetView>
  </sheetViews>
  <sheetFormatPr defaultColWidth="9" defaultRowHeight="15" outlineLevelCol="6"/>
  <cols>
    <col min="1" max="1" width="6.42857142857143" customWidth="1"/>
    <col min="2" max="2" width="41.1428571428571" customWidth="1"/>
    <col min="3" max="3" width="5.85714285714286" customWidth="1"/>
    <col min="4" max="4" width="8.42857142857143" customWidth="1"/>
    <col min="5" max="5" width="15.2857142857143" customWidth="1"/>
    <col min="6" max="6" width="16.5714285714286" customWidth="1"/>
    <col min="7" max="7" width="15.2857142857143" customWidth="1"/>
  </cols>
  <sheetData>
    <row r="1" ht="15.75" spans="1:6">
      <c r="A1" s="1" t="s">
        <v>159</v>
      </c>
      <c r="B1" s="184"/>
      <c r="C1" s="2"/>
      <c r="D1" s="2"/>
      <c r="E1" s="2"/>
      <c r="F1" s="2"/>
    </row>
    <row r="2" ht="15.75" spans="1:6">
      <c r="A2" s="1" t="s">
        <v>160</v>
      </c>
      <c r="B2" s="1"/>
      <c r="C2" s="2"/>
      <c r="D2" s="2"/>
      <c r="E2" s="2"/>
      <c r="F2" s="2"/>
    </row>
    <row r="3" ht="15.75" spans="1:6">
      <c r="A3" s="2"/>
      <c r="B3" s="2"/>
      <c r="C3" s="2"/>
      <c r="D3" s="2"/>
      <c r="E3" s="2"/>
      <c r="F3" s="2"/>
    </row>
    <row r="4" ht="15.75" spans="1:6">
      <c r="A4" s="1" t="s">
        <v>161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186" t="s">
        <v>12</v>
      </c>
      <c r="B6" s="1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162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124</v>
      </c>
      <c r="B13" s="2"/>
      <c r="C13" s="2"/>
      <c r="D13" s="2"/>
      <c r="E13" s="2"/>
      <c r="F13" s="2"/>
    </row>
    <row r="14" ht="15.75" spans="1:6">
      <c r="A14" s="2" t="s">
        <v>125</v>
      </c>
      <c r="B14" s="2"/>
      <c r="C14" s="2"/>
      <c r="D14" s="2"/>
      <c r="E14" s="2"/>
      <c r="F14" s="2"/>
    </row>
    <row r="15" ht="15.75" spans="1:6">
      <c r="A15" s="2"/>
      <c r="B15" s="2"/>
      <c r="C15" s="2"/>
      <c r="D15" s="2"/>
      <c r="E15" s="2"/>
      <c r="F15" s="2"/>
    </row>
    <row r="16" ht="15.75" spans="1:7">
      <c r="A16" s="79" t="s">
        <v>96</v>
      </c>
      <c r="B16" s="79" t="s">
        <v>97</v>
      </c>
      <c r="C16" s="79" t="s">
        <v>98</v>
      </c>
      <c r="D16" s="79" t="s">
        <v>99</v>
      </c>
      <c r="E16" s="79" t="s">
        <v>126</v>
      </c>
      <c r="F16" s="79" t="s">
        <v>101</v>
      </c>
      <c r="G16" s="79" t="s">
        <v>127</v>
      </c>
    </row>
    <row r="17" ht="15.95" customHeight="1" spans="1:7">
      <c r="A17" s="7">
        <v>1</v>
      </c>
      <c r="B17" s="230" t="s">
        <v>163</v>
      </c>
      <c r="C17" s="7">
        <v>1</v>
      </c>
      <c r="D17" s="7" t="s">
        <v>164</v>
      </c>
      <c r="E17" s="231">
        <v>35000000</v>
      </c>
      <c r="F17" s="232">
        <f>E17*C17</f>
        <v>35000000</v>
      </c>
      <c r="G17" s="182" t="s">
        <v>165</v>
      </c>
    </row>
    <row r="18" ht="15.95" customHeight="1" spans="1:7">
      <c r="A18" s="86"/>
      <c r="B18" s="233" t="s">
        <v>166</v>
      </c>
      <c r="C18" s="86"/>
      <c r="D18" s="86"/>
      <c r="E18" s="234"/>
      <c r="F18" s="235"/>
      <c r="G18" s="169" t="s">
        <v>167</v>
      </c>
    </row>
    <row r="19" ht="15.95" customHeight="1" spans="1:7">
      <c r="A19" s="12"/>
      <c r="B19" s="236" t="s">
        <v>168</v>
      </c>
      <c r="C19" s="12"/>
      <c r="D19" s="12"/>
      <c r="E19" s="237"/>
      <c r="F19" s="238"/>
      <c r="G19" s="169" t="s">
        <v>169</v>
      </c>
    </row>
    <row r="20" ht="15.75" spans="1:7">
      <c r="A20" s="239" t="s">
        <v>106</v>
      </c>
      <c r="B20" s="240"/>
      <c r="C20" s="240"/>
      <c r="D20" s="240"/>
      <c r="E20" s="241"/>
      <c r="F20" s="51">
        <f>SUM(F17:F17)</f>
        <v>35000000</v>
      </c>
      <c r="G20" s="170"/>
    </row>
    <row r="21" ht="15.75" spans="1:7">
      <c r="A21" s="192" t="s">
        <v>108</v>
      </c>
      <c r="B21" s="193"/>
      <c r="C21" s="193"/>
      <c r="D21" s="193"/>
      <c r="E21" s="194"/>
      <c r="F21" s="52">
        <f>F20*11%</f>
        <v>3850000</v>
      </c>
      <c r="G21" s="170"/>
    </row>
    <row r="22" ht="15.75" spans="1:7">
      <c r="A22" s="242" t="s">
        <v>110</v>
      </c>
      <c r="B22" s="243"/>
      <c r="C22" s="243"/>
      <c r="D22" s="243"/>
      <c r="E22" s="244"/>
      <c r="F22" s="245">
        <f>SUM(F20:F21)</f>
        <v>38850000</v>
      </c>
      <c r="G22" s="175"/>
    </row>
    <row r="23" ht="15.75" spans="1:6">
      <c r="A23" s="2"/>
      <c r="B23" s="2"/>
      <c r="C23" s="2"/>
      <c r="D23" s="2"/>
      <c r="E23" s="2"/>
      <c r="F23" s="2"/>
    </row>
    <row r="24" ht="15.75" spans="1:6">
      <c r="A24" s="2" t="s">
        <v>170</v>
      </c>
      <c r="B24" s="2"/>
      <c r="C24" s="2"/>
      <c r="D24" s="2"/>
      <c r="E24" s="2"/>
      <c r="F24" s="2"/>
    </row>
    <row r="25" ht="15.75" spans="1:6">
      <c r="A25" s="2" t="s">
        <v>113</v>
      </c>
      <c r="B25" s="2"/>
      <c r="C25" s="2"/>
      <c r="D25" s="2"/>
      <c r="E25" s="2"/>
      <c r="F25" s="2"/>
    </row>
    <row r="26" ht="12" customHeight="1" spans="1:6">
      <c r="A26" s="2"/>
      <c r="B26" s="2"/>
      <c r="C26" s="2"/>
      <c r="D26" s="2"/>
      <c r="E26" s="2"/>
      <c r="F26" s="2"/>
    </row>
    <row r="27" ht="15.75" spans="1:7">
      <c r="A27" s="2"/>
      <c r="B27" s="37"/>
      <c r="C27" s="32" t="s">
        <v>114</v>
      </c>
      <c r="D27" s="32"/>
      <c r="E27" s="32"/>
      <c r="F27" s="32"/>
      <c r="G27" s="32"/>
    </row>
    <row r="28" ht="15.75" spans="2:7">
      <c r="B28" s="37"/>
      <c r="C28" s="32" t="s">
        <v>115</v>
      </c>
      <c r="D28" s="32"/>
      <c r="E28" s="32"/>
      <c r="F28" s="32"/>
      <c r="G28" s="32"/>
    </row>
    <row r="29" ht="15.75" spans="2:7">
      <c r="B29" s="177" t="s">
        <v>171</v>
      </c>
      <c r="C29" s="31" t="s">
        <v>117</v>
      </c>
      <c r="D29" s="31"/>
      <c r="E29" s="31" t="s">
        <v>118</v>
      </c>
      <c r="F29" s="31"/>
      <c r="G29" s="177"/>
    </row>
    <row r="30" ht="15.75" spans="2:7">
      <c r="B30" s="32"/>
      <c r="D30" s="2"/>
      <c r="E30" s="32"/>
      <c r="F30" s="32"/>
      <c r="G30" s="32"/>
    </row>
    <row r="31" ht="15.75" spans="2:7">
      <c r="B31" s="35"/>
      <c r="D31" s="2"/>
      <c r="E31" s="35"/>
      <c r="F31" s="35"/>
      <c r="G31" s="35"/>
    </row>
    <row r="32" ht="15.75" spans="2:7">
      <c r="B32" s="35"/>
      <c r="D32" s="39"/>
      <c r="E32" s="35"/>
      <c r="F32" s="35"/>
      <c r="G32" s="35"/>
    </row>
    <row r="33" ht="15.75" spans="2:7">
      <c r="B33" s="2" t="s">
        <v>172</v>
      </c>
      <c r="C33" s="39" t="s">
        <v>120</v>
      </c>
      <c r="D33" s="39"/>
      <c r="E33" s="40" t="s">
        <v>121</v>
      </c>
      <c r="F33" s="40"/>
      <c r="G33" s="246"/>
    </row>
    <row r="34" ht="15.75" spans="2:7">
      <c r="B34" s="2"/>
      <c r="C34" s="2"/>
      <c r="D34" s="2"/>
      <c r="E34" s="2"/>
      <c r="F34" s="2"/>
      <c r="G34" s="2"/>
    </row>
  </sheetData>
  <mergeCells count="14">
    <mergeCell ref="A20:E20"/>
    <mergeCell ref="A21:E21"/>
    <mergeCell ref="A22:E22"/>
    <mergeCell ref="C27:G27"/>
    <mergeCell ref="C28:G28"/>
    <mergeCell ref="C29:D29"/>
    <mergeCell ref="E29:F29"/>
    <mergeCell ref="C33:D33"/>
    <mergeCell ref="E33:F33"/>
    <mergeCell ref="A17:A19"/>
    <mergeCell ref="C17:C19"/>
    <mergeCell ref="D17:D19"/>
    <mergeCell ref="E17:E19"/>
    <mergeCell ref="F17:F19"/>
  </mergeCells>
  <pageMargins left="0.5" right="0" top="2" bottom="0.25" header="0.3" footer="0.3"/>
  <pageSetup paperSize="5" scale="9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5"/>
  <sheetViews>
    <sheetView topLeftCell="A256" workbookViewId="0">
      <selection activeCell="B269" sqref="B269"/>
    </sheetView>
  </sheetViews>
  <sheetFormatPr defaultColWidth="9" defaultRowHeight="15" outlineLevelCol="7"/>
  <cols>
    <col min="1" max="1" width="6.42857142857143" customWidth="1"/>
    <col min="2" max="2" width="36.2857142857143" customWidth="1"/>
    <col min="3" max="3" width="6.28571428571429" customWidth="1"/>
    <col min="4" max="4" width="8.57142857142857" customWidth="1"/>
    <col min="5" max="5" width="16.7142857142857" customWidth="1"/>
    <col min="6" max="6" width="17.8571428571429" customWidth="1"/>
    <col min="7" max="7" width="11.7142857142857" customWidth="1"/>
  </cols>
  <sheetData>
    <row r="1" customFormat="1" ht="15.75" spans="1:6">
      <c r="A1" s="1" t="s">
        <v>173</v>
      </c>
      <c r="B1" s="1"/>
      <c r="C1" s="2"/>
      <c r="D1" s="2"/>
      <c r="E1" s="2"/>
      <c r="F1" s="2"/>
    </row>
    <row r="2" customFormat="1" ht="15.75" spans="1:6">
      <c r="A2" s="1" t="s">
        <v>174</v>
      </c>
      <c r="B2" s="1"/>
      <c r="C2" s="2"/>
      <c r="D2" s="2"/>
      <c r="E2" s="2"/>
      <c r="F2" s="207"/>
    </row>
    <row r="3" customFormat="1" ht="15.75" spans="1:6">
      <c r="A3" s="2"/>
      <c r="B3" s="2"/>
      <c r="C3" s="2"/>
      <c r="D3" s="2"/>
      <c r="E3" s="2"/>
      <c r="F3" s="2"/>
    </row>
    <row r="4" customFormat="1" ht="15.75" spans="1:6">
      <c r="A4" s="2" t="s">
        <v>89</v>
      </c>
      <c r="B4" s="2"/>
      <c r="C4" s="2"/>
      <c r="D4" s="2"/>
      <c r="E4" s="2"/>
      <c r="F4" s="2"/>
    </row>
    <row r="5" customFormat="1" ht="15.75" spans="1:6">
      <c r="A5" s="2" t="s">
        <v>90</v>
      </c>
      <c r="B5" s="2"/>
      <c r="C5" s="2"/>
      <c r="D5" s="2"/>
      <c r="E5" s="2"/>
      <c r="F5" s="2"/>
    </row>
    <row r="6" customFormat="1" ht="15.75" spans="1:6">
      <c r="A6" s="186" t="s">
        <v>22</v>
      </c>
      <c r="B6" s="186"/>
      <c r="C6" s="2"/>
      <c r="D6" s="2"/>
      <c r="E6" s="2"/>
      <c r="F6" s="2"/>
    </row>
    <row r="7" customFormat="1" ht="15.75" spans="1:6">
      <c r="A7" s="2" t="s">
        <v>91</v>
      </c>
      <c r="B7" s="2"/>
      <c r="C7" s="2"/>
      <c r="D7" s="2"/>
      <c r="E7" s="2"/>
      <c r="F7" s="2"/>
    </row>
    <row r="8" customFormat="1" ht="15.75" spans="1:6">
      <c r="A8" s="1" t="s">
        <v>92</v>
      </c>
      <c r="B8" s="2"/>
      <c r="C8" s="2"/>
      <c r="D8" s="2"/>
      <c r="E8" s="2"/>
      <c r="F8" s="2"/>
    </row>
    <row r="9" customFormat="1" ht="15.75" spans="1:6">
      <c r="A9" s="2"/>
      <c r="B9" s="2"/>
      <c r="C9" s="2"/>
      <c r="D9" s="2"/>
      <c r="E9" s="2"/>
      <c r="F9" s="2"/>
    </row>
    <row r="10" customFormat="1" ht="15.75" spans="1:6">
      <c r="A10" s="2" t="s">
        <v>175</v>
      </c>
      <c r="B10" s="2"/>
      <c r="C10" s="2"/>
      <c r="D10" s="2"/>
      <c r="E10" s="2"/>
      <c r="F10" s="2"/>
    </row>
    <row r="11" customFormat="1" ht="15.75" spans="1:6">
      <c r="A11" s="2"/>
      <c r="B11" s="2"/>
      <c r="C11" s="2"/>
      <c r="D11" s="2"/>
      <c r="E11" s="2"/>
      <c r="F11" s="2"/>
    </row>
    <row r="12" customFormat="1" ht="15.75" spans="1:6">
      <c r="A12" s="2" t="s">
        <v>94</v>
      </c>
      <c r="B12" s="2"/>
      <c r="C12" s="2"/>
      <c r="D12" s="2"/>
      <c r="E12" s="2"/>
      <c r="F12" s="2"/>
    </row>
    <row r="13" customFormat="1" ht="15.75" spans="1:6">
      <c r="A13" s="2" t="s">
        <v>176</v>
      </c>
      <c r="B13" s="2"/>
      <c r="C13" s="2"/>
      <c r="D13" s="2"/>
      <c r="E13" s="2"/>
      <c r="F13" s="2"/>
    </row>
    <row r="14" customFormat="1" ht="15.75" spans="1:6">
      <c r="A14" s="2"/>
      <c r="B14" s="2"/>
      <c r="C14" s="2"/>
      <c r="D14" s="2"/>
      <c r="E14" s="2"/>
      <c r="F14" s="2"/>
    </row>
    <row r="15" ht="15.75" spans="1:7">
      <c r="A15" s="208" t="s">
        <v>96</v>
      </c>
      <c r="B15" s="208" t="s">
        <v>97</v>
      </c>
      <c r="C15" s="208" t="s">
        <v>98</v>
      </c>
      <c r="D15" s="208" t="s">
        <v>99</v>
      </c>
      <c r="E15" s="208" t="s">
        <v>100</v>
      </c>
      <c r="F15" s="208" t="s">
        <v>101</v>
      </c>
      <c r="G15" s="209" t="s">
        <v>102</v>
      </c>
    </row>
    <row r="16" ht="15.95" customHeight="1" spans="1:7">
      <c r="A16" s="49">
        <v>1</v>
      </c>
      <c r="B16" s="210" t="s">
        <v>177</v>
      </c>
      <c r="C16" s="150">
        <v>30</v>
      </c>
      <c r="D16" s="150" t="s">
        <v>178</v>
      </c>
      <c r="E16" s="211">
        <v>80000</v>
      </c>
      <c r="F16" s="212">
        <f t="shared" ref="F16:F25" si="0">E16*C16</f>
        <v>2400000</v>
      </c>
      <c r="G16" s="213" t="s">
        <v>179</v>
      </c>
    </row>
    <row r="17" ht="15.95" customHeight="1" spans="1:7">
      <c r="A17" s="12">
        <f t="shared" ref="A17:A25" si="1">A16+1</f>
        <v>2</v>
      </c>
      <c r="B17" s="210" t="s">
        <v>180</v>
      </c>
      <c r="C17" s="214">
        <v>23</v>
      </c>
      <c r="D17" s="150" t="s">
        <v>178</v>
      </c>
      <c r="E17" s="215">
        <v>125000</v>
      </c>
      <c r="F17" s="212">
        <f t="shared" si="0"/>
        <v>2875000</v>
      </c>
      <c r="G17" s="216" t="s">
        <v>181</v>
      </c>
    </row>
    <row r="18" ht="15.95" customHeight="1" spans="1:7">
      <c r="A18" s="12">
        <f t="shared" si="1"/>
        <v>3</v>
      </c>
      <c r="B18" s="217" t="s">
        <v>182</v>
      </c>
      <c r="C18" s="214">
        <v>26</v>
      </c>
      <c r="D18" s="214" t="s">
        <v>183</v>
      </c>
      <c r="E18" s="215">
        <v>135000</v>
      </c>
      <c r="F18" s="212">
        <f t="shared" si="0"/>
        <v>3510000</v>
      </c>
      <c r="G18" s="216"/>
    </row>
    <row r="19" ht="15.95" customHeight="1" spans="1:7">
      <c r="A19" s="12">
        <f t="shared" si="1"/>
        <v>4</v>
      </c>
      <c r="B19" s="217" t="s">
        <v>184</v>
      </c>
      <c r="C19" s="214">
        <v>38</v>
      </c>
      <c r="D19" s="214" t="s">
        <v>183</v>
      </c>
      <c r="E19" s="215">
        <v>170000</v>
      </c>
      <c r="F19" s="212">
        <f t="shared" si="0"/>
        <v>6460000</v>
      </c>
      <c r="G19" s="216"/>
    </row>
    <row r="20" ht="15.95" customHeight="1" spans="1:7">
      <c r="A20" s="12">
        <f t="shared" si="1"/>
        <v>5</v>
      </c>
      <c r="B20" s="217" t="s">
        <v>185</v>
      </c>
      <c r="C20" s="214">
        <v>68</v>
      </c>
      <c r="D20" s="214" t="s">
        <v>183</v>
      </c>
      <c r="E20" s="215">
        <v>935000</v>
      </c>
      <c r="F20" s="212">
        <f t="shared" si="0"/>
        <v>63580000</v>
      </c>
      <c r="G20" s="216"/>
    </row>
    <row r="21" ht="15.95" customHeight="1" spans="1:7">
      <c r="A21" s="12">
        <f t="shared" si="1"/>
        <v>6</v>
      </c>
      <c r="B21" s="217" t="s">
        <v>186</v>
      </c>
      <c r="C21" s="214">
        <v>20</v>
      </c>
      <c r="D21" s="214" t="s">
        <v>183</v>
      </c>
      <c r="E21" s="215">
        <v>1565000</v>
      </c>
      <c r="F21" s="212">
        <f t="shared" si="0"/>
        <v>31300000</v>
      </c>
      <c r="G21" s="216"/>
    </row>
    <row r="22" ht="15.95" customHeight="1" spans="1:7">
      <c r="A22" s="12">
        <f t="shared" si="1"/>
        <v>7</v>
      </c>
      <c r="B22" s="217" t="s">
        <v>187</v>
      </c>
      <c r="C22" s="214">
        <v>5</v>
      </c>
      <c r="D22" s="214" t="s">
        <v>183</v>
      </c>
      <c r="E22" s="215">
        <v>8500000</v>
      </c>
      <c r="F22" s="212">
        <f t="shared" si="0"/>
        <v>42500000</v>
      </c>
      <c r="G22" s="216"/>
    </row>
    <row r="23" ht="15.95" customHeight="1" spans="1:7">
      <c r="A23" s="12">
        <f t="shared" si="1"/>
        <v>8</v>
      </c>
      <c r="B23" s="217" t="s">
        <v>188</v>
      </c>
      <c r="C23" s="214">
        <v>3</v>
      </c>
      <c r="D23" s="214" t="s">
        <v>183</v>
      </c>
      <c r="E23" s="215">
        <v>16000000</v>
      </c>
      <c r="F23" s="212">
        <f t="shared" si="0"/>
        <v>48000000</v>
      </c>
      <c r="G23" s="216"/>
    </row>
    <row r="24" ht="15.95" customHeight="1" spans="1:7">
      <c r="A24" s="12">
        <f t="shared" si="1"/>
        <v>9</v>
      </c>
      <c r="B24" s="217" t="s">
        <v>189</v>
      </c>
      <c r="C24" s="214">
        <v>11</v>
      </c>
      <c r="D24" s="214" t="s">
        <v>183</v>
      </c>
      <c r="E24" s="215">
        <v>24500000</v>
      </c>
      <c r="F24" s="212">
        <f t="shared" si="0"/>
        <v>269500000</v>
      </c>
      <c r="G24" s="216"/>
    </row>
    <row r="25" ht="15.95" customHeight="1" spans="1:7">
      <c r="A25" s="12">
        <f t="shared" si="1"/>
        <v>10</v>
      </c>
      <c r="B25" s="217" t="s">
        <v>190</v>
      </c>
      <c r="C25" s="214">
        <v>23</v>
      </c>
      <c r="D25" s="214" t="s">
        <v>183</v>
      </c>
      <c r="E25" s="215">
        <v>160000</v>
      </c>
      <c r="F25" s="218">
        <f t="shared" si="0"/>
        <v>3680000</v>
      </c>
      <c r="G25" s="216"/>
    </row>
    <row r="26" ht="15.75" spans="1:7">
      <c r="A26" s="191" t="s">
        <v>106</v>
      </c>
      <c r="B26" s="191"/>
      <c r="C26" s="191"/>
      <c r="D26" s="191"/>
      <c r="E26" s="191"/>
      <c r="F26" s="66">
        <f>SUM(F16:F25)</f>
        <v>473805000</v>
      </c>
      <c r="G26" s="219"/>
    </row>
    <row r="27" ht="15.75" spans="1:7">
      <c r="A27" s="192" t="s">
        <v>108</v>
      </c>
      <c r="B27" s="193"/>
      <c r="C27" s="193"/>
      <c r="D27" s="193"/>
      <c r="E27" s="194"/>
      <c r="F27" s="149">
        <f>F26*11%</f>
        <v>52118550</v>
      </c>
      <c r="G27" s="219"/>
    </row>
    <row r="28" ht="15.75" spans="1:7">
      <c r="A28" s="195" t="s">
        <v>110</v>
      </c>
      <c r="B28" s="196"/>
      <c r="C28" s="196"/>
      <c r="D28" s="196"/>
      <c r="E28" s="197"/>
      <c r="F28" s="220">
        <f>SUM(F26:F27)</f>
        <v>525923550</v>
      </c>
      <c r="G28" s="221"/>
    </row>
    <row r="29" customFormat="1" ht="15.75" spans="1:6">
      <c r="A29" s="2"/>
      <c r="B29" s="2"/>
      <c r="C29" s="2"/>
      <c r="D29" s="2"/>
      <c r="E29" s="2"/>
      <c r="F29" s="2"/>
    </row>
    <row r="30" ht="15.75" spans="1:8">
      <c r="A30" s="34" t="s">
        <v>191</v>
      </c>
      <c r="B30" s="34"/>
      <c r="C30" s="34"/>
      <c r="D30" s="34"/>
      <c r="E30" s="34"/>
      <c r="F30" s="34"/>
      <c r="G30" s="34"/>
      <c r="H30" s="34"/>
    </row>
    <row r="31" customFormat="1" ht="15.75" spans="1:6">
      <c r="A31" s="2" t="s">
        <v>113</v>
      </c>
      <c r="B31" s="2"/>
      <c r="C31" s="2"/>
      <c r="D31" s="2"/>
      <c r="E31" s="2"/>
      <c r="F31" s="2"/>
    </row>
    <row r="32" customFormat="1" ht="15.75" spans="1:6">
      <c r="A32" s="2"/>
      <c r="B32" s="2"/>
      <c r="C32" s="2"/>
      <c r="D32" s="2"/>
      <c r="E32" s="2"/>
      <c r="F32" s="2"/>
    </row>
    <row r="33" ht="15.75" spans="2:7">
      <c r="B33" s="37"/>
      <c r="C33" s="37" t="s">
        <v>114</v>
      </c>
      <c r="D33" s="37"/>
      <c r="E33" s="37"/>
      <c r="F33" s="37"/>
      <c r="G33" s="2"/>
    </row>
    <row r="34" ht="15.75" spans="2:7">
      <c r="B34" s="37"/>
      <c r="C34" s="32" t="s">
        <v>115</v>
      </c>
      <c r="D34" s="32"/>
      <c r="E34" s="32"/>
      <c r="F34" s="32"/>
      <c r="G34" s="32"/>
    </row>
    <row r="35" ht="15.75" spans="2:7">
      <c r="B35" s="177" t="s">
        <v>171</v>
      </c>
      <c r="C35" s="31" t="s">
        <v>117</v>
      </c>
      <c r="D35" s="31"/>
      <c r="E35" s="31" t="s">
        <v>192</v>
      </c>
      <c r="F35" s="31"/>
      <c r="G35" s="2"/>
    </row>
    <row r="36" ht="15.75" spans="2:7">
      <c r="B36" s="32"/>
      <c r="D36" s="2"/>
      <c r="E36" s="32"/>
      <c r="F36" s="32"/>
      <c r="G36" s="2"/>
    </row>
    <row r="37" customFormat="1" ht="15.75" spans="2:6">
      <c r="B37" s="35"/>
      <c r="C37"/>
      <c r="D37" s="2"/>
      <c r="E37" s="35"/>
      <c r="F37" s="35"/>
    </row>
    <row r="38" ht="15.75" spans="2:7">
      <c r="B38" s="35"/>
      <c r="C38"/>
      <c r="D38" s="39"/>
      <c r="E38" s="35"/>
      <c r="F38" s="35"/>
      <c r="G38" s="37"/>
    </row>
    <row r="39" ht="15.75" spans="2:7">
      <c r="B39" s="2" t="s">
        <v>193</v>
      </c>
      <c r="C39" s="39" t="s">
        <v>120</v>
      </c>
      <c r="D39" s="39"/>
      <c r="E39" s="31" t="s">
        <v>194</v>
      </c>
      <c r="F39" s="31"/>
      <c r="G39" s="37"/>
    </row>
    <row r="62" ht="15.75" spans="1:6">
      <c r="A62" s="1" t="s">
        <v>136</v>
      </c>
      <c r="B62" s="1"/>
      <c r="C62" s="2"/>
      <c r="D62" s="2"/>
      <c r="E62" s="2"/>
      <c r="F62" s="2"/>
    </row>
    <row r="63" ht="15.75" spans="1:6">
      <c r="A63" s="1" t="s">
        <v>195</v>
      </c>
      <c r="B63" s="1"/>
      <c r="C63" s="2"/>
      <c r="D63" s="2"/>
      <c r="E63" s="2"/>
      <c r="F63" s="207"/>
    </row>
    <row r="64" ht="15.75" spans="1:6">
      <c r="A64" s="2"/>
      <c r="B64" s="2"/>
      <c r="C64" s="2"/>
      <c r="D64" s="2"/>
      <c r="E64" s="2"/>
      <c r="F64" s="2"/>
    </row>
    <row r="65" ht="15.75" spans="1:6">
      <c r="A65" s="2" t="s">
        <v>89</v>
      </c>
      <c r="B65" s="2"/>
      <c r="C65" s="2"/>
      <c r="D65" s="2"/>
      <c r="E65" s="2"/>
      <c r="F65" s="2"/>
    </row>
    <row r="66" ht="15.75" spans="1:6">
      <c r="A66" s="2" t="s">
        <v>90</v>
      </c>
      <c r="B66" s="2"/>
      <c r="C66" s="2"/>
      <c r="D66" s="2"/>
      <c r="E66" s="2"/>
      <c r="F66" s="2"/>
    </row>
    <row r="67" ht="15.75" spans="1:6">
      <c r="A67" s="186" t="s">
        <v>22</v>
      </c>
      <c r="B67" s="186"/>
      <c r="C67" s="2"/>
      <c r="D67" s="2"/>
      <c r="E67" s="2"/>
      <c r="F67" s="2"/>
    </row>
    <row r="68" ht="15.75" spans="1:6">
      <c r="A68" s="2" t="s">
        <v>91</v>
      </c>
      <c r="B68" s="2"/>
      <c r="C68" s="2"/>
      <c r="D68" s="2"/>
      <c r="E68" s="2"/>
      <c r="F68" s="2"/>
    </row>
    <row r="69" ht="15.75" spans="1:6">
      <c r="A69" s="1" t="s">
        <v>92</v>
      </c>
      <c r="B69" s="2"/>
      <c r="C69" s="2"/>
      <c r="D69" s="2"/>
      <c r="E69" s="2"/>
      <c r="F69" s="2"/>
    </row>
    <row r="70" ht="15.75" spans="1:6">
      <c r="A70" s="2"/>
      <c r="B70" s="2"/>
      <c r="C70" s="2"/>
      <c r="D70" s="2"/>
      <c r="E70" s="2"/>
      <c r="F70" s="2"/>
    </row>
    <row r="71" ht="15.75" spans="1:6">
      <c r="A71" s="2" t="s">
        <v>175</v>
      </c>
      <c r="B71" s="2"/>
      <c r="C71" s="2"/>
      <c r="D71" s="2"/>
      <c r="E71" s="2"/>
      <c r="F71" s="2"/>
    </row>
    <row r="72" ht="15.75" spans="1:6">
      <c r="A72" s="2"/>
      <c r="B72" s="2"/>
      <c r="C72" s="2"/>
      <c r="D72" s="2"/>
      <c r="E72" s="2"/>
      <c r="F72" s="2"/>
    </row>
    <row r="73" ht="15.75" spans="1:6">
      <c r="A73" s="2" t="s">
        <v>94</v>
      </c>
      <c r="B73" s="2"/>
      <c r="C73" s="2"/>
      <c r="D73" s="2"/>
      <c r="E73" s="2"/>
      <c r="F73" s="2"/>
    </row>
    <row r="74" ht="15.75" spans="1:6">
      <c r="A74" s="2" t="s">
        <v>176</v>
      </c>
      <c r="B74" s="2"/>
      <c r="C74" s="2"/>
      <c r="D74" s="2"/>
      <c r="E74" s="2"/>
      <c r="F74" s="2"/>
    </row>
    <row r="75" ht="15.75" spans="1:6">
      <c r="A75" s="2"/>
      <c r="B75" s="2"/>
      <c r="C75" s="2"/>
      <c r="D75" s="2"/>
      <c r="E75" s="2"/>
      <c r="F75" s="2"/>
    </row>
    <row r="76" ht="15.75" spans="1:7">
      <c r="A76" s="208" t="s">
        <v>96</v>
      </c>
      <c r="B76" s="208" t="s">
        <v>97</v>
      </c>
      <c r="C76" s="208" t="s">
        <v>98</v>
      </c>
      <c r="D76" s="208" t="s">
        <v>99</v>
      </c>
      <c r="E76" s="208" t="s">
        <v>100</v>
      </c>
      <c r="F76" s="208" t="s">
        <v>101</v>
      </c>
      <c r="G76" s="222" t="s">
        <v>102</v>
      </c>
    </row>
    <row r="77" ht="15.95" customHeight="1" spans="1:7">
      <c r="A77" s="49">
        <v>1</v>
      </c>
      <c r="B77" s="210" t="s">
        <v>196</v>
      </c>
      <c r="C77" s="150">
        <v>2</v>
      </c>
      <c r="D77" s="150" t="s">
        <v>197</v>
      </c>
      <c r="E77" s="211">
        <v>850000</v>
      </c>
      <c r="F77" s="223">
        <f>E77*C77</f>
        <v>1700000</v>
      </c>
      <c r="G77" s="213" t="s">
        <v>198</v>
      </c>
    </row>
    <row r="78" ht="15.75" spans="1:7">
      <c r="A78" s="191" t="s">
        <v>106</v>
      </c>
      <c r="B78" s="191"/>
      <c r="C78" s="191"/>
      <c r="D78" s="191"/>
      <c r="E78" s="191"/>
      <c r="F78" s="18">
        <f>SUM(F77)</f>
        <v>1700000</v>
      </c>
      <c r="G78" s="219" t="s">
        <v>199</v>
      </c>
    </row>
    <row r="79" ht="15.75" spans="1:7">
      <c r="A79" s="192" t="s">
        <v>108</v>
      </c>
      <c r="B79" s="193"/>
      <c r="C79" s="193"/>
      <c r="D79" s="193"/>
      <c r="E79" s="194"/>
      <c r="F79" s="114">
        <f>F78*11%</f>
        <v>187000</v>
      </c>
      <c r="G79" s="219" t="s">
        <v>200</v>
      </c>
    </row>
    <row r="80" ht="15.75" spans="1:7">
      <c r="A80" s="195" t="s">
        <v>110</v>
      </c>
      <c r="B80" s="196"/>
      <c r="C80" s="196"/>
      <c r="D80" s="196"/>
      <c r="E80" s="197"/>
      <c r="F80" s="224">
        <f>SUM(F78:F79)</f>
        <v>1887000</v>
      </c>
      <c r="G80" s="221"/>
    </row>
    <row r="81" ht="15.75" spans="1:6">
      <c r="A81" s="2"/>
      <c r="B81" s="2"/>
      <c r="C81" s="2"/>
      <c r="D81" s="2"/>
      <c r="E81" s="2"/>
      <c r="F81" s="2"/>
    </row>
    <row r="82" ht="15.75" spans="1:8">
      <c r="A82" s="34" t="s">
        <v>201</v>
      </c>
      <c r="B82" s="34"/>
      <c r="C82" s="34"/>
      <c r="D82" s="34"/>
      <c r="E82" s="34"/>
      <c r="F82" s="34"/>
      <c r="G82" s="34"/>
      <c r="H82" s="34"/>
    </row>
    <row r="83" ht="15.75" spans="1:6">
      <c r="A83" s="2" t="s">
        <v>113</v>
      </c>
      <c r="B83" s="2"/>
      <c r="C83" s="2"/>
      <c r="D83" s="2"/>
      <c r="E83" s="2"/>
      <c r="F83" s="2"/>
    </row>
    <row r="84" ht="15.75" spans="1:6">
      <c r="A84" s="2"/>
      <c r="B84" s="2"/>
      <c r="C84" s="2"/>
      <c r="D84" s="2"/>
      <c r="E84" s="2"/>
      <c r="F84" s="2"/>
    </row>
    <row r="85" ht="15.75" spans="2:7">
      <c r="B85" s="37"/>
      <c r="C85" s="37" t="s">
        <v>114</v>
      </c>
      <c r="D85" s="37"/>
      <c r="E85" s="37"/>
      <c r="F85" s="37"/>
      <c r="G85" s="2"/>
    </row>
    <row r="86" ht="15.75" spans="2:7">
      <c r="B86" s="37"/>
      <c r="C86" s="32" t="s">
        <v>115</v>
      </c>
      <c r="D86" s="32"/>
      <c r="E86" s="32"/>
      <c r="F86" s="32"/>
      <c r="G86" s="32"/>
    </row>
    <row r="87" ht="15.75" spans="2:7">
      <c r="B87" s="177" t="s">
        <v>202</v>
      </c>
      <c r="C87" s="31" t="s">
        <v>117</v>
      </c>
      <c r="D87" s="31"/>
      <c r="E87" s="31" t="s">
        <v>192</v>
      </c>
      <c r="F87" s="31"/>
      <c r="G87" s="2"/>
    </row>
    <row r="88" ht="15.75" spans="2:7">
      <c r="B88" s="32"/>
      <c r="D88" s="2"/>
      <c r="E88" s="32"/>
      <c r="F88" s="32"/>
      <c r="G88" s="2"/>
    </row>
    <row r="89" ht="15.75" spans="2:6">
      <c r="B89" s="35"/>
      <c r="D89" s="2"/>
      <c r="E89" s="35"/>
      <c r="F89" s="35"/>
    </row>
    <row r="90" ht="15.75" spans="2:7">
      <c r="B90" s="35"/>
      <c r="D90" s="39"/>
      <c r="E90" s="35"/>
      <c r="F90" s="35"/>
      <c r="G90" s="37"/>
    </row>
    <row r="91" ht="15.75" spans="2:7">
      <c r="B91" s="2" t="s">
        <v>203</v>
      </c>
      <c r="C91" s="39" t="s">
        <v>120</v>
      </c>
      <c r="D91" s="39"/>
      <c r="E91" s="31" t="s">
        <v>194</v>
      </c>
      <c r="F91" s="31"/>
      <c r="G91" s="37"/>
    </row>
    <row r="92" ht="15.75" spans="2:7">
      <c r="B92" s="2"/>
      <c r="C92" s="38"/>
      <c r="D92" s="38"/>
      <c r="E92" s="38"/>
      <c r="F92" s="38"/>
      <c r="G92" s="178"/>
    </row>
    <row r="123" ht="15.75" spans="1:6">
      <c r="A123" s="1" t="s">
        <v>87</v>
      </c>
      <c r="B123" s="1"/>
      <c r="C123" s="2"/>
      <c r="D123" s="2"/>
      <c r="E123" s="2"/>
      <c r="F123" s="2"/>
    </row>
    <row r="124" ht="15.75" spans="1:6">
      <c r="A124" s="1" t="s">
        <v>204</v>
      </c>
      <c r="B124" s="1"/>
      <c r="C124" s="2"/>
      <c r="D124" s="2"/>
      <c r="E124" s="2"/>
      <c r="F124" s="207"/>
    </row>
    <row r="125" ht="15.75" spans="1:6">
      <c r="A125" s="2"/>
      <c r="B125" s="2"/>
      <c r="C125" s="2"/>
      <c r="D125" s="2"/>
      <c r="E125" s="2"/>
      <c r="F125" s="2"/>
    </row>
    <row r="126" ht="15.75" spans="1:6">
      <c r="A126" s="2" t="s">
        <v>89</v>
      </c>
      <c r="B126" s="2"/>
      <c r="C126" s="2"/>
      <c r="D126" s="2"/>
      <c r="E126" s="2"/>
      <c r="F126" s="2"/>
    </row>
    <row r="127" ht="15.75" spans="1:6">
      <c r="A127" s="2" t="s">
        <v>90</v>
      </c>
      <c r="B127" s="2"/>
      <c r="C127" s="2"/>
      <c r="D127" s="2"/>
      <c r="E127" s="2"/>
      <c r="F127" s="2"/>
    </row>
    <row r="128" ht="15.75" spans="1:6">
      <c r="A128" s="186" t="s">
        <v>22</v>
      </c>
      <c r="B128" s="186"/>
      <c r="C128" s="2"/>
      <c r="D128" s="2"/>
      <c r="E128" s="2"/>
      <c r="F128" s="2"/>
    </row>
    <row r="129" ht="15.75" spans="1:6">
      <c r="A129" s="2" t="s">
        <v>91</v>
      </c>
      <c r="B129" s="2"/>
      <c r="C129" s="2"/>
      <c r="D129" s="2"/>
      <c r="E129" s="2"/>
      <c r="F129" s="2"/>
    </row>
    <row r="130" ht="15.75" spans="1:6">
      <c r="A130" s="1" t="s">
        <v>92</v>
      </c>
      <c r="B130" s="2"/>
      <c r="C130" s="2"/>
      <c r="D130" s="2"/>
      <c r="E130" s="2"/>
      <c r="F130" s="2"/>
    </row>
    <row r="131" ht="15.75" spans="1:6">
      <c r="A131" s="2"/>
      <c r="B131" s="2"/>
      <c r="C131" s="2"/>
      <c r="D131" s="2"/>
      <c r="E131" s="2"/>
      <c r="F131" s="2"/>
    </row>
    <row r="132" ht="15.75" spans="1:6">
      <c r="A132" s="2" t="s">
        <v>175</v>
      </c>
      <c r="B132" s="2"/>
      <c r="C132" s="2"/>
      <c r="D132" s="2"/>
      <c r="E132" s="2"/>
      <c r="F132" s="2"/>
    </row>
    <row r="133" ht="15.75" spans="1:6">
      <c r="A133" s="2"/>
      <c r="B133" s="2"/>
      <c r="C133" s="2"/>
      <c r="D133" s="2"/>
      <c r="E133" s="2"/>
      <c r="F133" s="2"/>
    </row>
    <row r="134" ht="15.75" spans="1:6">
      <c r="A134" s="2" t="s">
        <v>94</v>
      </c>
      <c r="B134" s="2"/>
      <c r="C134" s="2"/>
      <c r="D134" s="2"/>
      <c r="E134" s="2"/>
      <c r="F134" s="2"/>
    </row>
    <row r="135" ht="15.75" spans="1:6">
      <c r="A135" s="2" t="s">
        <v>176</v>
      </c>
      <c r="B135" s="2"/>
      <c r="C135" s="2"/>
      <c r="D135" s="2"/>
      <c r="E135" s="2"/>
      <c r="F135" s="2"/>
    </row>
    <row r="136" ht="15.75" spans="1:6">
      <c r="A136" s="2"/>
      <c r="B136" s="2"/>
      <c r="C136" s="2"/>
      <c r="D136" s="2"/>
      <c r="E136" s="2"/>
      <c r="F136" s="2"/>
    </row>
    <row r="137" ht="15.75" spans="1:7">
      <c r="A137" s="208" t="s">
        <v>96</v>
      </c>
      <c r="B137" s="208" t="s">
        <v>97</v>
      </c>
      <c r="C137" s="208" t="s">
        <v>98</v>
      </c>
      <c r="D137" s="208" t="s">
        <v>99</v>
      </c>
      <c r="E137" s="208" t="s">
        <v>100</v>
      </c>
      <c r="F137" s="208" t="s">
        <v>101</v>
      </c>
      <c r="G137" s="209" t="s">
        <v>102</v>
      </c>
    </row>
    <row r="138" ht="15.95" customHeight="1" spans="1:7">
      <c r="A138" s="49">
        <v>1</v>
      </c>
      <c r="B138" s="210" t="s">
        <v>205</v>
      </c>
      <c r="C138" s="150">
        <v>2</v>
      </c>
      <c r="D138" s="150" t="s">
        <v>183</v>
      </c>
      <c r="E138" s="211">
        <v>275000</v>
      </c>
      <c r="F138" s="223">
        <f>E138*C138</f>
        <v>550000</v>
      </c>
      <c r="G138" s="213" t="s">
        <v>206</v>
      </c>
    </row>
    <row r="139" ht="15.75" spans="1:7">
      <c r="A139" s="191" t="s">
        <v>106</v>
      </c>
      <c r="B139" s="191"/>
      <c r="C139" s="191"/>
      <c r="D139" s="191"/>
      <c r="E139" s="191"/>
      <c r="F139" s="18">
        <f>SUM(F138)</f>
        <v>550000</v>
      </c>
      <c r="G139" s="219" t="s">
        <v>207</v>
      </c>
    </row>
    <row r="140" ht="15.75" spans="1:7">
      <c r="A140" s="192" t="s">
        <v>108</v>
      </c>
      <c r="B140" s="193"/>
      <c r="C140" s="193"/>
      <c r="D140" s="193"/>
      <c r="E140" s="194"/>
      <c r="F140" s="114">
        <f>F139*11%</f>
        <v>60500</v>
      </c>
      <c r="G140" s="219"/>
    </row>
    <row r="141" ht="15.75" spans="1:7">
      <c r="A141" s="195" t="s">
        <v>110</v>
      </c>
      <c r="B141" s="196"/>
      <c r="C141" s="196"/>
      <c r="D141" s="196"/>
      <c r="E141" s="197"/>
      <c r="F141" s="224">
        <f>SUM(F139:F140)</f>
        <v>610500</v>
      </c>
      <c r="G141" s="221"/>
    </row>
    <row r="142" ht="15.75" spans="1:6">
      <c r="A142" s="2"/>
      <c r="B142" s="2"/>
      <c r="C142" s="2"/>
      <c r="D142" s="2"/>
      <c r="E142" s="2"/>
      <c r="F142" s="2"/>
    </row>
    <row r="143" ht="15.75" spans="1:8">
      <c r="A143" s="34" t="s">
        <v>208</v>
      </c>
      <c r="B143" s="34"/>
      <c r="C143" s="34"/>
      <c r="D143" s="34"/>
      <c r="E143" s="34"/>
      <c r="F143" s="34"/>
      <c r="G143" s="34"/>
      <c r="H143" s="34"/>
    </row>
    <row r="144" ht="15.75" spans="1:6">
      <c r="A144" s="2" t="s">
        <v>113</v>
      </c>
      <c r="B144" s="2"/>
      <c r="C144" s="2"/>
      <c r="D144" s="2"/>
      <c r="E144" s="2"/>
      <c r="F144" s="2"/>
    </row>
    <row r="145" ht="15.75" spans="1:6">
      <c r="A145" s="2"/>
      <c r="B145" s="2"/>
      <c r="C145" s="2"/>
      <c r="D145" s="2"/>
      <c r="E145" s="2"/>
      <c r="F145" s="2"/>
    </row>
    <row r="146" ht="15.75" spans="2:7">
      <c r="B146" s="37"/>
      <c r="C146" s="37" t="s">
        <v>114</v>
      </c>
      <c r="D146" s="37"/>
      <c r="E146" s="37"/>
      <c r="F146" s="37"/>
      <c r="G146" s="2"/>
    </row>
    <row r="147" ht="15.75" spans="2:7">
      <c r="B147" s="37"/>
      <c r="C147" s="32" t="s">
        <v>115</v>
      </c>
      <c r="D147" s="32"/>
      <c r="E147" s="32"/>
      <c r="F147" s="32"/>
      <c r="G147" s="32"/>
    </row>
    <row r="148" ht="15.75" spans="2:7">
      <c r="B148" s="177" t="s">
        <v>209</v>
      </c>
      <c r="C148" s="31" t="s">
        <v>117</v>
      </c>
      <c r="D148" s="31"/>
      <c r="E148" s="31" t="s">
        <v>192</v>
      </c>
      <c r="F148" s="31"/>
      <c r="G148" s="2"/>
    </row>
    <row r="149" ht="15.75" spans="2:7">
      <c r="B149" s="32"/>
      <c r="D149" s="2"/>
      <c r="E149" s="32"/>
      <c r="F149" s="32"/>
      <c r="G149" s="2"/>
    </row>
    <row r="150" ht="15.75" spans="2:6">
      <c r="B150" s="35"/>
      <c r="D150" s="2"/>
      <c r="E150" s="35"/>
      <c r="F150" s="35"/>
    </row>
    <row r="151" ht="15.75" spans="2:7">
      <c r="B151" s="35"/>
      <c r="D151" s="39"/>
      <c r="E151" s="35"/>
      <c r="F151" s="35"/>
      <c r="G151" s="37"/>
    </row>
    <row r="152" ht="15.75" spans="2:7">
      <c r="B152" s="2" t="s">
        <v>210</v>
      </c>
      <c r="C152" s="39" t="s">
        <v>120</v>
      </c>
      <c r="D152" s="39"/>
      <c r="E152" s="31" t="s">
        <v>194</v>
      </c>
      <c r="F152" s="31"/>
      <c r="G152" s="37"/>
    </row>
    <row r="153" ht="15.75" spans="2:7">
      <c r="B153" s="2"/>
      <c r="C153" s="38"/>
      <c r="D153" s="38"/>
      <c r="E153" s="38"/>
      <c r="F153" s="38"/>
      <c r="G153" s="178"/>
    </row>
    <row r="184" ht="15.75" spans="1:6">
      <c r="A184" s="1" t="s">
        <v>173</v>
      </c>
      <c r="B184" s="1"/>
      <c r="C184" s="2"/>
      <c r="D184" s="2"/>
      <c r="E184" s="2"/>
      <c r="F184" s="2"/>
    </row>
    <row r="185" ht="15.75" spans="1:6">
      <c r="A185" s="1" t="s">
        <v>174</v>
      </c>
      <c r="B185" s="1"/>
      <c r="C185" s="2"/>
      <c r="D185" s="2"/>
      <c r="E185" s="2"/>
      <c r="F185" s="207"/>
    </row>
    <row r="186" ht="15.75" spans="1:6">
      <c r="A186" s="2"/>
      <c r="B186" s="2"/>
      <c r="C186" s="2"/>
      <c r="D186" s="2"/>
      <c r="E186" s="2"/>
      <c r="F186" s="2"/>
    </row>
    <row r="187" ht="15.75" spans="1:6">
      <c r="A187" s="2" t="s">
        <v>89</v>
      </c>
      <c r="B187" s="2"/>
      <c r="C187" s="2"/>
      <c r="D187" s="2"/>
      <c r="E187" s="2"/>
      <c r="F187" s="2"/>
    </row>
    <row r="188" ht="15.75" spans="1:6">
      <c r="A188" s="2" t="s">
        <v>90</v>
      </c>
      <c r="B188" s="2"/>
      <c r="C188" s="2"/>
      <c r="D188" s="2"/>
      <c r="E188" s="2"/>
      <c r="F188" s="2"/>
    </row>
    <row r="189" ht="15.75" spans="1:6">
      <c r="A189" s="186" t="s">
        <v>22</v>
      </c>
      <c r="B189" s="186"/>
      <c r="C189" s="2"/>
      <c r="D189" s="2"/>
      <c r="E189" s="2"/>
      <c r="F189" s="2"/>
    </row>
    <row r="190" ht="15.75" spans="1:6">
      <c r="A190" s="2" t="s">
        <v>91</v>
      </c>
      <c r="B190" s="2"/>
      <c r="C190" s="2"/>
      <c r="D190" s="2"/>
      <c r="E190" s="2"/>
      <c r="F190" s="2"/>
    </row>
    <row r="191" ht="15.75" spans="1:6">
      <c r="A191" s="1" t="s">
        <v>92</v>
      </c>
      <c r="B191" s="2"/>
      <c r="C191" s="2"/>
      <c r="D191" s="2"/>
      <c r="E191" s="2"/>
      <c r="F191" s="2"/>
    </row>
    <row r="192" ht="15.75" spans="1:6">
      <c r="A192" s="2"/>
      <c r="B192" s="2"/>
      <c r="C192" s="2"/>
      <c r="D192" s="2"/>
      <c r="E192" s="2"/>
      <c r="F192" s="2"/>
    </row>
    <row r="193" ht="15.75" spans="1:6">
      <c r="A193" s="2" t="s">
        <v>175</v>
      </c>
      <c r="B193" s="2"/>
      <c r="C193" s="2"/>
      <c r="D193" s="2"/>
      <c r="E193" s="2"/>
      <c r="F193" s="2"/>
    </row>
    <row r="194" ht="15.75" spans="1:6">
      <c r="A194" s="2"/>
      <c r="B194" s="2"/>
      <c r="C194" s="2"/>
      <c r="D194" s="2"/>
      <c r="E194" s="2"/>
      <c r="F194" s="2"/>
    </row>
    <row r="195" ht="15.75" spans="1:6">
      <c r="A195" s="2" t="s">
        <v>94</v>
      </c>
      <c r="B195" s="2"/>
      <c r="C195" s="2"/>
      <c r="D195" s="2"/>
      <c r="E195" s="2"/>
      <c r="F195" s="2"/>
    </row>
    <row r="196" ht="15.75" spans="1:6">
      <c r="A196" s="2" t="s">
        <v>176</v>
      </c>
      <c r="B196" s="2"/>
      <c r="C196" s="2"/>
      <c r="D196" s="2"/>
      <c r="E196" s="2"/>
      <c r="F196" s="2"/>
    </row>
    <row r="197" ht="15.75" spans="1:6">
      <c r="A197" s="2"/>
      <c r="B197" s="2"/>
      <c r="C197" s="2"/>
      <c r="D197" s="2"/>
      <c r="E197" s="2"/>
      <c r="F197" s="2"/>
    </row>
    <row r="198" ht="15.75" spans="1:7">
      <c r="A198" s="208" t="s">
        <v>96</v>
      </c>
      <c r="B198" s="208" t="s">
        <v>97</v>
      </c>
      <c r="C198" s="208" t="s">
        <v>98</v>
      </c>
      <c r="D198" s="208" t="s">
        <v>99</v>
      </c>
      <c r="E198" s="208" t="s">
        <v>100</v>
      </c>
      <c r="F198" s="208" t="s">
        <v>101</v>
      </c>
      <c r="G198" s="209" t="s">
        <v>102</v>
      </c>
    </row>
    <row r="199" ht="15.95" customHeight="1" spans="1:7">
      <c r="A199" s="49">
        <v>1</v>
      </c>
      <c r="B199" s="210" t="s">
        <v>177</v>
      </c>
      <c r="C199" s="150">
        <v>30</v>
      </c>
      <c r="D199" s="150" t="s">
        <v>178</v>
      </c>
      <c r="E199" s="211">
        <v>80000</v>
      </c>
      <c r="F199" s="212">
        <f>E199*C199</f>
        <v>2400000</v>
      </c>
      <c r="G199" s="213" t="s">
        <v>179</v>
      </c>
    </row>
    <row r="200" ht="15.95" customHeight="1" spans="1:7">
      <c r="A200" s="12">
        <f>A199+1</f>
        <v>2</v>
      </c>
      <c r="B200" s="210" t="s">
        <v>180</v>
      </c>
      <c r="C200" s="214">
        <v>23</v>
      </c>
      <c r="D200" s="150" t="s">
        <v>178</v>
      </c>
      <c r="E200" s="215">
        <v>125000</v>
      </c>
      <c r="F200" s="212">
        <f t="shared" ref="F200:F208" si="2">E200*C200</f>
        <v>2875000</v>
      </c>
      <c r="G200" s="216" t="s">
        <v>181</v>
      </c>
    </row>
    <row r="201" ht="15.95" customHeight="1" spans="1:7">
      <c r="A201" s="12">
        <f>A200+1</f>
        <v>3</v>
      </c>
      <c r="B201" s="217" t="s">
        <v>182</v>
      </c>
      <c r="C201" s="214">
        <v>26</v>
      </c>
      <c r="D201" s="214" t="s">
        <v>183</v>
      </c>
      <c r="E201" s="215">
        <v>135000</v>
      </c>
      <c r="F201" s="212">
        <f t="shared" si="2"/>
        <v>3510000</v>
      </c>
      <c r="G201" s="216"/>
    </row>
    <row r="202" ht="15.95" customHeight="1" spans="1:7">
      <c r="A202" s="12">
        <f t="shared" ref="A202:A208" si="3">A201+1</f>
        <v>4</v>
      </c>
      <c r="B202" s="217" t="s">
        <v>184</v>
      </c>
      <c r="C202" s="214">
        <v>38</v>
      </c>
      <c r="D202" s="214" t="s">
        <v>183</v>
      </c>
      <c r="E202" s="215">
        <v>170000</v>
      </c>
      <c r="F202" s="212">
        <f t="shared" si="2"/>
        <v>6460000</v>
      </c>
      <c r="G202" s="216"/>
    </row>
    <row r="203" ht="15.95" customHeight="1" spans="1:7">
      <c r="A203" s="12">
        <f t="shared" si="3"/>
        <v>5</v>
      </c>
      <c r="B203" s="217" t="s">
        <v>185</v>
      </c>
      <c r="C203" s="214">
        <v>68</v>
      </c>
      <c r="D203" s="214" t="s">
        <v>183</v>
      </c>
      <c r="E203" s="215">
        <v>935000</v>
      </c>
      <c r="F203" s="212">
        <f t="shared" si="2"/>
        <v>63580000</v>
      </c>
      <c r="G203" s="216"/>
    </row>
    <row r="204" ht="15.95" customHeight="1" spans="1:7">
      <c r="A204" s="12">
        <f t="shared" si="3"/>
        <v>6</v>
      </c>
      <c r="B204" s="217" t="s">
        <v>186</v>
      </c>
      <c r="C204" s="214">
        <v>20</v>
      </c>
      <c r="D204" s="214" t="s">
        <v>183</v>
      </c>
      <c r="E204" s="215">
        <v>1565000</v>
      </c>
      <c r="F204" s="212">
        <f t="shared" si="2"/>
        <v>31300000</v>
      </c>
      <c r="G204" s="216"/>
    </row>
    <row r="205" ht="15.95" customHeight="1" spans="1:7">
      <c r="A205" s="12">
        <f t="shared" si="3"/>
        <v>7</v>
      </c>
      <c r="B205" s="217" t="s">
        <v>187</v>
      </c>
      <c r="C205" s="214">
        <v>5</v>
      </c>
      <c r="D205" s="214" t="s">
        <v>183</v>
      </c>
      <c r="E205" s="215">
        <v>8500000</v>
      </c>
      <c r="F205" s="212">
        <f t="shared" si="2"/>
        <v>42500000</v>
      </c>
      <c r="G205" s="216"/>
    </row>
    <row r="206" ht="15.95" customHeight="1" spans="1:7">
      <c r="A206" s="12">
        <f t="shared" si="3"/>
        <v>8</v>
      </c>
      <c r="B206" s="217" t="s">
        <v>188</v>
      </c>
      <c r="C206" s="214">
        <v>3</v>
      </c>
      <c r="D206" s="214" t="s">
        <v>183</v>
      </c>
      <c r="E206" s="215">
        <v>16000000</v>
      </c>
      <c r="F206" s="212">
        <f t="shared" si="2"/>
        <v>48000000</v>
      </c>
      <c r="G206" s="216"/>
    </row>
    <row r="207" ht="15.95" customHeight="1" spans="1:7">
      <c r="A207" s="12">
        <f t="shared" si="3"/>
        <v>9</v>
      </c>
      <c r="B207" s="217" t="s">
        <v>189</v>
      </c>
      <c r="C207" s="214">
        <v>11</v>
      </c>
      <c r="D207" s="214" t="s">
        <v>183</v>
      </c>
      <c r="E207" s="215">
        <v>24500000</v>
      </c>
      <c r="F207" s="212">
        <f t="shared" si="2"/>
        <v>269500000</v>
      </c>
      <c r="G207" s="216"/>
    </row>
    <row r="208" ht="15.95" customHeight="1" spans="1:7">
      <c r="A208" s="12">
        <f t="shared" si="3"/>
        <v>10</v>
      </c>
      <c r="B208" s="217" t="s">
        <v>190</v>
      </c>
      <c r="C208" s="214">
        <v>23</v>
      </c>
      <c r="D208" s="214" t="s">
        <v>183</v>
      </c>
      <c r="E208" s="215">
        <v>160000</v>
      </c>
      <c r="F208" s="218">
        <f t="shared" si="2"/>
        <v>3680000</v>
      </c>
      <c r="G208" s="216"/>
    </row>
    <row r="209" ht="15.75" spans="1:7">
      <c r="A209" s="191" t="s">
        <v>106</v>
      </c>
      <c r="B209" s="191"/>
      <c r="C209" s="191"/>
      <c r="D209" s="191"/>
      <c r="E209" s="191"/>
      <c r="F209" s="66">
        <f>SUM(F199:F208)</f>
        <v>473805000</v>
      </c>
      <c r="G209" s="219"/>
    </row>
    <row r="210" ht="15.75" spans="1:7">
      <c r="A210" s="192" t="s">
        <v>108</v>
      </c>
      <c r="B210" s="193"/>
      <c r="C210" s="193"/>
      <c r="D210" s="193"/>
      <c r="E210" s="194"/>
      <c r="F210" s="149">
        <f>F209*11%</f>
        <v>52118550</v>
      </c>
      <c r="G210" s="219"/>
    </row>
    <row r="211" ht="15.75" spans="1:7">
      <c r="A211" s="195" t="s">
        <v>110</v>
      </c>
      <c r="B211" s="196"/>
      <c r="C211" s="196"/>
      <c r="D211" s="196"/>
      <c r="E211" s="197"/>
      <c r="F211" s="220">
        <f>SUM(F209:F210)</f>
        <v>525923550</v>
      </c>
      <c r="G211" s="221"/>
    </row>
    <row r="212" ht="15.75" spans="1:6">
      <c r="A212" s="2"/>
      <c r="B212" s="2"/>
      <c r="C212" s="2"/>
      <c r="D212" s="2"/>
      <c r="E212" s="2"/>
      <c r="F212" s="2"/>
    </row>
    <row r="213" ht="15.75" spans="1:8">
      <c r="A213" s="34" t="s">
        <v>191</v>
      </c>
      <c r="B213" s="34"/>
      <c r="C213" s="34"/>
      <c r="D213" s="34"/>
      <c r="E213" s="34"/>
      <c r="F213" s="34"/>
      <c r="G213" s="34"/>
      <c r="H213" s="34"/>
    </row>
    <row r="214" ht="15.75" spans="1:6">
      <c r="A214" s="2" t="s">
        <v>113</v>
      </c>
      <c r="B214" s="2"/>
      <c r="C214" s="2"/>
      <c r="D214" s="2"/>
      <c r="E214" s="2"/>
      <c r="F214" s="2"/>
    </row>
    <row r="215" ht="15.75" spans="1:6">
      <c r="A215" s="2"/>
      <c r="B215" s="2"/>
      <c r="C215" s="2"/>
      <c r="D215" s="2"/>
      <c r="E215" s="2"/>
      <c r="F215" s="2"/>
    </row>
    <row r="216" ht="15.75" spans="2:7">
      <c r="B216" s="37"/>
      <c r="C216" s="37" t="s">
        <v>114</v>
      </c>
      <c r="D216" s="37"/>
      <c r="E216" s="37"/>
      <c r="F216" s="37"/>
      <c r="G216" s="2"/>
    </row>
    <row r="217" ht="15.75" spans="2:7">
      <c r="B217" s="37"/>
      <c r="C217" s="32" t="s">
        <v>115</v>
      </c>
      <c r="D217" s="32"/>
      <c r="E217" s="32"/>
      <c r="F217" s="32"/>
      <c r="G217" s="32"/>
    </row>
    <row r="218" ht="15.75" spans="2:7">
      <c r="B218" s="177" t="s">
        <v>171</v>
      </c>
      <c r="C218" s="31" t="s">
        <v>117</v>
      </c>
      <c r="D218" s="31"/>
      <c r="E218" s="31" t="s">
        <v>192</v>
      </c>
      <c r="F218" s="31"/>
      <c r="G218" s="2"/>
    </row>
    <row r="219" ht="15.75" spans="2:7">
      <c r="B219" s="32"/>
      <c r="D219" s="2"/>
      <c r="E219" s="32"/>
      <c r="F219" s="32"/>
      <c r="G219" s="2"/>
    </row>
    <row r="220" ht="15.75" spans="2:6">
      <c r="B220" s="35"/>
      <c r="D220" s="2"/>
      <c r="E220" s="35"/>
      <c r="F220" s="35"/>
    </row>
    <row r="221" ht="15.75" spans="2:7">
      <c r="B221" s="35"/>
      <c r="D221" s="39"/>
      <c r="E221" s="35"/>
      <c r="F221" s="35"/>
      <c r="G221" s="37"/>
    </row>
    <row r="222" ht="15.75" spans="2:7">
      <c r="B222" s="2" t="s">
        <v>193</v>
      </c>
      <c r="C222" s="39" t="s">
        <v>120</v>
      </c>
      <c r="D222" s="39"/>
      <c r="E222" s="31" t="s">
        <v>194</v>
      </c>
      <c r="F222" s="31"/>
      <c r="G222" s="37"/>
    </row>
    <row r="223" ht="15.75" spans="2:7">
      <c r="B223" s="2"/>
      <c r="C223" s="38"/>
      <c r="D223" s="38"/>
      <c r="E223" s="38"/>
      <c r="F223" s="38"/>
      <c r="G223" s="178"/>
    </row>
    <row r="245" customFormat="1" ht="15.75" spans="1:6">
      <c r="A245" s="1" t="s">
        <v>211</v>
      </c>
      <c r="B245" s="1"/>
      <c r="C245" s="2"/>
      <c r="D245" s="2"/>
      <c r="E245" s="2"/>
      <c r="F245" s="2"/>
    </row>
    <row r="246" customFormat="1" ht="15.75" spans="1:6">
      <c r="A246" s="1" t="s">
        <v>212</v>
      </c>
      <c r="B246" s="1"/>
      <c r="C246" s="2"/>
      <c r="D246" s="2"/>
      <c r="E246" s="2"/>
      <c r="F246" s="207"/>
    </row>
    <row r="247" customFormat="1" ht="15.75" spans="1:6">
      <c r="A247" s="2"/>
      <c r="B247" s="2"/>
      <c r="C247" s="2"/>
      <c r="D247" s="2"/>
      <c r="E247" s="2"/>
      <c r="F247" s="2"/>
    </row>
    <row r="248" customFormat="1" ht="15.75" spans="1:6">
      <c r="A248" s="2" t="s">
        <v>89</v>
      </c>
      <c r="B248" s="2"/>
      <c r="C248" s="2"/>
      <c r="D248" s="2"/>
      <c r="E248" s="2"/>
      <c r="F248" s="2"/>
    </row>
    <row r="249" customFormat="1" ht="15.75" spans="1:6">
      <c r="A249" s="2" t="s">
        <v>90</v>
      </c>
      <c r="B249" s="2"/>
      <c r="C249" s="2"/>
      <c r="D249" s="2"/>
      <c r="E249" s="2"/>
      <c r="F249" s="2"/>
    </row>
    <row r="250" customFormat="1" ht="15.75" spans="1:6">
      <c r="A250" s="186" t="s">
        <v>22</v>
      </c>
      <c r="B250" s="186"/>
      <c r="C250" s="2"/>
      <c r="D250" s="2"/>
      <c r="E250" s="2"/>
      <c r="F250" s="2"/>
    </row>
    <row r="251" customFormat="1" ht="15.75" spans="1:6">
      <c r="A251" s="2" t="s">
        <v>91</v>
      </c>
      <c r="B251" s="2"/>
      <c r="C251" s="2"/>
      <c r="D251" s="2"/>
      <c r="E251" s="2"/>
      <c r="F251" s="2"/>
    </row>
    <row r="252" customFormat="1" ht="15.75" spans="1:6">
      <c r="A252" s="1" t="s">
        <v>92</v>
      </c>
      <c r="B252" s="2"/>
      <c r="C252" s="2"/>
      <c r="D252" s="2"/>
      <c r="E252" s="2"/>
      <c r="F252" s="2"/>
    </row>
    <row r="253" customFormat="1" ht="15.75" spans="1:6">
      <c r="A253" s="2"/>
      <c r="B253" s="2"/>
      <c r="C253" s="2"/>
      <c r="D253" s="2"/>
      <c r="E253" s="2"/>
      <c r="F253" s="2"/>
    </row>
    <row r="254" customFormat="1" ht="15.75" spans="1:6">
      <c r="A254" s="2" t="s">
        <v>175</v>
      </c>
      <c r="B254" s="2"/>
      <c r="C254" s="2"/>
      <c r="D254" s="2"/>
      <c r="E254" s="2"/>
      <c r="F254" s="2"/>
    </row>
    <row r="255" customFormat="1" ht="15.75" spans="1:6">
      <c r="A255" s="2"/>
      <c r="B255" s="2"/>
      <c r="C255" s="2"/>
      <c r="D255" s="2"/>
      <c r="E255" s="2"/>
      <c r="F255" s="2"/>
    </row>
    <row r="256" customFormat="1" ht="15.75" spans="1:6">
      <c r="A256" s="2" t="s">
        <v>94</v>
      </c>
      <c r="B256" s="2"/>
      <c r="C256" s="2"/>
      <c r="D256" s="2"/>
      <c r="E256" s="2"/>
      <c r="F256" s="2"/>
    </row>
    <row r="257" customFormat="1" ht="15.75" spans="1:6">
      <c r="A257" s="2" t="s">
        <v>176</v>
      </c>
      <c r="B257" s="2"/>
      <c r="C257" s="2"/>
      <c r="D257" s="2"/>
      <c r="E257" s="2"/>
      <c r="F257" s="2"/>
    </row>
    <row r="258" customFormat="1" ht="15.75" spans="1:6">
      <c r="A258" s="2"/>
      <c r="B258" s="2"/>
      <c r="C258" s="2"/>
      <c r="D258" s="2"/>
      <c r="E258" s="2"/>
      <c r="F258" s="2"/>
    </row>
    <row r="259" ht="15.75" spans="1:7">
      <c r="A259" s="208" t="s">
        <v>96</v>
      </c>
      <c r="B259" s="208" t="s">
        <v>97</v>
      </c>
      <c r="C259" s="208" t="s">
        <v>98</v>
      </c>
      <c r="D259" s="208" t="s">
        <v>99</v>
      </c>
      <c r="E259" s="208" t="s">
        <v>100</v>
      </c>
      <c r="F259" s="208" t="s">
        <v>101</v>
      </c>
      <c r="G259" s="209" t="s">
        <v>102</v>
      </c>
    </row>
    <row r="260" ht="15.95" customHeight="1" spans="1:7">
      <c r="A260" s="49">
        <v>1</v>
      </c>
      <c r="B260" s="210" t="s">
        <v>213</v>
      </c>
      <c r="C260" s="150">
        <v>20</v>
      </c>
      <c r="D260" s="150" t="s">
        <v>183</v>
      </c>
      <c r="E260" s="211">
        <v>690000</v>
      </c>
      <c r="F260" s="212">
        <f>E260*C260</f>
        <v>13800000</v>
      </c>
      <c r="G260" s="213" t="s">
        <v>214</v>
      </c>
    </row>
    <row r="261" ht="15.95" customHeight="1" spans="1:7">
      <c r="A261" s="225">
        <v>2</v>
      </c>
      <c r="B261" s="226" t="s">
        <v>215</v>
      </c>
      <c r="C261" s="227">
        <v>1</v>
      </c>
      <c r="D261" s="227" t="s">
        <v>197</v>
      </c>
      <c r="E261" s="228">
        <v>10400000</v>
      </c>
      <c r="F261" s="212">
        <f>E261*C261</f>
        <v>10400000</v>
      </c>
      <c r="G261" s="229">
        <v>44939</v>
      </c>
    </row>
    <row r="262" ht="15.75" spans="1:7">
      <c r="A262" s="191" t="s">
        <v>106</v>
      </c>
      <c r="B262" s="191"/>
      <c r="C262" s="191"/>
      <c r="D262" s="191"/>
      <c r="E262" s="191"/>
      <c r="F262" s="66">
        <f>SUM(F260:F261)</f>
        <v>24200000</v>
      </c>
      <c r="G262" s="219" t="s">
        <v>216</v>
      </c>
    </row>
    <row r="263" ht="15.75" spans="1:7">
      <c r="A263" s="192" t="s">
        <v>108</v>
      </c>
      <c r="B263" s="193"/>
      <c r="C263" s="193"/>
      <c r="D263" s="193"/>
      <c r="E263" s="194"/>
      <c r="F263" s="149">
        <f>F262*11%</f>
        <v>2662000</v>
      </c>
      <c r="G263" s="219"/>
    </row>
    <row r="264" ht="15.75" spans="1:7">
      <c r="A264" s="195" t="s">
        <v>110</v>
      </c>
      <c r="B264" s="196"/>
      <c r="C264" s="196"/>
      <c r="D264" s="196"/>
      <c r="E264" s="197"/>
      <c r="F264" s="220">
        <f>SUM(F262:F263)</f>
        <v>26862000</v>
      </c>
      <c r="G264" s="221"/>
    </row>
    <row r="265" customFormat="1" ht="15.75" spans="1:6">
      <c r="A265" s="2"/>
      <c r="B265" s="2"/>
      <c r="C265" s="2"/>
      <c r="D265" s="2"/>
      <c r="E265" s="2"/>
      <c r="F265" s="2"/>
    </row>
    <row r="266" ht="15.75" spans="1:8">
      <c r="A266" s="34" t="s">
        <v>217</v>
      </c>
      <c r="B266" s="34"/>
      <c r="C266" s="34"/>
      <c r="D266" s="34"/>
      <c r="E266" s="34"/>
      <c r="F266" s="34"/>
      <c r="G266" s="34"/>
      <c r="H266" s="34"/>
    </row>
    <row r="267" customFormat="1" ht="15.75" spans="1:6">
      <c r="A267" s="2" t="s">
        <v>113</v>
      </c>
      <c r="B267" s="2"/>
      <c r="C267" s="2"/>
      <c r="D267" s="2"/>
      <c r="E267" s="2"/>
      <c r="F267" s="2"/>
    </row>
    <row r="268" customFormat="1" ht="15.75" spans="1:6">
      <c r="A268" s="2"/>
      <c r="B268" s="2"/>
      <c r="C268" s="2"/>
      <c r="D268" s="2"/>
      <c r="E268" s="2"/>
      <c r="F268" s="2"/>
    </row>
    <row r="269" ht="15.75" spans="2:7">
      <c r="B269" s="37"/>
      <c r="C269" s="37" t="s">
        <v>114</v>
      </c>
      <c r="D269" s="37"/>
      <c r="E269" s="37"/>
      <c r="F269" s="37"/>
      <c r="G269" s="2"/>
    </row>
    <row r="270" ht="15.75" spans="2:7">
      <c r="B270" s="37"/>
      <c r="C270" s="32" t="s">
        <v>115</v>
      </c>
      <c r="D270" s="32"/>
      <c r="E270" s="32"/>
      <c r="F270" s="32"/>
      <c r="G270" s="32"/>
    </row>
    <row r="271" ht="15.75" spans="2:7">
      <c r="B271" s="177" t="s">
        <v>202</v>
      </c>
      <c r="C271" s="31" t="s">
        <v>117</v>
      </c>
      <c r="D271" s="31"/>
      <c r="E271" s="31" t="s">
        <v>192</v>
      </c>
      <c r="F271" s="31"/>
      <c r="G271" s="2"/>
    </row>
    <row r="272" ht="15.75" spans="2:7">
      <c r="B272" s="32"/>
      <c r="D272" s="2"/>
      <c r="E272" s="32"/>
      <c r="F272" s="32"/>
      <c r="G272" s="2"/>
    </row>
    <row r="273" customFormat="1" ht="15.75" spans="2:6">
      <c r="B273" s="35"/>
      <c r="C273"/>
      <c r="D273" s="2"/>
      <c r="E273" s="35"/>
      <c r="F273" s="35"/>
    </row>
    <row r="274" ht="15.75" spans="2:7">
      <c r="B274" s="35"/>
      <c r="D274" s="39"/>
      <c r="E274" s="35"/>
      <c r="F274" s="35"/>
      <c r="G274" s="37"/>
    </row>
    <row r="275" ht="15.75" spans="2:7">
      <c r="B275" s="2" t="s">
        <v>193</v>
      </c>
      <c r="C275" s="39" t="s">
        <v>120</v>
      </c>
      <c r="D275" s="39"/>
      <c r="E275" s="31" t="s">
        <v>218</v>
      </c>
      <c r="F275" s="31"/>
      <c r="G275" s="37"/>
    </row>
  </sheetData>
  <mergeCells count="51">
    <mergeCell ref="A26:E26"/>
    <mergeCell ref="A27:E27"/>
    <mergeCell ref="A28:E28"/>
    <mergeCell ref="A30:H30"/>
    <mergeCell ref="C34:G34"/>
    <mergeCell ref="C35:D35"/>
    <mergeCell ref="E35:F35"/>
    <mergeCell ref="C39:D39"/>
    <mergeCell ref="E39:F39"/>
    <mergeCell ref="A78:E78"/>
    <mergeCell ref="A79:E79"/>
    <mergeCell ref="A80:E80"/>
    <mergeCell ref="A82:H82"/>
    <mergeCell ref="C86:G86"/>
    <mergeCell ref="C87:D87"/>
    <mergeCell ref="E87:F87"/>
    <mergeCell ref="C91:D91"/>
    <mergeCell ref="E91:F91"/>
    <mergeCell ref="C92:D92"/>
    <mergeCell ref="E92:F92"/>
    <mergeCell ref="A139:E139"/>
    <mergeCell ref="A140:E140"/>
    <mergeCell ref="A141:E141"/>
    <mergeCell ref="A143:H143"/>
    <mergeCell ref="C147:G147"/>
    <mergeCell ref="C148:D148"/>
    <mergeCell ref="E148:F148"/>
    <mergeCell ref="C152:D152"/>
    <mergeCell ref="E152:F152"/>
    <mergeCell ref="C153:D153"/>
    <mergeCell ref="E153:F153"/>
    <mergeCell ref="A209:E209"/>
    <mergeCell ref="A210:E210"/>
    <mergeCell ref="A211:E211"/>
    <mergeCell ref="A213:H213"/>
    <mergeCell ref="C217:G217"/>
    <mergeCell ref="C218:D218"/>
    <mergeCell ref="E218:F218"/>
    <mergeCell ref="C222:D222"/>
    <mergeCell ref="E222:F222"/>
    <mergeCell ref="C223:D223"/>
    <mergeCell ref="E223:F223"/>
    <mergeCell ref="A262:E262"/>
    <mergeCell ref="A263:E263"/>
    <mergeCell ref="A264:E264"/>
    <mergeCell ref="A266:H266"/>
    <mergeCell ref="C270:G270"/>
    <mergeCell ref="C271:D271"/>
    <mergeCell ref="E271:F271"/>
    <mergeCell ref="C275:D275"/>
    <mergeCell ref="E275:F275"/>
  </mergeCells>
  <pageMargins left="0.5" right="0" top="2" bottom="0.5" header="0.3" footer="0.3"/>
  <pageSetup paperSize="5" scale="9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4"/>
  <sheetViews>
    <sheetView topLeftCell="A82" workbookViewId="0">
      <selection activeCell="B79" sqref="B79:F79"/>
    </sheetView>
  </sheetViews>
  <sheetFormatPr defaultColWidth="9" defaultRowHeight="15" outlineLevelCol="7"/>
  <cols>
    <col min="1" max="1" width="5.42857142857143" customWidth="1"/>
    <col min="2" max="2" width="36" customWidth="1"/>
    <col min="3" max="3" width="6" customWidth="1"/>
    <col min="4" max="4" width="7.71428571428571" customWidth="1"/>
    <col min="5" max="5" width="13.1428571428571" customWidth="1"/>
    <col min="6" max="6" width="16.5714285714286" customWidth="1"/>
    <col min="7" max="7" width="13.1428571428571" customWidth="1"/>
  </cols>
  <sheetData>
    <row r="1" ht="15.75" spans="1:7">
      <c r="A1" s="1" t="s">
        <v>87</v>
      </c>
      <c r="B1" s="184"/>
      <c r="C1" s="2"/>
      <c r="D1" s="2"/>
      <c r="E1" s="2"/>
      <c r="F1" s="2"/>
      <c r="G1" s="185"/>
    </row>
    <row r="2" ht="15.75" spans="1:7">
      <c r="A2" s="1" t="s">
        <v>219</v>
      </c>
      <c r="B2" s="1"/>
      <c r="C2" s="2"/>
      <c r="D2" s="2"/>
      <c r="E2" s="2"/>
      <c r="F2" s="2"/>
      <c r="G2" s="185"/>
    </row>
    <row r="4" ht="15.75" spans="1:7">
      <c r="A4" s="2" t="s">
        <v>89</v>
      </c>
      <c r="B4" s="2"/>
      <c r="C4" s="2"/>
      <c r="D4" s="2"/>
      <c r="E4" s="2"/>
      <c r="F4" s="2"/>
      <c r="G4" s="185"/>
    </row>
    <row r="5" ht="15.75" spans="1:7">
      <c r="A5" s="2" t="s">
        <v>90</v>
      </c>
      <c r="B5" s="2"/>
      <c r="C5" s="2"/>
      <c r="D5" s="2"/>
      <c r="E5" s="2"/>
      <c r="F5" s="2"/>
      <c r="G5" s="185"/>
    </row>
    <row r="6" ht="15.75" spans="1:7">
      <c r="A6" s="186" t="s">
        <v>20</v>
      </c>
      <c r="B6" s="186"/>
      <c r="C6" s="2"/>
      <c r="D6" s="2"/>
      <c r="E6" s="2"/>
      <c r="F6" s="2"/>
      <c r="G6" s="185"/>
    </row>
    <row r="7" ht="15.75" spans="1:7">
      <c r="A7" s="2" t="s">
        <v>91</v>
      </c>
      <c r="B7" s="2"/>
      <c r="C7" s="2"/>
      <c r="D7" s="2"/>
      <c r="E7" s="2"/>
      <c r="F7" s="2"/>
      <c r="G7" s="185"/>
    </row>
    <row r="8" ht="15.75" spans="1:7">
      <c r="A8" s="1" t="s">
        <v>92</v>
      </c>
      <c r="B8" s="2"/>
      <c r="C8" s="2"/>
      <c r="D8" s="2"/>
      <c r="E8" s="2"/>
      <c r="F8" s="2"/>
      <c r="G8" s="185"/>
    </row>
    <row r="9" ht="15.75" spans="1:7">
      <c r="A9" s="2"/>
      <c r="B9" s="2"/>
      <c r="C9" s="2"/>
      <c r="D9" s="2"/>
      <c r="E9" s="2"/>
      <c r="F9" s="2"/>
      <c r="G9" s="185"/>
    </row>
    <row r="10" ht="15.75" spans="1:7">
      <c r="A10" s="2" t="s">
        <v>220</v>
      </c>
      <c r="B10" s="2"/>
      <c r="C10" s="2"/>
      <c r="D10" s="2"/>
      <c r="E10" s="2"/>
      <c r="F10" s="2"/>
      <c r="G10" s="185"/>
    </row>
    <row r="11" ht="15.75" spans="1:7">
      <c r="A11" s="2"/>
      <c r="B11" s="2"/>
      <c r="C11" s="2"/>
      <c r="D11" s="2"/>
      <c r="E11" s="2"/>
      <c r="F11" s="2"/>
      <c r="G11" s="185"/>
    </row>
    <row r="12" ht="15.75" spans="1:7">
      <c r="A12" s="2" t="s">
        <v>94</v>
      </c>
      <c r="B12" s="2"/>
      <c r="C12" s="2"/>
      <c r="D12" s="2"/>
      <c r="E12" s="2"/>
      <c r="F12" s="2"/>
      <c r="G12" s="185"/>
    </row>
    <row r="13" ht="15.75" spans="1:7">
      <c r="A13" s="2" t="s">
        <v>221</v>
      </c>
      <c r="B13" s="2"/>
      <c r="C13" s="2"/>
      <c r="D13" s="2"/>
      <c r="E13" s="2"/>
      <c r="F13" s="2"/>
      <c r="G13" s="185"/>
    </row>
    <row r="14" ht="15.75" spans="1:7">
      <c r="A14" s="2" t="s">
        <v>125</v>
      </c>
      <c r="B14" s="2"/>
      <c r="C14" s="2"/>
      <c r="D14" s="2"/>
      <c r="E14" s="2"/>
      <c r="F14" s="2"/>
      <c r="G14" s="185"/>
    </row>
    <row r="15" ht="15.75" spans="1:7">
      <c r="A15" s="2"/>
      <c r="B15" s="2"/>
      <c r="C15" s="2"/>
      <c r="D15" s="2"/>
      <c r="E15" s="2"/>
      <c r="F15" s="2"/>
      <c r="G15" s="185"/>
    </row>
    <row r="16" ht="15.95" customHeight="1" spans="1:7">
      <c r="A16" s="79" t="s">
        <v>96</v>
      </c>
      <c r="B16" s="79" t="s">
        <v>97</v>
      </c>
      <c r="C16" s="79" t="s">
        <v>98</v>
      </c>
      <c r="D16" s="79" t="s">
        <v>99</v>
      </c>
      <c r="E16" s="79" t="s">
        <v>100</v>
      </c>
      <c r="F16" s="79" t="s">
        <v>101</v>
      </c>
      <c r="G16" s="185"/>
    </row>
    <row r="17" ht="15.95" customHeight="1" spans="1:7">
      <c r="A17" s="49">
        <v>1</v>
      </c>
      <c r="B17" s="187" t="s">
        <v>222</v>
      </c>
      <c r="C17" s="188">
        <v>400</v>
      </c>
      <c r="D17" s="189" t="s">
        <v>153</v>
      </c>
      <c r="E17" s="63">
        <v>24000</v>
      </c>
      <c r="F17" s="190">
        <f>E17*C17</f>
        <v>9600000</v>
      </c>
      <c r="G17" s="185"/>
    </row>
    <row r="18" ht="15.95" customHeight="1" spans="1:7">
      <c r="A18" s="191" t="s">
        <v>106</v>
      </c>
      <c r="B18" s="191"/>
      <c r="C18" s="191"/>
      <c r="D18" s="191"/>
      <c r="E18" s="191"/>
      <c r="F18" s="64">
        <f>SUM(F17)</f>
        <v>9600000</v>
      </c>
      <c r="G18" s="185"/>
    </row>
    <row r="19" ht="15.95" customHeight="1" spans="1:7">
      <c r="A19" s="192" t="s">
        <v>108</v>
      </c>
      <c r="B19" s="193"/>
      <c r="C19" s="193"/>
      <c r="D19" s="193"/>
      <c r="E19" s="194"/>
      <c r="F19" s="64">
        <f>F18*11%</f>
        <v>1056000</v>
      </c>
      <c r="G19" s="185"/>
    </row>
    <row r="20" ht="15.95" customHeight="1" spans="1:7">
      <c r="A20" s="195" t="s">
        <v>110</v>
      </c>
      <c r="B20" s="196"/>
      <c r="C20" s="196"/>
      <c r="D20" s="196"/>
      <c r="E20" s="197"/>
      <c r="F20" s="198">
        <f>SUM(F18:F19)</f>
        <v>10656000</v>
      </c>
      <c r="G20" s="185"/>
    </row>
    <row r="21" ht="15.75" spans="1:7">
      <c r="A21" s="2"/>
      <c r="B21" s="2"/>
      <c r="C21" s="2"/>
      <c r="D21" s="2"/>
      <c r="E21" s="2"/>
      <c r="F21" s="2"/>
      <c r="G21" s="185"/>
    </row>
    <row r="22" ht="15.75" spans="1:7">
      <c r="A22" s="2" t="s">
        <v>223</v>
      </c>
      <c r="B22" s="2"/>
      <c r="C22" s="2"/>
      <c r="D22" s="2"/>
      <c r="E22" s="2"/>
      <c r="F22" s="2"/>
      <c r="G22" s="185"/>
    </row>
    <row r="23" ht="15.75" spans="1:7">
      <c r="A23" s="2" t="s">
        <v>113</v>
      </c>
      <c r="B23" s="2"/>
      <c r="C23" s="2"/>
      <c r="D23" s="2"/>
      <c r="E23" s="2"/>
      <c r="F23" s="2"/>
      <c r="G23" s="185"/>
    </row>
    <row r="24" ht="15.75" spans="1:7">
      <c r="A24" s="2"/>
      <c r="B24" s="2"/>
      <c r="C24" s="2"/>
      <c r="D24" s="2"/>
      <c r="E24" s="2"/>
      <c r="F24" s="2"/>
      <c r="G24" s="185"/>
    </row>
    <row r="25" ht="15.75" spans="2:8">
      <c r="B25" s="30" t="s">
        <v>114</v>
      </c>
      <c r="C25" s="30"/>
      <c r="D25" s="30"/>
      <c r="E25" s="30"/>
      <c r="F25" s="30"/>
      <c r="G25" s="30"/>
      <c r="H25" s="2"/>
    </row>
    <row r="26" ht="15.75" spans="2:8">
      <c r="B26" s="30" t="s">
        <v>115</v>
      </c>
      <c r="C26" s="30"/>
      <c r="D26" s="30"/>
      <c r="E26" s="30"/>
      <c r="F26" s="30"/>
      <c r="G26" s="30"/>
      <c r="H26" s="37"/>
    </row>
    <row r="27" ht="15.75" spans="2:8">
      <c r="B27" s="177" t="s">
        <v>224</v>
      </c>
      <c r="C27" s="31" t="s">
        <v>117</v>
      </c>
      <c r="D27" s="31"/>
      <c r="E27" s="31" t="s">
        <v>118</v>
      </c>
      <c r="F27" s="31"/>
      <c r="G27" s="178"/>
      <c r="H27" s="2"/>
    </row>
    <row r="28" ht="15.75" spans="2:8">
      <c r="B28" s="32"/>
      <c r="E28" s="32"/>
      <c r="F28" s="32"/>
      <c r="G28" s="32"/>
      <c r="H28" s="2"/>
    </row>
    <row r="29" ht="15.75" spans="2:7">
      <c r="B29" s="35"/>
      <c r="E29" s="35"/>
      <c r="F29" s="35"/>
      <c r="G29" s="35"/>
    </row>
    <row r="30" ht="15.75" spans="2:8">
      <c r="B30" s="35"/>
      <c r="E30" s="35"/>
      <c r="F30" s="35"/>
      <c r="G30" s="35"/>
      <c r="H30" s="37"/>
    </row>
    <row r="31" ht="15.75" spans="2:8">
      <c r="B31" s="38" t="s">
        <v>225</v>
      </c>
      <c r="C31" s="39" t="s">
        <v>120</v>
      </c>
      <c r="D31" s="39"/>
      <c r="E31" s="40" t="s">
        <v>121</v>
      </c>
      <c r="F31" s="40"/>
      <c r="G31" s="179"/>
      <c r="H31" s="37"/>
    </row>
    <row r="32" ht="15.75" spans="2:8">
      <c r="B32" s="2"/>
      <c r="C32" s="2"/>
      <c r="D32" s="2"/>
      <c r="E32" s="2"/>
      <c r="F32" s="34"/>
      <c r="G32" s="34"/>
      <c r="H32" s="178"/>
    </row>
    <row r="63" ht="15.75" spans="1:7">
      <c r="A63" s="1" t="s">
        <v>226</v>
      </c>
      <c r="B63" s="184"/>
      <c r="C63" s="2"/>
      <c r="D63" s="2"/>
      <c r="E63" s="2"/>
      <c r="F63" s="2"/>
      <c r="G63" s="185"/>
    </row>
    <row r="64" ht="15.75" spans="1:7">
      <c r="A64" s="1" t="s">
        <v>227</v>
      </c>
      <c r="B64" s="1"/>
      <c r="C64" s="2"/>
      <c r="D64" s="2"/>
      <c r="E64" s="2"/>
      <c r="F64" s="2"/>
      <c r="G64" s="185"/>
    </row>
    <row r="66" ht="15.75" spans="1:7">
      <c r="A66" s="2" t="s">
        <v>89</v>
      </c>
      <c r="B66" s="2"/>
      <c r="C66" s="2"/>
      <c r="D66" s="2"/>
      <c r="E66" s="2"/>
      <c r="F66" s="2"/>
      <c r="G66" s="185"/>
    </row>
    <row r="67" ht="15.75" spans="1:7">
      <c r="A67" s="2" t="s">
        <v>90</v>
      </c>
      <c r="B67" s="2"/>
      <c r="C67" s="2"/>
      <c r="D67" s="2"/>
      <c r="E67" s="2"/>
      <c r="F67" s="2"/>
      <c r="G67" s="185"/>
    </row>
    <row r="68" ht="15.75" spans="1:7">
      <c r="A68" s="186" t="s">
        <v>20</v>
      </c>
      <c r="B68" s="186"/>
      <c r="C68" s="2"/>
      <c r="D68" s="2"/>
      <c r="E68" s="2"/>
      <c r="F68" s="2"/>
      <c r="G68" s="185"/>
    </row>
    <row r="69" ht="15.75" spans="1:7">
      <c r="A69" s="2" t="s">
        <v>91</v>
      </c>
      <c r="B69" s="2"/>
      <c r="C69" s="2"/>
      <c r="D69" s="2"/>
      <c r="E69" s="2"/>
      <c r="F69" s="2"/>
      <c r="G69" s="185"/>
    </row>
    <row r="70" ht="15.75" spans="1:7">
      <c r="A70" s="1" t="s">
        <v>92</v>
      </c>
      <c r="B70" s="2"/>
      <c r="C70" s="2"/>
      <c r="D70" s="2"/>
      <c r="E70" s="2"/>
      <c r="F70" s="2"/>
      <c r="G70" s="185"/>
    </row>
    <row r="71" ht="15.75" spans="1:7">
      <c r="A71" s="2"/>
      <c r="B71" s="2"/>
      <c r="C71" s="2"/>
      <c r="D71" s="2"/>
      <c r="E71" s="2"/>
      <c r="F71" s="2"/>
      <c r="G71" s="185"/>
    </row>
    <row r="72" ht="15.75" spans="1:7">
      <c r="A72" s="2" t="s">
        <v>220</v>
      </c>
      <c r="B72" s="2"/>
      <c r="C72" s="2"/>
      <c r="D72" s="2"/>
      <c r="E72" s="2"/>
      <c r="F72" s="2"/>
      <c r="G72" s="185"/>
    </row>
    <row r="73" ht="15.75" spans="1:7">
      <c r="A73" s="2"/>
      <c r="B73" s="2"/>
      <c r="C73" s="2"/>
      <c r="D73" s="2"/>
      <c r="E73" s="2"/>
      <c r="F73" s="2"/>
      <c r="G73" s="185"/>
    </row>
    <row r="74" ht="15.75" spans="1:7">
      <c r="A74" s="2" t="s">
        <v>94</v>
      </c>
      <c r="B74" s="2"/>
      <c r="C74" s="2"/>
      <c r="D74" s="2"/>
      <c r="E74" s="2"/>
      <c r="F74" s="2"/>
      <c r="G74" s="185"/>
    </row>
    <row r="75" ht="15.75" spans="1:7">
      <c r="A75" s="2" t="s">
        <v>221</v>
      </c>
      <c r="B75" s="2"/>
      <c r="C75" s="2"/>
      <c r="D75" s="2"/>
      <c r="E75" s="2"/>
      <c r="F75" s="2"/>
      <c r="G75" s="185"/>
    </row>
    <row r="76" ht="15.75" spans="1:7">
      <c r="A76" s="2" t="s">
        <v>125</v>
      </c>
      <c r="B76" s="2"/>
      <c r="C76" s="2"/>
      <c r="D76" s="2"/>
      <c r="E76" s="2"/>
      <c r="F76" s="2"/>
      <c r="G76" s="185"/>
    </row>
    <row r="77" ht="15.75" spans="1:7">
      <c r="A77" s="2"/>
      <c r="B77" s="2"/>
      <c r="C77" s="2"/>
      <c r="D77" s="2"/>
      <c r="E77" s="2"/>
      <c r="F77" s="2"/>
      <c r="G77" s="185"/>
    </row>
    <row r="78" ht="15.95" customHeight="1" spans="1:7">
      <c r="A78" s="199" t="s">
        <v>96</v>
      </c>
      <c r="B78" s="199" t="s">
        <v>97</v>
      </c>
      <c r="C78" s="199" t="s">
        <v>98</v>
      </c>
      <c r="D78" s="199" t="s">
        <v>99</v>
      </c>
      <c r="E78" s="199" t="s">
        <v>100</v>
      </c>
      <c r="F78" s="199" t="s">
        <v>101</v>
      </c>
      <c r="G78" s="199" t="s">
        <v>102</v>
      </c>
    </row>
    <row r="79" ht="15.95" customHeight="1" spans="1:7">
      <c r="A79" s="49">
        <v>1</v>
      </c>
      <c r="B79" s="187" t="s">
        <v>228</v>
      </c>
      <c r="C79" s="188">
        <v>460</v>
      </c>
      <c r="D79" s="189" t="s">
        <v>153</v>
      </c>
      <c r="E79" s="63">
        <v>32500</v>
      </c>
      <c r="F79" s="190">
        <f>E79*C79</f>
        <v>14950000</v>
      </c>
      <c r="G79" s="200" t="s">
        <v>229</v>
      </c>
    </row>
    <row r="80" ht="15.95" customHeight="1" spans="1:7">
      <c r="A80" s="191" t="s">
        <v>106</v>
      </c>
      <c r="B80" s="191"/>
      <c r="C80" s="191"/>
      <c r="D80" s="191"/>
      <c r="E80" s="191"/>
      <c r="F80" s="64">
        <f>SUM(F79)</f>
        <v>14950000</v>
      </c>
      <c r="G80" s="201" t="s">
        <v>154</v>
      </c>
    </row>
    <row r="81" ht="15.95" customHeight="1" spans="1:7">
      <c r="A81" s="192" t="s">
        <v>108</v>
      </c>
      <c r="B81" s="193"/>
      <c r="C81" s="193"/>
      <c r="D81" s="193"/>
      <c r="E81" s="194"/>
      <c r="F81" s="64">
        <f>F80*11%</f>
        <v>1644500</v>
      </c>
      <c r="G81" s="202"/>
    </row>
    <row r="82" ht="15.95" customHeight="1" spans="1:7">
      <c r="A82" s="203" t="s">
        <v>110</v>
      </c>
      <c r="B82" s="204"/>
      <c r="C82" s="204"/>
      <c r="D82" s="204"/>
      <c r="E82" s="205"/>
      <c r="F82" s="198">
        <f>SUM(F80:F81)</f>
        <v>16594500</v>
      </c>
      <c r="G82" s="206"/>
    </row>
    <row r="83" ht="15.75" spans="1:7">
      <c r="A83" s="2"/>
      <c r="B83" s="2"/>
      <c r="C83" s="2"/>
      <c r="D83" s="2"/>
      <c r="E83" s="2"/>
      <c r="F83" s="2"/>
      <c r="G83" s="185"/>
    </row>
    <row r="84" ht="15.75" spans="1:7">
      <c r="A84" s="2" t="s">
        <v>230</v>
      </c>
      <c r="B84" s="2"/>
      <c r="C84" s="2"/>
      <c r="D84" s="2"/>
      <c r="E84" s="2"/>
      <c r="F84" s="2"/>
      <c r="G84" s="185"/>
    </row>
    <row r="85" ht="15.75" spans="1:7">
      <c r="A85" s="2" t="s">
        <v>113</v>
      </c>
      <c r="B85" s="2"/>
      <c r="C85" s="2"/>
      <c r="D85" s="2"/>
      <c r="E85" s="2"/>
      <c r="F85" s="2"/>
      <c r="G85" s="185"/>
    </row>
    <row r="86" ht="15.75" spans="1:7">
      <c r="A86" s="2"/>
      <c r="B86" s="2"/>
      <c r="C86" s="2"/>
      <c r="D86" s="2"/>
      <c r="E86" s="2"/>
      <c r="F86" s="2"/>
      <c r="G86" s="185"/>
    </row>
    <row r="87" ht="15.75" spans="2:8">
      <c r="B87" s="30" t="s">
        <v>114</v>
      </c>
      <c r="C87" s="30"/>
      <c r="D87" s="30"/>
      <c r="E87" s="30"/>
      <c r="F87" s="30"/>
      <c r="G87" s="30"/>
      <c r="H87" s="2"/>
    </row>
    <row r="88" ht="15.75" spans="2:8">
      <c r="B88" s="30" t="s">
        <v>115</v>
      </c>
      <c r="C88" s="30"/>
      <c r="D88" s="30"/>
      <c r="E88" s="30"/>
      <c r="F88" s="30"/>
      <c r="G88" s="30"/>
      <c r="H88" s="37"/>
    </row>
    <row r="89" ht="15.75" spans="2:8">
      <c r="B89" s="177" t="s">
        <v>224</v>
      </c>
      <c r="C89" s="31" t="s">
        <v>117</v>
      </c>
      <c r="D89" s="31"/>
      <c r="E89" s="31" t="s">
        <v>118</v>
      </c>
      <c r="F89" s="31"/>
      <c r="G89" s="178"/>
      <c r="H89" s="2"/>
    </row>
    <row r="90" ht="15.75" spans="2:8">
      <c r="B90" s="32"/>
      <c r="E90" s="32"/>
      <c r="F90" s="32"/>
      <c r="G90" s="32"/>
      <c r="H90" s="2"/>
    </row>
    <row r="91" ht="15.75" spans="2:7">
      <c r="B91" s="35"/>
      <c r="E91" s="35"/>
      <c r="F91" s="35"/>
      <c r="G91" s="35"/>
    </row>
    <row r="92" ht="15.75" spans="2:8">
      <c r="B92" s="35"/>
      <c r="E92" s="35"/>
      <c r="F92" s="35"/>
      <c r="G92" s="35"/>
      <c r="H92" s="37"/>
    </row>
    <row r="93" ht="15.75" spans="2:8">
      <c r="B93" s="38" t="s">
        <v>225</v>
      </c>
      <c r="C93" s="39" t="s">
        <v>120</v>
      </c>
      <c r="D93" s="39"/>
      <c r="E93" s="40" t="s">
        <v>121</v>
      </c>
      <c r="F93" s="40"/>
      <c r="G93" s="179"/>
      <c r="H93" s="37"/>
    </row>
    <row r="94" ht="15.75" spans="2:8">
      <c r="B94" s="2"/>
      <c r="C94" s="2"/>
      <c r="D94" s="2"/>
      <c r="E94" s="2"/>
      <c r="F94" s="34"/>
      <c r="G94" s="34"/>
      <c r="H94" s="178"/>
    </row>
  </sheetData>
  <mergeCells count="18">
    <mergeCell ref="A18:E18"/>
    <mergeCell ref="A19:E19"/>
    <mergeCell ref="A20:E20"/>
    <mergeCell ref="B25:G25"/>
    <mergeCell ref="B26:G26"/>
    <mergeCell ref="C27:D27"/>
    <mergeCell ref="E27:F27"/>
    <mergeCell ref="C31:D31"/>
    <mergeCell ref="E31:F31"/>
    <mergeCell ref="A80:E80"/>
    <mergeCell ref="A81:E81"/>
    <mergeCell ref="A82:E82"/>
    <mergeCell ref="B87:G87"/>
    <mergeCell ref="B88:G88"/>
    <mergeCell ref="C89:D89"/>
    <mergeCell ref="E89:F89"/>
    <mergeCell ref="C93:D93"/>
    <mergeCell ref="E93:F93"/>
  </mergeCells>
  <pageMargins left="0.5" right="0" top="2" bottom="0.5" header="0.3" footer="0.3"/>
  <pageSetup paperSize="5" scale="90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6"/>
  <sheetViews>
    <sheetView topLeftCell="A156" workbookViewId="0">
      <selection activeCell="E164" sqref="E164:F164"/>
    </sheetView>
  </sheetViews>
  <sheetFormatPr defaultColWidth="9" defaultRowHeight="15"/>
  <cols>
    <col min="1" max="1" width="6.71428571428571" customWidth="1"/>
    <col min="2" max="2" width="25.8571428571429" customWidth="1"/>
    <col min="3" max="3" width="6" customWidth="1"/>
    <col min="4" max="4" width="8.14285714285714" customWidth="1"/>
    <col min="5" max="5" width="15.5714285714286" customWidth="1"/>
    <col min="6" max="6" width="17" customWidth="1"/>
    <col min="7" max="7" width="13.2857142857143" customWidth="1"/>
  </cols>
  <sheetData>
    <row r="1" ht="15.75" spans="1:6">
      <c r="A1" s="1" t="s">
        <v>231</v>
      </c>
      <c r="B1" s="1"/>
      <c r="C1" s="2"/>
      <c r="D1" s="2"/>
      <c r="E1" s="2"/>
      <c r="F1" s="2"/>
    </row>
    <row r="2" ht="15.75" spans="1:6">
      <c r="A2" s="1" t="s">
        <v>232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25</v>
      </c>
      <c r="B6" s="166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233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79" t="s">
        <v>96</v>
      </c>
      <c r="B15" s="79" t="s">
        <v>97</v>
      </c>
      <c r="C15" s="79" t="s">
        <v>98</v>
      </c>
      <c r="D15" s="79" t="s">
        <v>99</v>
      </c>
      <c r="E15" s="79" t="s">
        <v>100</v>
      </c>
      <c r="F15" s="167" t="s">
        <v>101</v>
      </c>
      <c r="G15" s="168" t="s">
        <v>127</v>
      </c>
    </row>
    <row r="16" ht="15.75" spans="1:7">
      <c r="A16" s="49">
        <v>1</v>
      </c>
      <c r="B16" s="113" t="s">
        <v>234</v>
      </c>
      <c r="C16" s="150">
        <v>1</v>
      </c>
      <c r="D16" s="49" t="s">
        <v>197</v>
      </c>
      <c r="E16" s="63">
        <v>2900000</v>
      </c>
      <c r="F16" s="114">
        <f>E16*C16</f>
        <v>2900000</v>
      </c>
      <c r="G16" s="169" t="s">
        <v>235</v>
      </c>
    </row>
    <row r="17" ht="15.75" spans="1:7">
      <c r="A17" s="49">
        <f>A16+1</f>
        <v>2</v>
      </c>
      <c r="B17" s="113" t="s">
        <v>236</v>
      </c>
      <c r="C17" s="150">
        <v>1</v>
      </c>
      <c r="D17" s="49" t="s">
        <v>197</v>
      </c>
      <c r="E17" s="63">
        <v>2500000</v>
      </c>
      <c r="F17" s="114">
        <f t="shared" ref="F17" si="0">E17*C17</f>
        <v>2500000</v>
      </c>
      <c r="G17" s="169"/>
    </row>
    <row r="18" ht="15.75" spans="1:7">
      <c r="A18" s="115" t="s">
        <v>106</v>
      </c>
      <c r="B18" s="17"/>
      <c r="C18" s="115"/>
      <c r="D18" s="115"/>
      <c r="E18" s="115"/>
      <c r="F18" s="116">
        <f>SUM(F16:F17)</f>
        <v>5400000</v>
      </c>
      <c r="G18" s="169"/>
    </row>
    <row r="19" ht="15.75" spans="1:7">
      <c r="A19" s="117" t="s">
        <v>108</v>
      </c>
      <c r="B19" s="118"/>
      <c r="C19" s="118"/>
      <c r="D19" s="118"/>
      <c r="E19" s="119"/>
      <c r="F19" s="116">
        <f>F18*11%</f>
        <v>594000</v>
      </c>
      <c r="G19" s="170"/>
    </row>
    <row r="20" ht="15.75" spans="1:7">
      <c r="A20" s="171" t="s">
        <v>110</v>
      </c>
      <c r="B20" s="172"/>
      <c r="C20" s="172"/>
      <c r="D20" s="172"/>
      <c r="E20" s="173"/>
      <c r="F20" s="174">
        <f>SUM(F18:F19)</f>
        <v>5994000</v>
      </c>
      <c r="G20" s="175"/>
    </row>
    <row r="21" ht="15.75" spans="1:7">
      <c r="A21" s="2"/>
      <c r="B21" s="2"/>
      <c r="C21" s="2"/>
      <c r="D21" s="2"/>
      <c r="E21" s="2"/>
      <c r="F21" s="2"/>
      <c r="G21" s="176"/>
    </row>
    <row r="22" ht="15.75" spans="1:6">
      <c r="A22" s="2" t="s">
        <v>237</v>
      </c>
      <c r="B22" s="2"/>
      <c r="C22" s="2"/>
      <c r="D22" s="2"/>
      <c r="E22" s="2"/>
      <c r="F22" s="2"/>
    </row>
    <row r="23" ht="15.75" spans="1:6">
      <c r="A23" s="2" t="s">
        <v>113</v>
      </c>
      <c r="B23" s="2"/>
      <c r="C23" s="2"/>
      <c r="D23" s="2"/>
      <c r="E23" s="2"/>
      <c r="F23" s="2"/>
    </row>
    <row r="25" ht="15.75" spans="1:8">
      <c r="A25" s="30" t="s">
        <v>114</v>
      </c>
      <c r="B25" s="30"/>
      <c r="C25" s="30"/>
      <c r="D25" s="30"/>
      <c r="E25" s="30"/>
      <c r="F25" s="30"/>
      <c r="G25" s="30"/>
      <c r="H25" s="30"/>
    </row>
    <row r="26" ht="15.75" spans="1:8">
      <c r="A26" s="30" t="s">
        <v>115</v>
      </c>
      <c r="B26" s="30"/>
      <c r="C26" s="30"/>
      <c r="D26" s="30"/>
      <c r="E26" s="30"/>
      <c r="F26" s="30"/>
      <c r="G26" s="30"/>
      <c r="H26" s="30"/>
    </row>
    <row r="27" ht="15.75" spans="2:8">
      <c r="B27" s="177" t="s">
        <v>238</v>
      </c>
      <c r="C27" s="31" t="s">
        <v>117</v>
      </c>
      <c r="D27" s="31"/>
      <c r="E27" s="31" t="s">
        <v>118</v>
      </c>
      <c r="F27" s="31"/>
      <c r="G27" s="178"/>
      <c r="H27" s="2"/>
    </row>
    <row r="28" ht="15.75" spans="2:8">
      <c r="B28" s="32"/>
      <c r="E28" s="32"/>
      <c r="F28" s="32"/>
      <c r="G28" s="32"/>
      <c r="H28" s="2"/>
    </row>
    <row r="29" ht="15.75" spans="2:7">
      <c r="B29" s="35"/>
      <c r="E29" s="35"/>
      <c r="F29" s="35"/>
      <c r="G29" s="35"/>
    </row>
    <row r="30" ht="15.75" spans="2:8">
      <c r="B30" s="35"/>
      <c r="E30" s="35"/>
      <c r="F30" s="35"/>
      <c r="G30" s="35"/>
      <c r="H30" s="37"/>
    </row>
    <row r="31" ht="15.75" spans="2:8">
      <c r="B31" s="38" t="s">
        <v>225</v>
      </c>
      <c r="C31" s="39" t="s">
        <v>120</v>
      </c>
      <c r="D31" s="39"/>
      <c r="E31" s="40" t="s">
        <v>121</v>
      </c>
      <c r="F31" s="40"/>
      <c r="G31" s="179"/>
      <c r="H31" s="37"/>
    </row>
    <row r="32" ht="15.75" spans="2:7">
      <c r="B32" s="2"/>
      <c r="C32" s="2"/>
      <c r="D32" s="2"/>
      <c r="E32" s="2"/>
      <c r="F32" s="2"/>
      <c r="G32" s="178"/>
    </row>
    <row r="68" ht="15.75" spans="1:6">
      <c r="A68" s="1" t="s">
        <v>239</v>
      </c>
      <c r="B68" s="1"/>
      <c r="C68" s="2"/>
      <c r="D68" s="2"/>
      <c r="E68" s="2"/>
      <c r="F68" s="2"/>
    </row>
    <row r="69" ht="15.75" spans="1:6">
      <c r="A69" s="1" t="s">
        <v>240</v>
      </c>
      <c r="B69" s="1"/>
      <c r="C69" s="2"/>
      <c r="D69" s="2"/>
      <c r="E69" s="2"/>
      <c r="F69" s="2"/>
    </row>
    <row r="70" ht="15.75" spans="1:6">
      <c r="A70" s="3"/>
      <c r="B70" s="1"/>
      <c r="C70" s="2"/>
      <c r="D70" s="2"/>
      <c r="E70" s="2"/>
      <c r="F70" s="2"/>
    </row>
    <row r="71" ht="15.75" spans="1:6">
      <c r="A71" s="2" t="s">
        <v>89</v>
      </c>
      <c r="B71" s="2"/>
      <c r="C71" s="2"/>
      <c r="D71" s="2"/>
      <c r="E71" s="2"/>
      <c r="F71" s="2"/>
    </row>
    <row r="72" ht="15.75" spans="1:6">
      <c r="A72" s="2" t="s">
        <v>90</v>
      </c>
      <c r="B72" s="2"/>
      <c r="C72" s="2"/>
      <c r="D72" s="2"/>
      <c r="E72" s="2"/>
      <c r="F72" s="2"/>
    </row>
    <row r="73" ht="15.75" spans="1:6">
      <c r="A73" s="4" t="s">
        <v>25</v>
      </c>
      <c r="B73" s="166"/>
      <c r="C73" s="2"/>
      <c r="D73" s="2"/>
      <c r="E73" s="2"/>
      <c r="F73" s="2"/>
    </row>
    <row r="74" ht="15.75" spans="1:6">
      <c r="A74" s="2" t="s">
        <v>91</v>
      </c>
      <c r="B74" s="2"/>
      <c r="C74" s="2"/>
      <c r="D74" s="2"/>
      <c r="E74" s="2"/>
      <c r="F74" s="2"/>
    </row>
    <row r="75" ht="15.75" spans="1:6">
      <c r="A75" s="1" t="s">
        <v>92</v>
      </c>
      <c r="B75" s="2"/>
      <c r="C75" s="2"/>
      <c r="D75" s="2"/>
      <c r="E75" s="2"/>
      <c r="F75" s="2"/>
    </row>
    <row r="76" ht="15.75" spans="1:6">
      <c r="A76" s="2"/>
      <c r="B76" s="2"/>
      <c r="C76" s="2"/>
      <c r="D76" s="2"/>
      <c r="E76" s="2"/>
      <c r="F76" s="2"/>
    </row>
    <row r="77" ht="15.75" spans="1:6">
      <c r="A77" s="2" t="s">
        <v>233</v>
      </c>
      <c r="B77" s="2"/>
      <c r="C77" s="2"/>
      <c r="D77" s="2"/>
      <c r="E77" s="2"/>
      <c r="F77" s="2"/>
    </row>
    <row r="78" ht="15.75" spans="1:6">
      <c r="A78" s="2"/>
      <c r="B78" s="2"/>
      <c r="C78" s="2"/>
      <c r="D78" s="2"/>
      <c r="E78" s="2"/>
      <c r="F78" s="2"/>
    </row>
    <row r="79" ht="15.75" spans="1:6">
      <c r="A79" s="2" t="s">
        <v>94</v>
      </c>
      <c r="B79" s="2"/>
      <c r="C79" s="2"/>
      <c r="D79" s="2"/>
      <c r="E79" s="2"/>
      <c r="F79" s="2"/>
    </row>
    <row r="80" ht="15.75" spans="1:6">
      <c r="A80" s="2" t="s">
        <v>95</v>
      </c>
      <c r="B80" s="2"/>
      <c r="C80" s="2"/>
      <c r="D80" s="2"/>
      <c r="E80" s="2"/>
      <c r="F80" s="2"/>
    </row>
    <row r="81" ht="15.75" spans="1:6">
      <c r="A81" s="2"/>
      <c r="B81" s="2"/>
      <c r="C81" s="2"/>
      <c r="D81" s="2"/>
      <c r="E81" s="2"/>
      <c r="F81" s="2"/>
    </row>
    <row r="82" ht="15.75" spans="1:7">
      <c r="A82" s="79" t="s">
        <v>96</v>
      </c>
      <c r="B82" s="79" t="s">
        <v>97</v>
      </c>
      <c r="C82" s="79" t="s">
        <v>98</v>
      </c>
      <c r="D82" s="79" t="s">
        <v>99</v>
      </c>
      <c r="E82" s="79" t="s">
        <v>100</v>
      </c>
      <c r="F82" s="167" t="s">
        <v>101</v>
      </c>
      <c r="G82" s="168" t="s">
        <v>127</v>
      </c>
    </row>
    <row r="83" ht="15.75" spans="1:7">
      <c r="A83" s="49">
        <v>1</v>
      </c>
      <c r="B83" s="180" t="s">
        <v>241</v>
      </c>
      <c r="C83" s="150">
        <v>1</v>
      </c>
      <c r="D83" s="49" t="s">
        <v>242</v>
      </c>
      <c r="E83" s="63">
        <v>450000</v>
      </c>
      <c r="F83" s="114">
        <f>E83*C83</f>
        <v>450000</v>
      </c>
      <c r="G83" s="169" t="s">
        <v>243</v>
      </c>
    </row>
    <row r="84" ht="15.75" spans="1:7">
      <c r="A84" s="115" t="s">
        <v>106</v>
      </c>
      <c r="B84" s="17"/>
      <c r="C84" s="115"/>
      <c r="D84" s="115"/>
      <c r="E84" s="115"/>
      <c r="F84" s="116">
        <f>SUM(F83)</f>
        <v>450000</v>
      </c>
      <c r="G84" s="169" t="s">
        <v>244</v>
      </c>
    </row>
    <row r="85" ht="15.75" spans="1:7">
      <c r="A85" s="117" t="s">
        <v>108</v>
      </c>
      <c r="B85" s="118"/>
      <c r="C85" s="118"/>
      <c r="D85" s="118"/>
      <c r="E85" s="119"/>
      <c r="F85" s="116">
        <f>F84*11%</f>
        <v>49500</v>
      </c>
      <c r="G85" s="170"/>
    </row>
    <row r="86" ht="15.75" spans="1:7">
      <c r="A86" s="171" t="s">
        <v>110</v>
      </c>
      <c r="B86" s="172"/>
      <c r="C86" s="172"/>
      <c r="D86" s="172"/>
      <c r="E86" s="173"/>
      <c r="F86" s="174">
        <f>SUM(F84:F85)</f>
        <v>499500</v>
      </c>
      <c r="G86" s="175"/>
    </row>
    <row r="87" ht="15.75" spans="1:7">
      <c r="A87" s="2"/>
      <c r="B87" s="2"/>
      <c r="C87" s="2"/>
      <c r="D87" s="2"/>
      <c r="E87" s="2"/>
      <c r="F87" s="2"/>
      <c r="G87" s="176"/>
    </row>
    <row r="88" ht="15.75" spans="1:6">
      <c r="A88" s="2" t="s">
        <v>245</v>
      </c>
      <c r="B88" s="2"/>
      <c r="C88" s="2"/>
      <c r="D88" s="2"/>
      <c r="E88" s="2"/>
      <c r="F88" s="2"/>
    </row>
    <row r="89" ht="15.75" spans="1:6">
      <c r="A89" s="2" t="s">
        <v>113</v>
      </c>
      <c r="B89" s="2"/>
      <c r="C89" s="2"/>
      <c r="D89" s="2"/>
      <c r="E89" s="2"/>
      <c r="F89" s="2"/>
    </row>
    <row r="91" ht="15.75" spans="1:7">
      <c r="A91" s="30" t="s">
        <v>114</v>
      </c>
      <c r="B91" s="30"/>
      <c r="C91" s="30"/>
      <c r="D91" s="30"/>
      <c r="E91" s="30"/>
      <c r="F91" s="30"/>
      <c r="G91" s="30"/>
    </row>
    <row r="92" ht="15.75" spans="1:7">
      <c r="A92" s="30" t="s">
        <v>115</v>
      </c>
      <c r="B92" s="30"/>
      <c r="C92" s="30"/>
      <c r="D92" s="30"/>
      <c r="E92" s="30"/>
      <c r="F92" s="30"/>
      <c r="G92" s="30"/>
    </row>
    <row r="93" ht="15.75" spans="2:7">
      <c r="B93" s="177" t="s">
        <v>246</v>
      </c>
      <c r="C93" s="31" t="s">
        <v>117</v>
      </c>
      <c r="D93" s="31"/>
      <c r="E93" s="31" t="s">
        <v>118</v>
      </c>
      <c r="F93" s="31"/>
      <c r="G93" s="178"/>
    </row>
    <row r="94" ht="15.75" spans="2:7">
      <c r="B94" s="32"/>
      <c r="E94" s="32"/>
      <c r="F94" s="32"/>
      <c r="G94" s="32"/>
    </row>
    <row r="95" ht="15.75" spans="2:7">
      <c r="B95" s="35"/>
      <c r="E95" s="35"/>
      <c r="F95" s="35"/>
      <c r="G95" s="35"/>
    </row>
    <row r="96" ht="15.75" spans="2:8">
      <c r="B96" s="35"/>
      <c r="E96" s="35"/>
      <c r="F96" s="35"/>
      <c r="G96" s="35"/>
      <c r="H96" s="30"/>
    </row>
    <row r="97" ht="15.75" spans="2:8">
      <c r="B97" s="38" t="s">
        <v>225</v>
      </c>
      <c r="C97" s="39" t="s">
        <v>120</v>
      </c>
      <c r="D97" s="39"/>
      <c r="E97" s="40" t="s">
        <v>121</v>
      </c>
      <c r="F97" s="40"/>
      <c r="G97" s="179"/>
      <c r="H97" s="30"/>
    </row>
    <row r="98" ht="15.75" spans="2:8">
      <c r="B98" s="2"/>
      <c r="C98" s="2"/>
      <c r="D98" s="2"/>
      <c r="E98" s="2"/>
      <c r="F98" s="2"/>
      <c r="G98" s="178"/>
      <c r="H98" s="2"/>
    </row>
    <row r="99" ht="15.75" spans="8:8">
      <c r="H99" s="2"/>
    </row>
    <row r="101" ht="15.75" spans="8:8">
      <c r="H101" s="37"/>
    </row>
    <row r="102" ht="15.75" spans="8:8">
      <c r="H102" s="37"/>
    </row>
    <row r="135" ht="15.75" spans="1:6">
      <c r="A135" s="1" t="s">
        <v>148</v>
      </c>
      <c r="B135" s="1"/>
      <c r="C135" s="2"/>
      <c r="D135" s="2"/>
      <c r="E135" s="2"/>
      <c r="F135" s="2"/>
    </row>
    <row r="136" ht="15.75" spans="1:6">
      <c r="A136" s="1" t="s">
        <v>247</v>
      </c>
      <c r="B136" s="1"/>
      <c r="C136" s="2"/>
      <c r="D136" s="2"/>
      <c r="E136" s="2"/>
      <c r="F136" s="2"/>
    </row>
    <row r="137" ht="15.75" spans="1:6">
      <c r="A137" s="3"/>
      <c r="B137" s="1"/>
      <c r="C137" s="2"/>
      <c r="D137" s="2"/>
      <c r="E137" s="2"/>
      <c r="F137" s="2"/>
    </row>
    <row r="138" ht="15.75" spans="1:6">
      <c r="A138" s="2" t="s">
        <v>89</v>
      </c>
      <c r="B138" s="2"/>
      <c r="C138" s="2"/>
      <c r="D138" s="2"/>
      <c r="E138" s="2"/>
      <c r="F138" s="2"/>
    </row>
    <row r="139" ht="15.75" spans="1:6">
      <c r="A139" s="2" t="s">
        <v>90</v>
      </c>
      <c r="B139" s="2"/>
      <c r="C139" s="2"/>
      <c r="D139" s="2"/>
      <c r="E139" s="2"/>
      <c r="F139" s="2"/>
    </row>
    <row r="140" ht="15.75" spans="1:6">
      <c r="A140" s="4" t="s">
        <v>25</v>
      </c>
      <c r="B140" s="166"/>
      <c r="C140" s="2"/>
      <c r="D140" s="2"/>
      <c r="E140" s="2"/>
      <c r="F140" s="2"/>
    </row>
    <row r="141" ht="15.75" spans="1:6">
      <c r="A141" s="2" t="s">
        <v>91</v>
      </c>
      <c r="B141" s="2"/>
      <c r="C141" s="2"/>
      <c r="D141" s="2"/>
      <c r="E141" s="2"/>
      <c r="F141" s="2"/>
    </row>
    <row r="142" ht="15.75" spans="1:6">
      <c r="A142" s="1" t="s">
        <v>92</v>
      </c>
      <c r="B142" s="2"/>
      <c r="C142" s="2"/>
      <c r="D142" s="2"/>
      <c r="E142" s="2"/>
      <c r="F142" s="2"/>
    </row>
    <row r="143" ht="15.75" spans="1:6">
      <c r="A143" s="2"/>
      <c r="B143" s="2"/>
      <c r="C143" s="2"/>
      <c r="D143" s="2"/>
      <c r="E143" s="2"/>
      <c r="F143" s="2"/>
    </row>
    <row r="144" ht="15.75" spans="1:6">
      <c r="A144" s="2" t="s">
        <v>233</v>
      </c>
      <c r="B144" s="2"/>
      <c r="C144" s="2"/>
      <c r="D144" s="2"/>
      <c r="E144" s="2"/>
      <c r="F144" s="2"/>
    </row>
    <row r="145" ht="15.75" spans="1:6">
      <c r="A145" s="2"/>
      <c r="B145" s="2"/>
      <c r="C145" s="2"/>
      <c r="D145" s="2"/>
      <c r="E145" s="2"/>
      <c r="F145" s="2"/>
    </row>
    <row r="146" ht="15.75" spans="1:6">
      <c r="A146" s="2" t="s">
        <v>94</v>
      </c>
      <c r="B146" s="2"/>
      <c r="C146" s="2"/>
      <c r="D146" s="2"/>
      <c r="E146" s="2"/>
      <c r="F146" s="2"/>
    </row>
    <row r="147" ht="15.75" spans="1:6">
      <c r="A147" s="2" t="s">
        <v>95</v>
      </c>
      <c r="B147" s="2"/>
      <c r="C147" s="2"/>
      <c r="D147" s="2"/>
      <c r="E147" s="2"/>
      <c r="F147" s="2"/>
    </row>
    <row r="148" ht="15.75" spans="1:6">
      <c r="A148" s="2"/>
      <c r="B148" s="2"/>
      <c r="C148" s="2"/>
      <c r="D148" s="2"/>
      <c r="E148" s="2"/>
      <c r="F148" s="2"/>
    </row>
    <row r="149" ht="15.75" spans="1:7">
      <c r="A149" s="79" t="s">
        <v>96</v>
      </c>
      <c r="B149" s="79" t="s">
        <v>97</v>
      </c>
      <c r="C149" s="79" t="s">
        <v>98</v>
      </c>
      <c r="D149" s="79" t="s">
        <v>99</v>
      </c>
      <c r="E149" s="79" t="s">
        <v>100</v>
      </c>
      <c r="F149" s="167" t="s">
        <v>101</v>
      </c>
      <c r="G149" s="168" t="s">
        <v>127</v>
      </c>
    </row>
    <row r="150" ht="15.75" spans="1:7">
      <c r="A150" s="49">
        <v>1</v>
      </c>
      <c r="B150" s="61" t="s">
        <v>248</v>
      </c>
      <c r="C150" s="181" t="s">
        <v>164</v>
      </c>
      <c r="D150" s="181">
        <v>1</v>
      </c>
      <c r="E150" s="63">
        <v>7900000</v>
      </c>
      <c r="F150" s="114">
        <f>E150*D150</f>
        <v>7900000</v>
      </c>
      <c r="G150" s="182" t="s">
        <v>249</v>
      </c>
    </row>
    <row r="151" ht="15.75" spans="1:7">
      <c r="A151" s="115" t="s">
        <v>106</v>
      </c>
      <c r="B151" s="17"/>
      <c r="C151" s="115"/>
      <c r="D151" s="115"/>
      <c r="E151" s="115"/>
      <c r="F151" s="116">
        <f>SUM(F150)</f>
        <v>7900000</v>
      </c>
      <c r="G151" s="183">
        <v>45079</v>
      </c>
    </row>
    <row r="152" ht="15.75" spans="1:7">
      <c r="A152" s="117" t="s">
        <v>108</v>
      </c>
      <c r="B152" s="118"/>
      <c r="C152" s="118"/>
      <c r="D152" s="118"/>
      <c r="E152" s="119"/>
      <c r="F152" s="116">
        <f>F151*11%</f>
        <v>869000</v>
      </c>
      <c r="G152" s="170" t="s">
        <v>154</v>
      </c>
    </row>
    <row r="153" ht="15.75" spans="1:7">
      <c r="A153" s="171" t="s">
        <v>110</v>
      </c>
      <c r="B153" s="172"/>
      <c r="C153" s="172"/>
      <c r="D153" s="172"/>
      <c r="E153" s="173"/>
      <c r="F153" s="174">
        <f>SUM(F151:F152)</f>
        <v>8769000</v>
      </c>
      <c r="G153" s="175"/>
    </row>
    <row r="154" ht="15.75" spans="1:7">
      <c r="A154" s="2"/>
      <c r="B154" s="2"/>
      <c r="C154" s="2"/>
      <c r="D154" s="2"/>
      <c r="E154" s="2"/>
      <c r="F154" s="2"/>
      <c r="G154" s="176"/>
    </row>
    <row r="155" ht="15.75" spans="1:6">
      <c r="A155" s="2" t="s">
        <v>250</v>
      </c>
      <c r="B155" s="2"/>
      <c r="C155" s="2"/>
      <c r="D155" s="2"/>
      <c r="E155" s="2"/>
      <c r="F155" s="2"/>
    </row>
    <row r="156" ht="15.75" spans="1:6">
      <c r="A156" s="2" t="s">
        <v>113</v>
      </c>
      <c r="B156" s="2"/>
      <c r="C156" s="2"/>
      <c r="D156" s="2"/>
      <c r="E156" s="2"/>
      <c r="F156" s="2"/>
    </row>
    <row r="158" ht="15.75" spans="1:9">
      <c r="A158" s="30" t="s">
        <v>114</v>
      </c>
      <c r="B158" s="30"/>
      <c r="C158" s="30"/>
      <c r="D158" s="30"/>
      <c r="E158" s="30"/>
      <c r="F158" s="30"/>
      <c r="G158" s="37"/>
      <c r="H158" s="37"/>
      <c r="I158" s="37"/>
    </row>
    <row r="159" ht="15.75" spans="1:9">
      <c r="A159" s="30" t="s">
        <v>115</v>
      </c>
      <c r="B159" s="30"/>
      <c r="C159" s="30"/>
      <c r="D159" s="30"/>
      <c r="E159" s="30"/>
      <c r="F159" s="30"/>
      <c r="G159" s="37"/>
      <c r="H159" s="37"/>
      <c r="I159" s="37"/>
    </row>
    <row r="160" ht="15.75" spans="2:7">
      <c r="B160" s="177" t="s">
        <v>251</v>
      </c>
      <c r="C160" s="31" t="s">
        <v>117</v>
      </c>
      <c r="D160" s="31"/>
      <c r="E160" s="31" t="s">
        <v>118</v>
      </c>
      <c r="F160" s="31"/>
      <c r="G160" s="178"/>
    </row>
    <row r="161" ht="15.75" spans="2:7">
      <c r="B161" s="32"/>
      <c r="E161" s="32"/>
      <c r="F161" s="32"/>
      <c r="G161" s="32"/>
    </row>
    <row r="162" ht="15.75" spans="2:7">
      <c r="B162" s="35"/>
      <c r="E162" s="35"/>
      <c r="F162" s="35"/>
      <c r="G162" s="35"/>
    </row>
    <row r="163" ht="15.75" spans="2:8">
      <c r="B163" s="35"/>
      <c r="E163" s="35"/>
      <c r="F163" s="35"/>
      <c r="G163" s="35"/>
      <c r="H163" s="30"/>
    </row>
    <row r="164" ht="15.75" spans="2:8">
      <c r="B164" s="38" t="s">
        <v>225</v>
      </c>
      <c r="C164" s="39" t="s">
        <v>120</v>
      </c>
      <c r="D164" s="39"/>
      <c r="E164" s="40" t="s">
        <v>158</v>
      </c>
      <c r="F164" s="40"/>
      <c r="G164" s="179"/>
      <c r="H164" s="30"/>
    </row>
    <row r="165" ht="15.75" spans="2:8">
      <c r="B165" s="2"/>
      <c r="C165" s="2"/>
      <c r="D165" s="2"/>
      <c r="E165" s="2"/>
      <c r="F165" s="2"/>
      <c r="G165" s="178"/>
      <c r="H165" s="2"/>
    </row>
    <row r="166" ht="15.75" spans="8:8">
      <c r="H166" s="2"/>
    </row>
  </sheetData>
  <mergeCells count="27">
    <mergeCell ref="A18:E18"/>
    <mergeCell ref="A19:E19"/>
    <mergeCell ref="A20:E20"/>
    <mergeCell ref="A25:H25"/>
    <mergeCell ref="A26:H26"/>
    <mergeCell ref="C27:D27"/>
    <mergeCell ref="E27:F27"/>
    <mergeCell ref="C31:D31"/>
    <mergeCell ref="E31:F31"/>
    <mergeCell ref="A84:E84"/>
    <mergeCell ref="A85:E85"/>
    <mergeCell ref="A86:E86"/>
    <mergeCell ref="A91:G91"/>
    <mergeCell ref="A92:G92"/>
    <mergeCell ref="C93:D93"/>
    <mergeCell ref="E93:F93"/>
    <mergeCell ref="C97:D97"/>
    <mergeCell ref="E97:F97"/>
    <mergeCell ref="A151:E151"/>
    <mergeCell ref="A152:E152"/>
    <mergeCell ref="A153:E153"/>
    <mergeCell ref="A158:F158"/>
    <mergeCell ref="A159:F159"/>
    <mergeCell ref="C160:D160"/>
    <mergeCell ref="E160:F160"/>
    <mergeCell ref="C164:D164"/>
    <mergeCell ref="E164:F164"/>
  </mergeCells>
  <pageMargins left="0.5" right="0" top="2" bottom="0.25" header="0.3" footer="0.3"/>
  <pageSetup paperSize="5" scale="85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3"/>
  <sheetViews>
    <sheetView tabSelected="1" topLeftCell="A496" workbookViewId="0">
      <selection activeCell="B514" sqref="B514"/>
    </sheetView>
  </sheetViews>
  <sheetFormatPr defaultColWidth="9" defaultRowHeight="15"/>
  <cols>
    <col min="1" max="1" width="5.28571428571429" customWidth="1"/>
    <col min="2" max="2" width="46.7142857142857" customWidth="1"/>
    <col min="3" max="3" width="5.28571428571429" customWidth="1"/>
    <col min="4" max="4" width="8.14285714285714" customWidth="1"/>
    <col min="5" max="5" width="17.7142857142857" customWidth="1"/>
    <col min="6" max="6" width="17.4285714285714" customWidth="1"/>
    <col min="7" max="7" width="13.7142857142857" customWidth="1"/>
  </cols>
  <sheetData>
    <row r="1" ht="15.75" spans="1:6">
      <c r="A1" s="1" t="s">
        <v>231</v>
      </c>
      <c r="B1" s="1"/>
      <c r="C1" s="2"/>
      <c r="D1" s="2"/>
      <c r="E1" s="2"/>
      <c r="F1" s="2"/>
    </row>
    <row r="2" ht="15.75" spans="1:6">
      <c r="A2" s="1" t="s">
        <v>252</v>
      </c>
      <c r="B2" s="1"/>
      <c r="C2" s="2"/>
      <c r="D2" s="2"/>
      <c r="E2" s="2"/>
      <c r="F2" s="2"/>
    </row>
    <row r="3" ht="15.75" spans="1:6">
      <c r="A3" s="3"/>
      <c r="B3" s="1"/>
      <c r="C3" s="2"/>
      <c r="D3" s="2"/>
      <c r="E3" s="2"/>
      <c r="F3" s="2"/>
    </row>
    <row r="4" ht="15.75" spans="1:6">
      <c r="A4" s="2" t="s">
        <v>89</v>
      </c>
      <c r="B4" s="2"/>
      <c r="C4" s="2"/>
      <c r="D4" s="2"/>
      <c r="E4" s="2"/>
      <c r="F4" s="2"/>
    </row>
    <row r="5" ht="15.75" spans="1:6">
      <c r="A5" s="2" t="s">
        <v>90</v>
      </c>
      <c r="B5" s="2"/>
      <c r="C5" s="2"/>
      <c r="D5" s="2"/>
      <c r="E5" s="2"/>
      <c r="F5" s="2"/>
    </row>
    <row r="6" ht="15.75" spans="1:6">
      <c r="A6" s="4" t="s">
        <v>13</v>
      </c>
      <c r="B6" s="4"/>
      <c r="C6" s="2"/>
      <c r="D6" s="2"/>
      <c r="E6" s="2"/>
      <c r="F6" s="2"/>
    </row>
    <row r="7" ht="15.75" spans="1:6">
      <c r="A7" s="2" t="s">
        <v>91</v>
      </c>
      <c r="B7" s="2"/>
      <c r="C7" s="2"/>
      <c r="D7" s="2"/>
      <c r="E7" s="2"/>
      <c r="F7" s="2"/>
    </row>
    <row r="8" ht="15.75" spans="1:6">
      <c r="A8" s="1" t="s">
        <v>92</v>
      </c>
      <c r="B8" s="2"/>
      <c r="C8" s="2"/>
      <c r="D8" s="2"/>
      <c r="E8" s="2"/>
      <c r="F8" s="2"/>
    </row>
    <row r="9" ht="15.75" spans="1:6">
      <c r="A9" s="2"/>
      <c r="B9" s="2"/>
      <c r="C9" s="2"/>
      <c r="D9" s="2"/>
      <c r="E9" s="2"/>
      <c r="F9" s="2"/>
    </row>
    <row r="10" ht="15.75" spans="1:6">
      <c r="A10" s="2" t="s">
        <v>253</v>
      </c>
      <c r="B10" s="2"/>
      <c r="C10" s="2"/>
      <c r="D10" s="2"/>
      <c r="E10" s="2"/>
      <c r="F10" s="2"/>
    </row>
    <row r="11" ht="15.75" spans="1:6">
      <c r="A11" s="2"/>
      <c r="B11" s="2"/>
      <c r="C11" s="2"/>
      <c r="D11" s="2"/>
      <c r="E11" s="2"/>
      <c r="F11" s="2"/>
    </row>
    <row r="12" ht="15.75" spans="1:6">
      <c r="A12" s="2" t="s">
        <v>94</v>
      </c>
      <c r="B12" s="2"/>
      <c r="C12" s="2"/>
      <c r="D12" s="2"/>
      <c r="E12" s="2"/>
      <c r="F12" s="2"/>
    </row>
    <row r="13" ht="15.75" spans="1:6">
      <c r="A13" s="2" t="s">
        <v>95</v>
      </c>
      <c r="B13" s="2"/>
      <c r="C13" s="2"/>
      <c r="D13" s="2"/>
      <c r="E13" s="2"/>
      <c r="F13" s="2"/>
    </row>
    <row r="14" ht="15.75" spans="1:6">
      <c r="A14" s="2"/>
      <c r="B14" s="2"/>
      <c r="C14" s="2"/>
      <c r="D14" s="2"/>
      <c r="E14" s="2"/>
      <c r="F14" s="2"/>
    </row>
    <row r="15" ht="15.75" spans="1:7">
      <c r="A15" s="79" t="s">
        <v>96</v>
      </c>
      <c r="B15" s="79" t="s">
        <v>97</v>
      </c>
      <c r="C15" s="79" t="s">
        <v>98</v>
      </c>
      <c r="D15" s="79" t="s">
        <v>99</v>
      </c>
      <c r="E15" s="79" t="s">
        <v>100</v>
      </c>
      <c r="F15" s="79" t="s">
        <v>101</v>
      </c>
      <c r="G15" s="80" t="s">
        <v>102</v>
      </c>
    </row>
    <row r="16" ht="15.95" customHeight="1" spans="1:7">
      <c r="A16" s="7">
        <v>1</v>
      </c>
      <c r="B16" s="81" t="s">
        <v>254</v>
      </c>
      <c r="C16" s="82">
        <v>2</v>
      </c>
      <c r="D16" s="83" t="s">
        <v>164</v>
      </c>
      <c r="E16" s="84">
        <v>23566000</v>
      </c>
      <c r="F16" s="85">
        <f>E16*C16</f>
        <v>47132000</v>
      </c>
      <c r="G16" s="11" t="s">
        <v>255</v>
      </c>
    </row>
    <row r="17" ht="15.95" customHeight="1" spans="1:7">
      <c r="A17" s="86"/>
      <c r="B17" s="87" t="s">
        <v>256</v>
      </c>
      <c r="C17" s="88"/>
      <c r="D17" s="89"/>
      <c r="E17" s="90"/>
      <c r="F17" s="91"/>
      <c r="G17" s="16" t="s">
        <v>257</v>
      </c>
    </row>
    <row r="18" ht="15.95" customHeight="1" spans="1:7">
      <c r="A18" s="12"/>
      <c r="B18" s="87" t="s">
        <v>258</v>
      </c>
      <c r="C18" s="92"/>
      <c r="D18" s="93"/>
      <c r="E18" s="94"/>
      <c r="F18" s="95"/>
      <c r="G18" s="16"/>
    </row>
    <row r="19" ht="15.95" customHeight="1" spans="1:7">
      <c r="A19" s="41">
        <f>A16+1</f>
        <v>2</v>
      </c>
      <c r="B19" s="81" t="s">
        <v>259</v>
      </c>
      <c r="C19" s="96">
        <v>1</v>
      </c>
      <c r="D19" s="83" t="s">
        <v>164</v>
      </c>
      <c r="E19" s="84">
        <v>17898200</v>
      </c>
      <c r="F19" s="85">
        <f>E19*C19</f>
        <v>17898200</v>
      </c>
      <c r="G19" s="16"/>
    </row>
    <row r="20" ht="15.95" customHeight="1" spans="1:7">
      <c r="A20" s="97"/>
      <c r="B20" s="87" t="s">
        <v>260</v>
      </c>
      <c r="C20" s="98"/>
      <c r="D20" s="89"/>
      <c r="E20" s="90"/>
      <c r="F20" s="91"/>
      <c r="G20" s="16"/>
    </row>
    <row r="21" ht="15.95" customHeight="1" spans="1:7">
      <c r="A21" s="45"/>
      <c r="B21" s="99" t="s">
        <v>261</v>
      </c>
      <c r="C21" s="100"/>
      <c r="D21" s="93"/>
      <c r="E21" s="94"/>
      <c r="F21" s="95"/>
      <c r="G21" s="16"/>
    </row>
    <row r="22" spans="1:7">
      <c r="A22" s="101" t="s">
        <v>106</v>
      </c>
      <c r="B22" s="101"/>
      <c r="C22" s="101"/>
      <c r="D22" s="101"/>
      <c r="E22" s="101"/>
      <c r="F22" s="102">
        <f>SUM(F16:F21)</f>
        <v>65030200</v>
      </c>
      <c r="G22" s="19"/>
    </row>
    <row r="23" ht="15.75" spans="1:7">
      <c r="A23" s="103" t="s">
        <v>108</v>
      </c>
      <c r="B23" s="104"/>
      <c r="C23" s="104"/>
      <c r="D23" s="104"/>
      <c r="E23" s="105"/>
      <c r="F23" s="102">
        <f>F22*11%</f>
        <v>7153322</v>
      </c>
      <c r="G23" s="23"/>
    </row>
    <row r="24" ht="15.75" spans="1:7">
      <c r="A24" s="106" t="s">
        <v>110</v>
      </c>
      <c r="B24" s="107"/>
      <c r="C24" s="107"/>
      <c r="D24" s="107"/>
      <c r="E24" s="108"/>
      <c r="F24" s="109">
        <f>SUM(F22:F23)</f>
        <v>72183522</v>
      </c>
      <c r="G24" s="28"/>
    </row>
    <row r="25" ht="15.75" spans="1:7">
      <c r="A25" s="2"/>
      <c r="B25" s="2"/>
      <c r="C25" s="2"/>
      <c r="D25" s="2"/>
      <c r="E25" s="2"/>
      <c r="F25" s="2"/>
      <c r="G25" s="29"/>
    </row>
    <row r="26" ht="15.75" spans="1:7">
      <c r="A26" s="2" t="s">
        <v>262</v>
      </c>
      <c r="B26" s="2"/>
      <c r="C26" s="2"/>
      <c r="D26" s="2"/>
      <c r="E26" s="2"/>
      <c r="F26" s="2"/>
      <c r="G26" s="29"/>
    </row>
    <row r="27" ht="15.75" spans="1:6">
      <c r="A27" s="2" t="s">
        <v>113</v>
      </c>
      <c r="B27" s="2"/>
      <c r="C27" s="2"/>
      <c r="D27" s="2"/>
      <c r="E27" s="2"/>
      <c r="F27" s="2"/>
    </row>
    <row r="29" ht="15.75" spans="2:7">
      <c r="B29" s="30" t="s">
        <v>114</v>
      </c>
      <c r="C29" s="30"/>
      <c r="D29" s="30"/>
      <c r="E29" s="30"/>
      <c r="F29" s="30"/>
      <c r="G29" s="30"/>
    </row>
    <row r="30" ht="15.75" spans="2:7">
      <c r="B30" s="30" t="s">
        <v>115</v>
      </c>
      <c r="C30" s="30"/>
      <c r="D30" s="30"/>
      <c r="E30" s="30"/>
      <c r="F30" s="30"/>
      <c r="G30" s="30"/>
    </row>
    <row r="31" ht="15.75" spans="2:7">
      <c r="B31" s="31" t="s">
        <v>134</v>
      </c>
      <c r="C31" s="31" t="s">
        <v>117</v>
      </c>
      <c r="D31" s="31"/>
      <c r="E31" s="31" t="s">
        <v>118</v>
      </c>
      <c r="F31" s="31"/>
      <c r="G31" s="2"/>
    </row>
    <row r="32" ht="15.75" spans="2:7">
      <c r="B32" s="32"/>
      <c r="C32" s="33"/>
      <c r="D32" s="34"/>
      <c r="E32" s="32"/>
      <c r="F32" s="32"/>
      <c r="G32" s="2"/>
    </row>
    <row r="33" ht="15.75" spans="2:6">
      <c r="B33" s="35"/>
      <c r="C33" s="33"/>
      <c r="D33" s="34"/>
      <c r="E33" s="35"/>
      <c r="F33" s="35"/>
    </row>
    <row r="34" ht="15.75" spans="2:7">
      <c r="B34" s="35"/>
      <c r="C34" s="33"/>
      <c r="D34" s="36"/>
      <c r="E34" s="35"/>
      <c r="F34" s="35"/>
      <c r="G34" s="37"/>
    </row>
    <row r="35" ht="15.75" spans="2:7">
      <c r="B35" s="38" t="s">
        <v>263</v>
      </c>
      <c r="C35" s="39" t="s">
        <v>120</v>
      </c>
      <c r="D35" s="39"/>
      <c r="E35" s="40" t="s">
        <v>121</v>
      </c>
      <c r="F35" s="40"/>
      <c r="G35" s="37"/>
    </row>
    <row r="72" ht="15.75" spans="1:6">
      <c r="A72" s="1" t="s">
        <v>231</v>
      </c>
      <c r="B72" s="1"/>
      <c r="C72" s="2"/>
      <c r="D72" s="2"/>
      <c r="E72" s="2"/>
      <c r="F72" s="2"/>
    </row>
    <row r="73" ht="15.75" spans="1:6">
      <c r="A73" s="1" t="s">
        <v>264</v>
      </c>
      <c r="B73" s="1"/>
      <c r="C73" s="2"/>
      <c r="D73" s="2"/>
      <c r="E73" s="2"/>
      <c r="F73" s="2"/>
    </row>
    <row r="74" ht="15.75" spans="1:6">
      <c r="A74" s="3"/>
      <c r="B74" s="1"/>
      <c r="C74" s="2"/>
      <c r="D74" s="2"/>
      <c r="E74" s="2"/>
      <c r="F74" s="2"/>
    </row>
    <row r="75" ht="15.75" spans="1:6">
      <c r="A75" s="2" t="s">
        <v>89</v>
      </c>
      <c r="B75" s="2"/>
      <c r="C75" s="2"/>
      <c r="D75" s="2"/>
      <c r="E75" s="2"/>
      <c r="F75" s="2"/>
    </row>
    <row r="76" ht="15.75" spans="1:6">
      <c r="A76" s="2" t="s">
        <v>90</v>
      </c>
      <c r="B76" s="2"/>
      <c r="C76" s="2"/>
      <c r="D76" s="2"/>
      <c r="E76" s="2"/>
      <c r="F76" s="2"/>
    </row>
    <row r="77" ht="15.75" spans="1:6">
      <c r="A77" s="4" t="s">
        <v>13</v>
      </c>
      <c r="B77" s="4"/>
      <c r="C77" s="2"/>
      <c r="D77" s="2"/>
      <c r="E77" s="2"/>
      <c r="F77" s="2"/>
    </row>
    <row r="78" ht="15.75" spans="1:6">
      <c r="A78" s="2" t="s">
        <v>91</v>
      </c>
      <c r="B78" s="2"/>
      <c r="C78" s="2"/>
      <c r="D78" s="2"/>
      <c r="E78" s="2"/>
      <c r="F78" s="2"/>
    </row>
    <row r="79" ht="15.75" spans="1:6">
      <c r="A79" s="1" t="s">
        <v>92</v>
      </c>
      <c r="B79" s="2"/>
      <c r="C79" s="2"/>
      <c r="D79" s="2"/>
      <c r="E79" s="2"/>
      <c r="F79" s="2"/>
    </row>
    <row r="80" ht="15.75" spans="1:6">
      <c r="A80" s="2"/>
      <c r="B80" s="2"/>
      <c r="C80" s="2"/>
      <c r="D80" s="2"/>
      <c r="E80" s="2"/>
      <c r="F80" s="2"/>
    </row>
    <row r="81" ht="15.75" spans="1:6">
      <c r="A81" s="2" t="s">
        <v>253</v>
      </c>
      <c r="B81" s="2"/>
      <c r="C81" s="2"/>
      <c r="D81" s="2"/>
      <c r="E81" s="2"/>
      <c r="F81" s="2"/>
    </row>
    <row r="82" ht="15.75" spans="1:6">
      <c r="A82" s="2"/>
      <c r="B82" s="2"/>
      <c r="C82" s="2"/>
      <c r="D82" s="2"/>
      <c r="E82" s="2"/>
      <c r="F82" s="2"/>
    </row>
    <row r="83" ht="15.75" spans="1:6">
      <c r="A83" s="2" t="s">
        <v>94</v>
      </c>
      <c r="B83" s="2"/>
      <c r="C83" s="2"/>
      <c r="D83" s="2"/>
      <c r="E83" s="2"/>
      <c r="F83" s="2"/>
    </row>
    <row r="84" ht="15.75" spans="1:6">
      <c r="A84" s="2" t="s">
        <v>95</v>
      </c>
      <c r="B84" s="2"/>
      <c r="C84" s="2"/>
      <c r="D84" s="2"/>
      <c r="E84" s="2"/>
      <c r="F84" s="2"/>
    </row>
    <row r="85" ht="15.75" spans="1:6">
      <c r="A85" s="2"/>
      <c r="B85" s="2"/>
      <c r="C85" s="2"/>
      <c r="D85" s="2"/>
      <c r="E85" s="2"/>
      <c r="F85" s="2"/>
    </row>
    <row r="86" ht="15.75" spans="1:7">
      <c r="A86" s="79" t="s">
        <v>96</v>
      </c>
      <c r="B86" s="79" t="s">
        <v>97</v>
      </c>
      <c r="C86" s="79" t="s">
        <v>98</v>
      </c>
      <c r="D86" s="79" t="s">
        <v>99</v>
      </c>
      <c r="E86" s="79" t="s">
        <v>100</v>
      </c>
      <c r="F86" s="79" t="s">
        <v>101</v>
      </c>
      <c r="G86" s="79" t="s">
        <v>102</v>
      </c>
    </row>
    <row r="87" ht="15.95" customHeight="1" spans="1:7">
      <c r="A87" s="7">
        <v>1</v>
      </c>
      <c r="B87" s="81" t="s">
        <v>265</v>
      </c>
      <c r="C87" s="82">
        <v>1</v>
      </c>
      <c r="D87" s="83" t="s">
        <v>164</v>
      </c>
      <c r="E87" s="84">
        <v>71366000</v>
      </c>
      <c r="F87" s="110">
        <f>E87*C87</f>
        <v>71366000</v>
      </c>
      <c r="G87" s="11" t="s">
        <v>255</v>
      </c>
    </row>
    <row r="88" ht="15.95" customHeight="1" spans="1:7">
      <c r="A88" s="12"/>
      <c r="B88" s="99" t="s">
        <v>266</v>
      </c>
      <c r="C88" s="92"/>
      <c r="D88" s="93"/>
      <c r="E88" s="94"/>
      <c r="F88" s="111"/>
      <c r="G88" s="16" t="s">
        <v>267</v>
      </c>
    </row>
    <row r="89" spans="1:7">
      <c r="A89" s="101" t="s">
        <v>106</v>
      </c>
      <c r="B89" s="101"/>
      <c r="C89" s="101"/>
      <c r="D89" s="101"/>
      <c r="E89" s="101"/>
      <c r="F89" s="95">
        <f>SUM(F87:F88)</f>
        <v>71366000</v>
      </c>
      <c r="G89" s="19"/>
    </row>
    <row r="90" ht="15.75" spans="1:7">
      <c r="A90" s="103" t="s">
        <v>108</v>
      </c>
      <c r="B90" s="104"/>
      <c r="C90" s="104"/>
      <c r="D90" s="104"/>
      <c r="E90" s="105"/>
      <c r="F90" s="95">
        <f>F89*11%</f>
        <v>7850260</v>
      </c>
      <c r="G90" s="23"/>
    </row>
    <row r="91" ht="15.75" spans="1:7">
      <c r="A91" s="106" t="s">
        <v>110</v>
      </c>
      <c r="B91" s="107"/>
      <c r="C91" s="107"/>
      <c r="D91" s="107"/>
      <c r="E91" s="108"/>
      <c r="F91" s="112">
        <f>SUM(F89:F90)</f>
        <v>79216260</v>
      </c>
      <c r="G91" s="28"/>
    </row>
    <row r="92" ht="15.75" spans="1:7">
      <c r="A92" s="2"/>
      <c r="B92" s="2"/>
      <c r="C92" s="2"/>
      <c r="D92" s="2"/>
      <c r="E92" s="2"/>
      <c r="F92" s="2"/>
      <c r="G92" s="29"/>
    </row>
    <row r="93" ht="15.75" spans="1:7">
      <c r="A93" s="2" t="s">
        <v>268</v>
      </c>
      <c r="B93" s="2"/>
      <c r="C93" s="2"/>
      <c r="D93" s="2"/>
      <c r="E93" s="2"/>
      <c r="F93" s="2"/>
      <c r="G93" s="29"/>
    </row>
    <row r="94" ht="15.75" spans="1:6">
      <c r="A94" s="2" t="s">
        <v>113</v>
      </c>
      <c r="B94" s="2"/>
      <c r="C94" s="2"/>
      <c r="D94" s="2"/>
      <c r="E94" s="2"/>
      <c r="F94" s="2"/>
    </row>
    <row r="96" ht="15.75" spans="2:7">
      <c r="B96" s="30" t="s">
        <v>114</v>
      </c>
      <c r="C96" s="30"/>
      <c r="D96" s="30"/>
      <c r="E96" s="30"/>
      <c r="F96" s="30"/>
      <c r="G96" s="30"/>
    </row>
    <row r="97" ht="15.75" spans="2:7">
      <c r="B97" s="30" t="s">
        <v>115</v>
      </c>
      <c r="C97" s="30"/>
      <c r="D97" s="30"/>
      <c r="E97" s="30"/>
      <c r="F97" s="30"/>
      <c r="G97" s="30"/>
    </row>
    <row r="98" ht="15.75" spans="2:7">
      <c r="B98" s="31" t="s">
        <v>134</v>
      </c>
      <c r="C98" s="31" t="s">
        <v>117</v>
      </c>
      <c r="D98" s="31"/>
      <c r="E98" s="31" t="s">
        <v>118</v>
      </c>
      <c r="F98" s="31"/>
      <c r="G98" s="2"/>
    </row>
    <row r="99" ht="15.75" spans="2:7">
      <c r="B99" s="32"/>
      <c r="C99" s="33"/>
      <c r="D99" s="34"/>
      <c r="E99" s="32"/>
      <c r="F99" s="32"/>
      <c r="G99" s="2"/>
    </row>
    <row r="100" ht="15.75" spans="2:6">
      <c r="B100" s="35"/>
      <c r="C100" s="33"/>
      <c r="D100" s="34"/>
      <c r="E100" s="35"/>
      <c r="F100" s="35"/>
    </row>
    <row r="101" ht="15.75" spans="2:7">
      <c r="B101" s="35"/>
      <c r="C101" s="33"/>
      <c r="D101" s="36"/>
      <c r="E101" s="35"/>
      <c r="F101" s="35"/>
      <c r="G101" s="37"/>
    </row>
    <row r="102" ht="15.75" spans="2:7">
      <c r="B102" s="38" t="s">
        <v>263</v>
      </c>
      <c r="C102" s="39" t="s">
        <v>120</v>
      </c>
      <c r="D102" s="39"/>
      <c r="E102" s="40" t="s">
        <v>121</v>
      </c>
      <c r="F102" s="40"/>
      <c r="G102" s="37"/>
    </row>
    <row r="144" ht="15.75" spans="1:6">
      <c r="A144" s="1" t="s">
        <v>269</v>
      </c>
      <c r="B144" s="1"/>
      <c r="C144" s="2"/>
      <c r="D144" s="2"/>
      <c r="E144" s="2"/>
      <c r="F144" s="2"/>
    </row>
    <row r="145" ht="15.75" spans="1:6">
      <c r="A145" s="1" t="s">
        <v>270</v>
      </c>
      <c r="B145" s="1"/>
      <c r="C145" s="2"/>
      <c r="D145" s="2"/>
      <c r="E145" s="2"/>
      <c r="F145" s="2"/>
    </row>
    <row r="146" ht="15.75" spans="1:6">
      <c r="A146" s="3"/>
      <c r="B146" s="1"/>
      <c r="C146" s="2"/>
      <c r="D146" s="2"/>
      <c r="E146" s="2"/>
      <c r="F146" s="2"/>
    </row>
    <row r="147" ht="15.75" spans="1:6">
      <c r="A147" s="2" t="s">
        <v>89</v>
      </c>
      <c r="B147" s="2"/>
      <c r="C147" s="2"/>
      <c r="D147" s="2"/>
      <c r="E147" s="2"/>
      <c r="F147" s="2"/>
    </row>
    <row r="148" ht="15.75" spans="1:6">
      <c r="A148" s="2" t="s">
        <v>90</v>
      </c>
      <c r="B148" s="2"/>
      <c r="C148" s="2"/>
      <c r="D148" s="2"/>
      <c r="E148" s="2"/>
      <c r="F148" s="2"/>
    </row>
    <row r="149" ht="15.75" spans="1:6">
      <c r="A149" s="4" t="s">
        <v>13</v>
      </c>
      <c r="B149" s="4"/>
      <c r="C149" s="2"/>
      <c r="D149" s="2"/>
      <c r="E149" s="2"/>
      <c r="F149" s="2"/>
    </row>
    <row r="150" ht="15.75" spans="1:6">
      <c r="A150" s="2" t="s">
        <v>91</v>
      </c>
      <c r="B150" s="2"/>
      <c r="C150" s="2"/>
      <c r="D150" s="2"/>
      <c r="E150" s="2"/>
      <c r="F150" s="2"/>
    </row>
    <row r="151" ht="15.75" spans="1:6">
      <c r="A151" s="1" t="s">
        <v>92</v>
      </c>
      <c r="B151" s="2"/>
      <c r="C151" s="2"/>
      <c r="D151" s="2"/>
      <c r="E151" s="2"/>
      <c r="F151" s="2"/>
    </row>
    <row r="152" ht="15.75" spans="1:6">
      <c r="A152" s="2"/>
      <c r="B152" s="2"/>
      <c r="C152" s="2"/>
      <c r="D152" s="2"/>
      <c r="E152" s="2"/>
      <c r="F152" s="2"/>
    </row>
    <row r="153" ht="15.75" spans="1:6">
      <c r="A153" s="2" t="s">
        <v>253</v>
      </c>
      <c r="B153" s="2"/>
      <c r="C153" s="2"/>
      <c r="D153" s="2"/>
      <c r="E153" s="2"/>
      <c r="F153" s="2"/>
    </row>
    <row r="154" ht="15.75" spans="1:6">
      <c r="A154" s="2"/>
      <c r="B154" s="2"/>
      <c r="C154" s="2"/>
      <c r="D154" s="2"/>
      <c r="E154" s="2"/>
      <c r="F154" s="2"/>
    </row>
    <row r="155" ht="15.75" spans="1:6">
      <c r="A155" s="2" t="s">
        <v>94</v>
      </c>
      <c r="B155" s="2"/>
      <c r="C155" s="2"/>
      <c r="D155" s="2"/>
      <c r="E155" s="2"/>
      <c r="F155" s="2"/>
    </row>
    <row r="156" ht="15.75" spans="1:6">
      <c r="A156" s="2" t="s">
        <v>95</v>
      </c>
      <c r="B156" s="2"/>
      <c r="C156" s="2"/>
      <c r="D156" s="2"/>
      <c r="E156" s="2"/>
      <c r="F156" s="2"/>
    </row>
    <row r="157" ht="15.75" spans="1:6">
      <c r="A157" s="2"/>
      <c r="B157" s="2"/>
      <c r="C157" s="2"/>
      <c r="D157" s="2"/>
      <c r="E157" s="2"/>
      <c r="F157" s="2"/>
    </row>
    <row r="158" ht="15.75" spans="1:7">
      <c r="A158" s="79" t="s">
        <v>96</v>
      </c>
      <c r="B158" s="79" t="s">
        <v>97</v>
      </c>
      <c r="C158" s="79" t="s">
        <v>98</v>
      </c>
      <c r="D158" s="79" t="s">
        <v>99</v>
      </c>
      <c r="E158" s="79" t="s">
        <v>100</v>
      </c>
      <c r="F158" s="79" t="s">
        <v>101</v>
      </c>
      <c r="G158" s="79" t="s">
        <v>102</v>
      </c>
    </row>
    <row r="159" ht="15.95" customHeight="1" spans="1:7">
      <c r="A159" s="49">
        <v>1</v>
      </c>
      <c r="B159" s="113" t="s">
        <v>271</v>
      </c>
      <c r="C159" s="49">
        <v>2</v>
      </c>
      <c r="D159" s="49" t="s">
        <v>197</v>
      </c>
      <c r="E159" s="51">
        <v>1760000</v>
      </c>
      <c r="F159" s="114">
        <f>E159*C159</f>
        <v>3520000</v>
      </c>
      <c r="G159" s="11" t="s">
        <v>272</v>
      </c>
    </row>
    <row r="160" ht="15.75" spans="1:7">
      <c r="A160" s="115" t="s">
        <v>106</v>
      </c>
      <c r="B160" s="17"/>
      <c r="C160" s="115"/>
      <c r="D160" s="115"/>
      <c r="E160" s="115"/>
      <c r="F160" s="116">
        <f>SUM(F159)</f>
        <v>3520000</v>
      </c>
      <c r="G160" s="16" t="s">
        <v>216</v>
      </c>
    </row>
    <row r="161" ht="15.75" spans="1:7">
      <c r="A161" s="117" t="s">
        <v>108</v>
      </c>
      <c r="B161" s="118"/>
      <c r="C161" s="118"/>
      <c r="D161" s="118"/>
      <c r="E161" s="119"/>
      <c r="F161" s="116">
        <f>F160*11%</f>
        <v>387200</v>
      </c>
      <c r="G161" s="23"/>
    </row>
    <row r="162" ht="15.75" spans="1:7">
      <c r="A162" s="120" t="s">
        <v>110</v>
      </c>
      <c r="B162" s="121"/>
      <c r="C162" s="121"/>
      <c r="D162" s="121"/>
      <c r="E162" s="122"/>
      <c r="F162" s="123">
        <f>SUM(F160:F161)</f>
        <v>3907200</v>
      </c>
      <c r="G162" s="28"/>
    </row>
    <row r="163" ht="15.75" spans="1:7">
      <c r="A163" s="2"/>
      <c r="B163" s="2"/>
      <c r="C163" s="2"/>
      <c r="D163" s="2"/>
      <c r="E163" s="2"/>
      <c r="F163" s="2"/>
      <c r="G163" s="29"/>
    </row>
    <row r="164" ht="15.75" spans="1:7">
      <c r="A164" s="2" t="s">
        <v>273</v>
      </c>
      <c r="B164" s="2"/>
      <c r="C164" s="2"/>
      <c r="D164" s="2"/>
      <c r="E164" s="2"/>
      <c r="F164" s="2"/>
      <c r="G164" s="29"/>
    </row>
    <row r="165" ht="15.75" spans="1:6">
      <c r="A165" s="2" t="s">
        <v>113</v>
      </c>
      <c r="B165" s="2"/>
      <c r="C165" s="2"/>
      <c r="D165" s="2"/>
      <c r="E165" s="2"/>
      <c r="F165" s="2"/>
    </row>
    <row r="167" ht="15.75" spans="2:7">
      <c r="B167" s="30" t="s">
        <v>114</v>
      </c>
      <c r="C167" s="30"/>
      <c r="D167" s="30"/>
      <c r="E167" s="30"/>
      <c r="F167" s="30"/>
      <c r="G167" s="30"/>
    </row>
    <row r="168" ht="15.75" spans="2:7">
      <c r="B168" s="30" t="s">
        <v>115</v>
      </c>
      <c r="C168" s="30"/>
      <c r="D168" s="30"/>
      <c r="E168" s="30"/>
      <c r="F168" s="30"/>
      <c r="G168" s="30"/>
    </row>
    <row r="169" ht="15.75" spans="2:7">
      <c r="B169" s="31" t="s">
        <v>134</v>
      </c>
      <c r="C169" s="31" t="s">
        <v>117</v>
      </c>
      <c r="D169" s="31"/>
      <c r="E169" s="31" t="s">
        <v>118</v>
      </c>
      <c r="F169" s="31"/>
      <c r="G169" s="2"/>
    </row>
    <row r="170" ht="15.75" spans="2:7">
      <c r="B170" s="32"/>
      <c r="C170" s="33"/>
      <c r="D170" s="34"/>
      <c r="E170" s="32"/>
      <c r="F170" s="32"/>
      <c r="G170" s="2"/>
    </row>
    <row r="171" ht="15.75" spans="2:6">
      <c r="B171" s="35"/>
      <c r="C171" s="33"/>
      <c r="D171" s="34"/>
      <c r="E171" s="35"/>
      <c r="F171" s="35"/>
    </row>
    <row r="172" ht="15.75" spans="2:7">
      <c r="B172" s="35"/>
      <c r="C172" s="33"/>
      <c r="D172" s="36"/>
      <c r="E172" s="35"/>
      <c r="F172" s="35"/>
      <c r="G172" s="37"/>
    </row>
    <row r="173" ht="15.75" spans="2:7">
      <c r="B173" s="38" t="s">
        <v>263</v>
      </c>
      <c r="C173" s="39" t="s">
        <v>120</v>
      </c>
      <c r="D173" s="39"/>
      <c r="E173" s="40" t="s">
        <v>121</v>
      </c>
      <c r="F173" s="40"/>
      <c r="G173" s="37"/>
    </row>
    <row r="216" ht="15.75" spans="1:6">
      <c r="A216" s="1" t="s">
        <v>226</v>
      </c>
      <c r="B216" s="1"/>
      <c r="C216" s="2"/>
      <c r="D216" s="2"/>
      <c r="E216" s="2"/>
      <c r="F216" s="2"/>
    </row>
    <row r="217" ht="15.75" spans="1:6">
      <c r="A217" s="1" t="s">
        <v>274</v>
      </c>
      <c r="B217" s="1"/>
      <c r="C217" s="2"/>
      <c r="D217" s="2"/>
      <c r="E217" s="2"/>
      <c r="F217" s="2"/>
    </row>
    <row r="218" ht="15.75" spans="1:6">
      <c r="A218" s="3"/>
      <c r="B218" s="1"/>
      <c r="C218" s="2"/>
      <c r="D218" s="2"/>
      <c r="E218" s="2"/>
      <c r="F218" s="2"/>
    </row>
    <row r="219" ht="15.75" spans="1:6">
      <c r="A219" s="2" t="s">
        <v>89</v>
      </c>
      <c r="B219" s="2"/>
      <c r="C219" s="2"/>
      <c r="D219" s="2"/>
      <c r="E219" s="2"/>
      <c r="F219" s="2"/>
    </row>
    <row r="220" ht="15.75" spans="1:6">
      <c r="A220" s="2" t="s">
        <v>90</v>
      </c>
      <c r="B220" s="2"/>
      <c r="C220" s="2"/>
      <c r="D220" s="2"/>
      <c r="E220" s="2"/>
      <c r="F220" s="2"/>
    </row>
    <row r="221" ht="15.75" spans="1:6">
      <c r="A221" s="4" t="s">
        <v>13</v>
      </c>
      <c r="B221" s="4"/>
      <c r="C221" s="2"/>
      <c r="D221" s="2"/>
      <c r="E221" s="2"/>
      <c r="F221" s="2"/>
    </row>
    <row r="222" ht="15.75" spans="1:6">
      <c r="A222" s="2" t="s">
        <v>91</v>
      </c>
      <c r="B222" s="2"/>
      <c r="C222" s="2"/>
      <c r="D222" s="2"/>
      <c r="E222" s="2"/>
      <c r="F222" s="2"/>
    </row>
    <row r="223" ht="15.75" spans="1:6">
      <c r="A223" s="1" t="s">
        <v>92</v>
      </c>
      <c r="B223" s="2"/>
      <c r="C223" s="2"/>
      <c r="D223" s="2"/>
      <c r="E223" s="2"/>
      <c r="F223" s="2"/>
    </row>
    <row r="224" ht="15.75" spans="1:6">
      <c r="A224" s="2"/>
      <c r="B224" s="2"/>
      <c r="C224" s="2"/>
      <c r="D224" s="2"/>
      <c r="E224" s="2"/>
      <c r="F224" s="2"/>
    </row>
    <row r="225" ht="15.75" spans="1:6">
      <c r="A225" s="2" t="s">
        <v>253</v>
      </c>
      <c r="B225" s="2"/>
      <c r="C225" s="2"/>
      <c r="D225" s="2"/>
      <c r="E225" s="2"/>
      <c r="F225" s="2"/>
    </row>
    <row r="226" ht="15.75" spans="1:6">
      <c r="A226" s="2"/>
      <c r="B226" s="2"/>
      <c r="C226" s="2"/>
      <c r="D226" s="2"/>
      <c r="E226" s="2"/>
      <c r="F226" s="2"/>
    </row>
    <row r="227" ht="15.75" spans="1:6">
      <c r="A227" s="2" t="s">
        <v>94</v>
      </c>
      <c r="B227" s="2"/>
      <c r="C227" s="2"/>
      <c r="D227" s="2"/>
      <c r="E227" s="2"/>
      <c r="F227" s="2"/>
    </row>
    <row r="228" ht="15.75" spans="1:6">
      <c r="A228" s="2" t="s">
        <v>95</v>
      </c>
      <c r="B228" s="2"/>
      <c r="C228" s="2"/>
      <c r="D228" s="2"/>
      <c r="E228" s="2"/>
      <c r="F228" s="2"/>
    </row>
    <row r="229" ht="15.75" spans="1:6">
      <c r="A229" s="2"/>
      <c r="B229" s="2"/>
      <c r="C229" s="2"/>
      <c r="D229" s="2"/>
      <c r="E229" s="2"/>
      <c r="F229" s="2"/>
    </row>
    <row r="230" spans="1:7">
      <c r="A230" s="80" t="s">
        <v>96</v>
      </c>
      <c r="B230" s="80" t="s">
        <v>97</v>
      </c>
      <c r="C230" s="80" t="s">
        <v>98</v>
      </c>
      <c r="D230" s="80" t="s">
        <v>99</v>
      </c>
      <c r="E230" s="80" t="s">
        <v>100</v>
      </c>
      <c r="F230" s="80" t="s">
        <v>101</v>
      </c>
      <c r="G230" s="80" t="s">
        <v>102</v>
      </c>
    </row>
    <row r="231" ht="15.95" customHeight="1" spans="1:9">
      <c r="A231" s="73">
        <v>1</v>
      </c>
      <c r="B231" s="124" t="s">
        <v>275</v>
      </c>
      <c r="C231" s="73">
        <v>1</v>
      </c>
      <c r="D231" s="73" t="s">
        <v>164</v>
      </c>
      <c r="E231" s="75">
        <v>9103850</v>
      </c>
      <c r="F231" s="125">
        <f>E231*C231</f>
        <v>9103850</v>
      </c>
      <c r="G231" s="126" t="s">
        <v>276</v>
      </c>
      <c r="I231" t="s">
        <v>277</v>
      </c>
    </row>
    <row r="232" ht="15.95" customHeight="1" spans="1:9">
      <c r="A232" s="73">
        <f>A231+1</f>
        <v>2</v>
      </c>
      <c r="B232" s="127" t="s">
        <v>278</v>
      </c>
      <c r="C232" s="73">
        <v>1</v>
      </c>
      <c r="D232" s="73" t="s">
        <v>164</v>
      </c>
      <c r="E232" s="75">
        <v>12641650</v>
      </c>
      <c r="F232" s="125">
        <f t="shared" ref="F232:F236" si="0">E232*C232</f>
        <v>12641650</v>
      </c>
      <c r="G232" s="128" t="s">
        <v>279</v>
      </c>
      <c r="I232" t="s">
        <v>280</v>
      </c>
    </row>
    <row r="233" ht="15.95" customHeight="1" spans="1:9">
      <c r="A233" s="73">
        <f t="shared" ref="A233:A236" si="1">A232+1</f>
        <v>3</v>
      </c>
      <c r="B233" s="127" t="s">
        <v>281</v>
      </c>
      <c r="C233" s="92">
        <v>2</v>
      </c>
      <c r="D233" s="73" t="s">
        <v>164</v>
      </c>
      <c r="E233" s="75">
        <v>9832500</v>
      </c>
      <c r="F233" s="125">
        <f t="shared" si="0"/>
        <v>19665000</v>
      </c>
      <c r="G233" s="128" t="s">
        <v>282</v>
      </c>
      <c r="I233" t="s">
        <v>283</v>
      </c>
    </row>
    <row r="234" ht="15.95" customHeight="1" spans="1:9">
      <c r="A234" s="73">
        <f t="shared" si="1"/>
        <v>4</v>
      </c>
      <c r="B234" s="129" t="s">
        <v>284</v>
      </c>
      <c r="C234" s="130">
        <v>20</v>
      </c>
      <c r="D234" s="73" t="s">
        <v>129</v>
      </c>
      <c r="E234" s="75">
        <v>200000</v>
      </c>
      <c r="F234" s="125">
        <f t="shared" si="0"/>
        <v>4000000</v>
      </c>
      <c r="G234" s="128" t="s">
        <v>285</v>
      </c>
      <c r="I234" t="s">
        <v>286</v>
      </c>
    </row>
    <row r="235" ht="15.95" customHeight="1" spans="1:9">
      <c r="A235" s="73">
        <f t="shared" si="1"/>
        <v>5</v>
      </c>
      <c r="B235" s="131" t="s">
        <v>287</v>
      </c>
      <c r="C235" s="73">
        <v>12</v>
      </c>
      <c r="D235" s="73" t="s">
        <v>197</v>
      </c>
      <c r="E235" s="75">
        <v>320600</v>
      </c>
      <c r="F235" s="125">
        <f t="shared" si="0"/>
        <v>3847200</v>
      </c>
      <c r="G235" s="128" t="s">
        <v>282</v>
      </c>
      <c r="I235" t="s">
        <v>288</v>
      </c>
    </row>
    <row r="236" ht="15.95" customHeight="1" spans="1:9">
      <c r="A236" s="73">
        <f t="shared" si="1"/>
        <v>6</v>
      </c>
      <c r="B236" s="131" t="s">
        <v>289</v>
      </c>
      <c r="C236" s="73">
        <v>12</v>
      </c>
      <c r="D236" s="73" t="s">
        <v>197</v>
      </c>
      <c r="E236" s="75">
        <v>291000</v>
      </c>
      <c r="F236" s="125">
        <f t="shared" si="0"/>
        <v>3492000</v>
      </c>
      <c r="G236" s="128" t="s">
        <v>290</v>
      </c>
      <c r="I236" t="s">
        <v>291</v>
      </c>
    </row>
    <row r="237" spans="1:7">
      <c r="A237" s="132" t="s">
        <v>106</v>
      </c>
      <c r="B237" s="101"/>
      <c r="C237" s="132"/>
      <c r="D237" s="132"/>
      <c r="E237" s="132"/>
      <c r="F237" s="133">
        <f>SUM(F231:F236)</f>
        <v>52749700</v>
      </c>
      <c r="G237" s="128" t="s">
        <v>292</v>
      </c>
    </row>
    <row r="238" spans="1:7">
      <c r="A238" s="134" t="s">
        <v>108</v>
      </c>
      <c r="B238" s="135"/>
      <c r="C238" s="135"/>
      <c r="D238" s="135"/>
      <c r="E238" s="136"/>
      <c r="F238" s="133">
        <f>F237*11%</f>
        <v>5802467</v>
      </c>
      <c r="G238" s="128" t="s">
        <v>293</v>
      </c>
    </row>
    <row r="239" ht="15.75" spans="1:7">
      <c r="A239" s="137" t="s">
        <v>110</v>
      </c>
      <c r="B239" s="138"/>
      <c r="C239" s="138"/>
      <c r="D239" s="138"/>
      <c r="E239" s="139"/>
      <c r="F239" s="140">
        <f>SUM(F237:F238)</f>
        <v>58552167</v>
      </c>
      <c r="G239" s="141"/>
    </row>
    <row r="240" ht="15.75" spans="1:7">
      <c r="A240" s="2"/>
      <c r="B240" s="2"/>
      <c r="C240" s="2"/>
      <c r="D240" s="2"/>
      <c r="E240" s="2"/>
      <c r="F240" s="2"/>
      <c r="G240" s="29"/>
    </row>
    <row r="241" ht="15.75" spans="1:7">
      <c r="A241" s="2" t="s">
        <v>294</v>
      </c>
      <c r="B241" s="2"/>
      <c r="C241" s="2"/>
      <c r="D241" s="2"/>
      <c r="E241" s="2"/>
      <c r="F241" s="2"/>
      <c r="G241" s="29"/>
    </row>
    <row r="242" ht="15.75" spans="1:6">
      <c r="A242" s="2" t="s">
        <v>113</v>
      </c>
      <c r="B242" s="2"/>
      <c r="C242" s="2"/>
      <c r="D242" s="2"/>
      <c r="E242" s="2"/>
      <c r="F242" s="2"/>
    </row>
    <row r="244" ht="15.75" spans="2:7">
      <c r="B244" s="30" t="s">
        <v>114</v>
      </c>
      <c r="C244" s="30"/>
      <c r="D244" s="30"/>
      <c r="E244" s="30"/>
      <c r="F244" s="30"/>
      <c r="G244" s="30"/>
    </row>
    <row r="245" ht="15.75" spans="2:7">
      <c r="B245" s="30" t="s">
        <v>115</v>
      </c>
      <c r="C245" s="30"/>
      <c r="D245" s="30"/>
      <c r="E245" s="30"/>
      <c r="F245" s="30"/>
      <c r="G245" s="30"/>
    </row>
    <row r="246" ht="15.75" spans="2:7">
      <c r="B246" s="31" t="s">
        <v>134</v>
      </c>
      <c r="C246" s="31" t="s">
        <v>117</v>
      </c>
      <c r="D246" s="31"/>
      <c r="E246" s="31" t="s">
        <v>118</v>
      </c>
      <c r="F246" s="31"/>
      <c r="G246" s="2"/>
    </row>
    <row r="247" ht="15.75" spans="2:7">
      <c r="B247" s="32"/>
      <c r="C247" s="33"/>
      <c r="D247" s="34"/>
      <c r="E247" s="32"/>
      <c r="F247" s="32"/>
      <c r="G247" s="2"/>
    </row>
    <row r="248" ht="15.75" spans="2:6">
      <c r="B248" s="35"/>
      <c r="C248" s="33"/>
      <c r="D248" s="34"/>
      <c r="E248" s="35"/>
      <c r="F248" s="35"/>
    </row>
    <row r="249" ht="15.75" spans="2:7">
      <c r="B249" s="35"/>
      <c r="C249" s="33"/>
      <c r="D249" s="36"/>
      <c r="E249" s="35"/>
      <c r="F249" s="35"/>
      <c r="G249" s="37"/>
    </row>
    <row r="250" ht="15.75" spans="2:7">
      <c r="B250" s="38" t="s">
        <v>263</v>
      </c>
      <c r="C250" s="39" t="s">
        <v>120</v>
      </c>
      <c r="D250" s="39"/>
      <c r="E250" s="40" t="s">
        <v>121</v>
      </c>
      <c r="F250" s="40"/>
      <c r="G250" s="37"/>
    </row>
    <row r="288" ht="15.75" spans="1:6">
      <c r="A288" s="1" t="s">
        <v>226</v>
      </c>
      <c r="B288" s="1"/>
      <c r="C288" s="2"/>
      <c r="D288" s="2"/>
      <c r="E288" s="2"/>
      <c r="F288" s="2"/>
    </row>
    <row r="289" ht="15.75" spans="1:6">
      <c r="A289" s="1" t="s">
        <v>295</v>
      </c>
      <c r="B289" s="1"/>
      <c r="C289" s="2"/>
      <c r="D289" s="2"/>
      <c r="E289" s="2"/>
      <c r="F289" s="2"/>
    </row>
    <row r="290" ht="15.75" spans="1:6">
      <c r="A290" s="3"/>
      <c r="B290" s="1"/>
      <c r="C290" s="2"/>
      <c r="D290" s="2"/>
      <c r="E290" s="2"/>
      <c r="F290" s="2"/>
    </row>
    <row r="291" ht="15.75" spans="1:6">
      <c r="A291" s="2" t="s">
        <v>89</v>
      </c>
      <c r="B291" s="2"/>
      <c r="C291" s="2"/>
      <c r="D291" s="2"/>
      <c r="E291" s="2"/>
      <c r="F291" s="2"/>
    </row>
    <row r="292" ht="15.75" spans="1:6">
      <c r="A292" s="2" t="s">
        <v>90</v>
      </c>
      <c r="B292" s="2"/>
      <c r="C292" s="2"/>
      <c r="D292" s="2"/>
      <c r="E292" s="2"/>
      <c r="F292" s="2"/>
    </row>
    <row r="293" ht="15.75" spans="1:6">
      <c r="A293" s="4" t="s">
        <v>54</v>
      </c>
      <c r="B293" s="4"/>
      <c r="C293" s="2"/>
      <c r="D293" s="2"/>
      <c r="E293" s="2"/>
      <c r="F293" s="2"/>
    </row>
    <row r="294" ht="15.75" spans="1:6">
      <c r="A294" s="2" t="s">
        <v>91</v>
      </c>
      <c r="B294" s="2"/>
      <c r="C294" s="2"/>
      <c r="D294" s="2"/>
      <c r="E294" s="2"/>
      <c r="F294" s="2"/>
    </row>
    <row r="295" ht="15.75" spans="1:6">
      <c r="A295" s="1" t="s">
        <v>92</v>
      </c>
      <c r="B295" s="2"/>
      <c r="C295" s="2"/>
      <c r="D295" s="2"/>
      <c r="E295" s="2"/>
      <c r="F295" s="2"/>
    </row>
    <row r="296" ht="15.75" spans="1:6">
      <c r="A296" s="2"/>
      <c r="B296" s="2"/>
      <c r="C296" s="2"/>
      <c r="D296" s="2"/>
      <c r="E296" s="2"/>
      <c r="F296" s="2"/>
    </row>
    <row r="297" ht="15.75" spans="1:6">
      <c r="A297" s="2" t="s">
        <v>296</v>
      </c>
      <c r="B297" s="2"/>
      <c r="C297" s="2"/>
      <c r="D297" s="2"/>
      <c r="E297" s="2"/>
      <c r="F297" s="2"/>
    </row>
    <row r="298" ht="15.75" spans="1:6">
      <c r="A298" s="2"/>
      <c r="B298" s="2"/>
      <c r="C298" s="2"/>
      <c r="D298" s="2"/>
      <c r="E298" s="2"/>
      <c r="F298" s="2"/>
    </row>
    <row r="299" ht="15.75" spans="1:6">
      <c r="A299" s="2" t="s">
        <v>94</v>
      </c>
      <c r="B299" s="2"/>
      <c r="C299" s="2"/>
      <c r="D299" s="2"/>
      <c r="E299" s="2"/>
      <c r="F299" s="2"/>
    </row>
    <row r="300" ht="15.75" spans="1:6">
      <c r="A300" s="2" t="s">
        <v>95</v>
      </c>
      <c r="B300" s="2"/>
      <c r="C300" s="2"/>
      <c r="D300" s="2"/>
      <c r="E300" s="2"/>
      <c r="F300" s="2"/>
    </row>
    <row r="301" ht="15.75" spans="1:6">
      <c r="A301" s="2"/>
      <c r="B301" s="2"/>
      <c r="C301" s="2"/>
      <c r="D301" s="2"/>
      <c r="E301" s="2"/>
      <c r="F301" s="2"/>
    </row>
    <row r="302" ht="15.75" spans="1:7">
      <c r="A302" s="79" t="s">
        <v>96</v>
      </c>
      <c r="B302" s="79" t="s">
        <v>97</v>
      </c>
      <c r="C302" s="79" t="s">
        <v>98</v>
      </c>
      <c r="D302" s="79" t="s">
        <v>99</v>
      </c>
      <c r="E302" s="79" t="s">
        <v>100</v>
      </c>
      <c r="F302" s="79" t="s">
        <v>101</v>
      </c>
      <c r="G302" s="80" t="s">
        <v>102</v>
      </c>
    </row>
    <row r="303" ht="15.95" customHeight="1" spans="1:7">
      <c r="A303" s="49">
        <v>1</v>
      </c>
      <c r="B303" s="50" t="s">
        <v>297</v>
      </c>
      <c r="C303" s="49">
        <v>2</v>
      </c>
      <c r="D303" s="49" t="s">
        <v>298</v>
      </c>
      <c r="E303" s="51">
        <v>22800000</v>
      </c>
      <c r="F303" s="114">
        <f>E303*C303</f>
        <v>45600000</v>
      </c>
      <c r="G303" s="126" t="s">
        <v>299</v>
      </c>
    </row>
    <row r="304" ht="15.75" spans="1:7">
      <c r="A304" s="115" t="s">
        <v>106</v>
      </c>
      <c r="B304" s="17"/>
      <c r="C304" s="115"/>
      <c r="D304" s="115"/>
      <c r="E304" s="115"/>
      <c r="F304" s="142">
        <f>SUM(F303:F303)</f>
        <v>45600000</v>
      </c>
      <c r="G304" s="128" t="s">
        <v>216</v>
      </c>
    </row>
    <row r="305" ht="15.75" spans="1:7">
      <c r="A305" s="117" t="s">
        <v>108</v>
      </c>
      <c r="B305" s="118"/>
      <c r="C305" s="118"/>
      <c r="D305" s="118"/>
      <c r="E305" s="119"/>
      <c r="F305" s="142">
        <f>F304*11%</f>
        <v>5016000</v>
      </c>
      <c r="G305" s="128"/>
    </row>
    <row r="306" ht="15.75" spans="1:7">
      <c r="A306" s="143" t="s">
        <v>110</v>
      </c>
      <c r="B306" s="144"/>
      <c r="C306" s="144"/>
      <c r="D306" s="144"/>
      <c r="E306" s="145"/>
      <c r="F306" s="146">
        <f>SUM(F304:F305)</f>
        <v>50616000</v>
      </c>
      <c r="G306" s="141"/>
    </row>
    <row r="307" ht="15.75" spans="1:7">
      <c r="A307" s="2"/>
      <c r="B307" s="2"/>
      <c r="C307" s="2"/>
      <c r="D307" s="2"/>
      <c r="E307" s="2"/>
      <c r="F307" s="2"/>
      <c r="G307" s="29"/>
    </row>
    <row r="308" ht="15.75" spans="1:7">
      <c r="A308" s="2" t="s">
        <v>300</v>
      </c>
      <c r="B308" s="2"/>
      <c r="C308" s="2"/>
      <c r="D308" s="2"/>
      <c r="E308" s="2"/>
      <c r="F308" s="2"/>
      <c r="G308" s="29"/>
    </row>
    <row r="309" ht="15.75" spans="1:6">
      <c r="A309" s="2" t="s">
        <v>113</v>
      </c>
      <c r="B309" s="2"/>
      <c r="C309" s="2"/>
      <c r="D309" s="2"/>
      <c r="E309" s="2"/>
      <c r="F309" s="2"/>
    </row>
    <row r="311" ht="15.75" spans="1:9">
      <c r="A311" s="30" t="s">
        <v>114</v>
      </c>
      <c r="B311" s="30"/>
      <c r="C311" s="30"/>
      <c r="D311" s="30"/>
      <c r="E311" s="30"/>
      <c r="F311" s="30"/>
      <c r="G311" s="37"/>
      <c r="H311" s="37"/>
      <c r="I311" s="37"/>
    </row>
    <row r="312" ht="15.75" spans="1:9">
      <c r="A312" s="30" t="s">
        <v>115</v>
      </c>
      <c r="B312" s="30"/>
      <c r="C312" s="30"/>
      <c r="D312" s="30"/>
      <c r="E312" s="30"/>
      <c r="F312" s="30"/>
      <c r="G312" s="37"/>
      <c r="H312" s="37"/>
      <c r="I312" s="37"/>
    </row>
    <row r="313" ht="15.75" spans="2:7">
      <c r="B313" s="31" t="s">
        <v>301</v>
      </c>
      <c r="C313" s="31" t="s">
        <v>117</v>
      </c>
      <c r="D313" s="31"/>
      <c r="E313" s="31" t="s">
        <v>118</v>
      </c>
      <c r="F313" s="31"/>
      <c r="G313" s="2"/>
    </row>
    <row r="314" ht="15.75" spans="2:7">
      <c r="B314" s="32"/>
      <c r="C314" s="33"/>
      <c r="D314" s="34"/>
      <c r="E314" s="32"/>
      <c r="F314" s="32"/>
      <c r="G314" s="2"/>
    </row>
    <row r="315" ht="15.75" spans="2:6">
      <c r="B315" s="35"/>
      <c r="C315" s="33"/>
      <c r="D315" s="34"/>
      <c r="E315" s="35"/>
      <c r="F315" s="35"/>
    </row>
    <row r="316" ht="15.75" spans="2:7">
      <c r="B316" s="35"/>
      <c r="C316" s="33"/>
      <c r="D316" s="36"/>
      <c r="E316" s="35"/>
      <c r="F316" s="35"/>
      <c r="G316" s="37"/>
    </row>
    <row r="317" ht="15.75" spans="2:7">
      <c r="B317" s="38" t="s">
        <v>302</v>
      </c>
      <c r="C317" s="39" t="s">
        <v>120</v>
      </c>
      <c r="D317" s="39"/>
      <c r="E317" s="40" t="s">
        <v>121</v>
      </c>
      <c r="F317" s="40"/>
      <c r="G317" s="37"/>
    </row>
    <row r="360" ht="15.75" spans="1:6">
      <c r="A360" s="1" t="s">
        <v>303</v>
      </c>
      <c r="B360" s="1"/>
      <c r="C360" s="2"/>
      <c r="D360" s="2"/>
      <c r="E360" s="2"/>
      <c r="F360" s="2"/>
    </row>
    <row r="361" ht="15.75" spans="1:6">
      <c r="A361" s="1" t="s">
        <v>304</v>
      </c>
      <c r="B361" s="1"/>
      <c r="C361" s="2"/>
      <c r="D361" s="2"/>
      <c r="E361" s="2"/>
      <c r="F361" s="2"/>
    </row>
    <row r="362" ht="15.75" spans="1:6">
      <c r="A362" s="3"/>
      <c r="B362" s="1"/>
      <c r="C362" s="2"/>
      <c r="D362" s="2"/>
      <c r="E362" s="2"/>
      <c r="F362" s="2"/>
    </row>
    <row r="363" ht="15.75" spans="1:6">
      <c r="A363" s="2" t="s">
        <v>89</v>
      </c>
      <c r="B363" s="2"/>
      <c r="C363" s="2"/>
      <c r="D363" s="2"/>
      <c r="E363" s="2"/>
      <c r="F363" s="2"/>
    </row>
    <row r="364" ht="15.75" spans="1:6">
      <c r="A364" s="2" t="s">
        <v>90</v>
      </c>
      <c r="B364" s="2"/>
      <c r="C364" s="2"/>
      <c r="D364" s="2"/>
      <c r="E364" s="2"/>
      <c r="F364" s="2"/>
    </row>
    <row r="365" ht="15.75" spans="1:6">
      <c r="A365" s="4" t="s">
        <v>54</v>
      </c>
      <c r="B365" s="4"/>
      <c r="C365" s="2"/>
      <c r="D365" s="2"/>
      <c r="E365" s="2"/>
      <c r="F365" s="2"/>
    </row>
    <row r="366" ht="15.75" spans="1:6">
      <c r="A366" s="2" t="s">
        <v>91</v>
      </c>
      <c r="B366" s="2"/>
      <c r="C366" s="2"/>
      <c r="D366" s="2"/>
      <c r="E366" s="2"/>
      <c r="F366" s="2"/>
    </row>
    <row r="367" ht="15.75" spans="1:6">
      <c r="A367" s="1" t="s">
        <v>92</v>
      </c>
      <c r="B367" s="2"/>
      <c r="C367" s="2"/>
      <c r="D367" s="2"/>
      <c r="E367" s="2"/>
      <c r="F367" s="2"/>
    </row>
    <row r="368" ht="15.75" spans="1:6">
      <c r="A368" s="2"/>
      <c r="B368" s="2"/>
      <c r="C368" s="2"/>
      <c r="D368" s="2"/>
      <c r="E368" s="2"/>
      <c r="F368" s="2"/>
    </row>
    <row r="369" ht="15.75" spans="1:6">
      <c r="A369" s="2" t="s">
        <v>296</v>
      </c>
      <c r="B369" s="2"/>
      <c r="C369" s="2"/>
      <c r="D369" s="2"/>
      <c r="E369" s="2"/>
      <c r="F369" s="2"/>
    </row>
    <row r="370" ht="15.75" spans="1:6">
      <c r="A370" s="2"/>
      <c r="B370" s="2"/>
      <c r="C370" s="2"/>
      <c r="D370" s="2"/>
      <c r="E370" s="2"/>
      <c r="F370" s="2"/>
    </row>
    <row r="371" ht="15.75" spans="1:6">
      <c r="A371" s="2" t="s">
        <v>94</v>
      </c>
      <c r="B371" s="2"/>
      <c r="C371" s="2"/>
      <c r="D371" s="2"/>
      <c r="E371" s="2"/>
      <c r="F371" s="2"/>
    </row>
    <row r="372" ht="15.75" spans="1:6">
      <c r="A372" s="2" t="s">
        <v>95</v>
      </c>
      <c r="B372" s="2"/>
      <c r="C372" s="2"/>
      <c r="D372" s="2"/>
      <c r="E372" s="2"/>
      <c r="F372" s="2"/>
    </row>
    <row r="373" ht="15.75" spans="1:6">
      <c r="A373" s="2"/>
      <c r="B373" s="2"/>
      <c r="C373" s="2"/>
      <c r="D373" s="2"/>
      <c r="E373" s="2"/>
      <c r="F373" s="2"/>
    </row>
    <row r="374" ht="15.75" spans="1:7">
      <c r="A374" s="79" t="s">
        <v>96</v>
      </c>
      <c r="B374" s="79" t="s">
        <v>97</v>
      </c>
      <c r="C374" s="79" t="s">
        <v>98</v>
      </c>
      <c r="D374" s="79" t="s">
        <v>99</v>
      </c>
      <c r="E374" s="79" t="s">
        <v>100</v>
      </c>
      <c r="F374" s="79" t="s">
        <v>101</v>
      </c>
      <c r="G374" s="80" t="s">
        <v>102</v>
      </c>
    </row>
    <row r="375" ht="15.95" customHeight="1" spans="1:7">
      <c r="A375" s="49">
        <v>1</v>
      </c>
      <c r="B375" s="147" t="s">
        <v>305</v>
      </c>
      <c r="C375" s="148">
        <v>1</v>
      </c>
      <c r="D375" s="49" t="s">
        <v>164</v>
      </c>
      <c r="E375" s="63">
        <v>19200000</v>
      </c>
      <c r="F375" s="149">
        <f>E375*C375</f>
        <v>19200000</v>
      </c>
      <c r="G375" s="126" t="s">
        <v>306</v>
      </c>
    </row>
    <row r="376" ht="15.95" customHeight="1" spans="1:7">
      <c r="A376" s="49">
        <f>A375+1</f>
        <v>2</v>
      </c>
      <c r="B376" s="147" t="s">
        <v>307</v>
      </c>
      <c r="C376" s="49">
        <v>20</v>
      </c>
      <c r="D376" s="49" t="s">
        <v>197</v>
      </c>
      <c r="E376" s="63">
        <v>31550</v>
      </c>
      <c r="F376" s="149">
        <f t="shared" ref="F376:F380" si="2">E376*C376</f>
        <v>631000</v>
      </c>
      <c r="G376" s="128"/>
    </row>
    <row r="377" ht="15.95" customHeight="1" spans="1:7">
      <c r="A377" s="49">
        <f t="shared" ref="A377:A380" si="3">A376+1</f>
        <v>3</v>
      </c>
      <c r="B377" s="147" t="s">
        <v>308</v>
      </c>
      <c r="C377" s="49">
        <v>20</v>
      </c>
      <c r="D377" s="49" t="s">
        <v>197</v>
      </c>
      <c r="E377" s="63">
        <v>25270</v>
      </c>
      <c r="F377" s="149">
        <f t="shared" si="2"/>
        <v>505400</v>
      </c>
      <c r="G377" s="128"/>
    </row>
    <row r="378" ht="15.95" customHeight="1" spans="1:7">
      <c r="A378" s="49">
        <f t="shared" si="3"/>
        <v>4</v>
      </c>
      <c r="B378" s="147" t="s">
        <v>309</v>
      </c>
      <c r="C378" s="49">
        <v>2</v>
      </c>
      <c r="D378" s="49" t="s">
        <v>164</v>
      </c>
      <c r="E378" s="63">
        <v>1760000</v>
      </c>
      <c r="F378" s="149">
        <f t="shared" si="2"/>
        <v>3520000</v>
      </c>
      <c r="G378" s="128"/>
    </row>
    <row r="379" ht="15.95" customHeight="1" spans="1:7">
      <c r="A379" s="49">
        <f t="shared" si="3"/>
        <v>5</v>
      </c>
      <c r="B379" s="147" t="s">
        <v>310</v>
      </c>
      <c r="C379" s="49">
        <v>6</v>
      </c>
      <c r="D379" s="49" t="s">
        <v>197</v>
      </c>
      <c r="E379" s="63">
        <v>3600000</v>
      </c>
      <c r="F379" s="149">
        <f t="shared" si="2"/>
        <v>21600000</v>
      </c>
      <c r="G379" s="128"/>
    </row>
    <row r="380" ht="15.95" customHeight="1" spans="1:7">
      <c r="A380" s="49">
        <f t="shared" si="3"/>
        <v>6</v>
      </c>
      <c r="B380" s="147" t="s">
        <v>311</v>
      </c>
      <c r="C380" s="150">
        <v>2</v>
      </c>
      <c r="D380" s="150" t="s">
        <v>298</v>
      </c>
      <c r="E380" s="63">
        <v>14000000</v>
      </c>
      <c r="F380" s="149">
        <f t="shared" si="2"/>
        <v>28000000</v>
      </c>
      <c r="G380" s="128"/>
    </row>
    <row r="381" ht="15.75" spans="1:7">
      <c r="A381" s="115" t="s">
        <v>106</v>
      </c>
      <c r="B381" s="17"/>
      <c r="C381" s="115"/>
      <c r="D381" s="115"/>
      <c r="E381" s="115"/>
      <c r="F381" s="142">
        <f>SUM(F375:F380)</f>
        <v>73456400</v>
      </c>
      <c r="G381" s="128"/>
    </row>
    <row r="382" ht="15.75" spans="1:7">
      <c r="A382" s="117" t="s">
        <v>108</v>
      </c>
      <c r="B382" s="118"/>
      <c r="C382" s="118"/>
      <c r="D382" s="118"/>
      <c r="E382" s="119"/>
      <c r="F382" s="142">
        <f>F381*11%</f>
        <v>8080204</v>
      </c>
      <c r="G382" s="128"/>
    </row>
    <row r="383" ht="15.75" spans="1:7">
      <c r="A383" s="143" t="s">
        <v>110</v>
      </c>
      <c r="B383" s="144"/>
      <c r="C383" s="144"/>
      <c r="D383" s="144"/>
      <c r="E383" s="145"/>
      <c r="F383" s="146">
        <f>SUM(F381:F382)</f>
        <v>81536604</v>
      </c>
      <c r="G383" s="141"/>
    </row>
    <row r="384" ht="15.75" spans="1:7">
      <c r="A384" s="2"/>
      <c r="B384" s="2"/>
      <c r="C384" s="2"/>
      <c r="D384" s="2"/>
      <c r="E384" s="2"/>
      <c r="F384" s="2"/>
      <c r="G384" s="29"/>
    </row>
    <row r="385" ht="15.75" spans="1:7">
      <c r="A385" s="2" t="s">
        <v>312</v>
      </c>
      <c r="B385" s="2"/>
      <c r="C385" s="2"/>
      <c r="D385" s="2"/>
      <c r="E385" s="2"/>
      <c r="F385" s="2"/>
      <c r="G385" s="29"/>
    </row>
    <row r="386" ht="15.75" spans="1:6">
      <c r="A386" s="2" t="s">
        <v>113</v>
      </c>
      <c r="B386" s="2"/>
      <c r="C386" s="2"/>
      <c r="D386" s="2"/>
      <c r="E386" s="2"/>
      <c r="F386" s="2"/>
    </row>
    <row r="388" ht="15.75" spans="1:9">
      <c r="A388" s="30" t="s">
        <v>114</v>
      </c>
      <c r="B388" s="30"/>
      <c r="C388" s="30"/>
      <c r="D388" s="30"/>
      <c r="E388" s="30"/>
      <c r="F388" s="30"/>
      <c r="G388" s="37"/>
      <c r="H388" s="37"/>
      <c r="I388" s="37"/>
    </row>
    <row r="389" ht="15.75" spans="1:9">
      <c r="A389" s="30" t="s">
        <v>115</v>
      </c>
      <c r="B389" s="30"/>
      <c r="C389" s="30"/>
      <c r="D389" s="30"/>
      <c r="E389" s="30"/>
      <c r="F389" s="30"/>
      <c r="G389" s="37"/>
      <c r="H389" s="37"/>
      <c r="I389" s="37"/>
    </row>
    <row r="390" ht="15.75" spans="2:7">
      <c r="B390" s="31" t="s">
        <v>301</v>
      </c>
      <c r="C390" s="31" t="s">
        <v>117</v>
      </c>
      <c r="D390" s="31"/>
      <c r="E390" s="31" t="s">
        <v>118</v>
      </c>
      <c r="F390" s="31"/>
      <c r="G390" s="2"/>
    </row>
    <row r="391" ht="15.75" spans="2:7">
      <c r="B391" s="32"/>
      <c r="C391" s="33"/>
      <c r="D391" s="34"/>
      <c r="E391" s="32"/>
      <c r="F391" s="32"/>
      <c r="G391" s="2"/>
    </row>
    <row r="392" ht="15.75" spans="2:6">
      <c r="B392" s="35"/>
      <c r="C392" s="33"/>
      <c r="D392" s="34"/>
      <c r="E392" s="35"/>
      <c r="F392" s="35"/>
    </row>
    <row r="393" ht="15.75" spans="2:7">
      <c r="B393" s="35"/>
      <c r="C393" s="33"/>
      <c r="D393" s="36"/>
      <c r="E393" s="35"/>
      <c r="F393" s="35"/>
      <c r="G393" s="37"/>
    </row>
    <row r="394" ht="15.75" spans="2:7">
      <c r="B394" s="38" t="s">
        <v>302</v>
      </c>
      <c r="C394" s="39" t="s">
        <v>120</v>
      </c>
      <c r="D394" s="39"/>
      <c r="E394" s="40" t="s">
        <v>158</v>
      </c>
      <c r="F394" s="40"/>
      <c r="G394" s="37"/>
    </row>
    <row r="395" spans="5:5">
      <c r="E395" t="s">
        <v>313</v>
      </c>
    </row>
    <row r="431" ht="15.75" spans="1:6">
      <c r="A431" s="1" t="s">
        <v>314</v>
      </c>
      <c r="B431" s="1"/>
      <c r="C431" s="2"/>
      <c r="D431" s="2"/>
      <c r="E431" s="2"/>
      <c r="F431" s="2"/>
    </row>
    <row r="432" ht="15.75" spans="1:6">
      <c r="A432" s="1" t="s">
        <v>315</v>
      </c>
      <c r="B432" s="1"/>
      <c r="C432" s="2"/>
      <c r="D432" s="2"/>
      <c r="E432" s="2"/>
      <c r="F432" s="2"/>
    </row>
    <row r="433" ht="15.75" spans="1:6">
      <c r="A433" s="3"/>
      <c r="B433" s="1"/>
      <c r="C433" s="2"/>
      <c r="D433" s="2"/>
      <c r="E433" s="2"/>
      <c r="F433" s="2"/>
    </row>
    <row r="434" ht="15.75" spans="1:6">
      <c r="A434" s="2" t="s">
        <v>89</v>
      </c>
      <c r="B434" s="2"/>
      <c r="C434" s="2"/>
      <c r="D434" s="2"/>
      <c r="E434" s="2"/>
      <c r="F434" s="2"/>
    </row>
    <row r="435" ht="15.75" spans="1:6">
      <c r="A435" s="2" t="s">
        <v>90</v>
      </c>
      <c r="B435" s="2"/>
      <c r="C435" s="2"/>
      <c r="D435" s="2"/>
      <c r="E435" s="2"/>
      <c r="F435" s="2"/>
    </row>
    <row r="436" ht="15.75" spans="1:6">
      <c r="A436" s="4" t="s">
        <v>54</v>
      </c>
      <c r="B436" s="4"/>
      <c r="C436" s="2"/>
      <c r="D436" s="2"/>
      <c r="E436" s="2"/>
      <c r="F436" s="2"/>
    </row>
    <row r="437" ht="15.75" spans="1:6">
      <c r="A437" s="2" t="s">
        <v>91</v>
      </c>
      <c r="B437" s="2"/>
      <c r="C437" s="2"/>
      <c r="D437" s="2"/>
      <c r="E437" s="2"/>
      <c r="F437" s="2"/>
    </row>
    <row r="438" ht="15.75" spans="1:6">
      <c r="A438" s="1" t="s">
        <v>92</v>
      </c>
      <c r="B438" s="2"/>
      <c r="C438" s="2"/>
      <c r="D438" s="2"/>
      <c r="E438" s="2"/>
      <c r="F438" s="2"/>
    </row>
    <row r="439" ht="15.75" spans="1:6">
      <c r="A439" s="2"/>
      <c r="B439" s="2"/>
      <c r="C439" s="2"/>
      <c r="D439" s="2"/>
      <c r="E439" s="2"/>
      <c r="F439" s="2"/>
    </row>
    <row r="440" ht="15.75" spans="1:6">
      <c r="A440" s="2" t="s">
        <v>296</v>
      </c>
      <c r="B440" s="2"/>
      <c r="C440" s="2"/>
      <c r="D440" s="2"/>
      <c r="E440" s="2"/>
      <c r="F440" s="2"/>
    </row>
    <row r="441" ht="15.75" spans="1:6">
      <c r="A441" s="2"/>
      <c r="B441" s="2"/>
      <c r="C441" s="2"/>
      <c r="D441" s="2"/>
      <c r="E441" s="2"/>
      <c r="F441" s="2"/>
    </row>
    <row r="442" ht="15.75" spans="1:6">
      <c r="A442" s="2" t="s">
        <v>94</v>
      </c>
      <c r="B442" s="2"/>
      <c r="C442" s="2"/>
      <c r="D442" s="2"/>
      <c r="E442" s="2"/>
      <c r="F442" s="2"/>
    </row>
    <row r="443" ht="15.75" spans="1:6">
      <c r="A443" s="2" t="s">
        <v>95</v>
      </c>
      <c r="B443" s="2"/>
      <c r="C443" s="2"/>
      <c r="D443" s="2"/>
      <c r="E443" s="2"/>
      <c r="F443" s="2"/>
    </row>
    <row r="444" ht="15.75" spans="1:6">
      <c r="A444" s="2"/>
      <c r="B444" s="2"/>
      <c r="C444" s="2"/>
      <c r="D444" s="2"/>
      <c r="E444" s="2"/>
      <c r="F444" s="2"/>
    </row>
    <row r="445" ht="15.75" spans="1:7">
      <c r="A445" s="79" t="s">
        <v>96</v>
      </c>
      <c r="B445" s="79" t="s">
        <v>97</v>
      </c>
      <c r="C445" s="79" t="s">
        <v>98</v>
      </c>
      <c r="D445" s="79" t="s">
        <v>99</v>
      </c>
      <c r="E445" s="79" t="s">
        <v>100</v>
      </c>
      <c r="F445" s="79" t="s">
        <v>101</v>
      </c>
      <c r="G445" s="80" t="s">
        <v>102</v>
      </c>
    </row>
    <row r="446" ht="15.95" customHeight="1" spans="1:7">
      <c r="A446" s="49">
        <v>1</v>
      </c>
      <c r="B446" s="147" t="s">
        <v>305</v>
      </c>
      <c r="C446" s="148">
        <v>1</v>
      </c>
      <c r="D446" s="49" t="s">
        <v>164</v>
      </c>
      <c r="E446" s="51">
        <v>19200000</v>
      </c>
      <c r="F446" s="114">
        <f>E446*C446</f>
        <v>19200000</v>
      </c>
      <c r="G446" s="126" t="s">
        <v>306</v>
      </c>
    </row>
    <row r="447" ht="15.95" customHeight="1" spans="1:7">
      <c r="A447" s="49">
        <f>A446+1</f>
        <v>2</v>
      </c>
      <c r="B447" s="147" t="s">
        <v>311</v>
      </c>
      <c r="C447" s="49">
        <v>2</v>
      </c>
      <c r="D447" s="49" t="s">
        <v>298</v>
      </c>
      <c r="E447" s="51">
        <v>14000000</v>
      </c>
      <c r="F447" s="114">
        <f t="shared" ref="F447:F452" si="4">E447*C447</f>
        <v>28000000</v>
      </c>
      <c r="G447" s="128"/>
    </row>
    <row r="448" ht="15.95" customHeight="1" spans="1:7">
      <c r="A448" s="49">
        <f t="shared" ref="A448:A452" si="5">A447+1</f>
        <v>3</v>
      </c>
      <c r="B448" s="147" t="s">
        <v>307</v>
      </c>
      <c r="C448" s="49">
        <v>20</v>
      </c>
      <c r="D448" s="49" t="s">
        <v>197</v>
      </c>
      <c r="E448" s="51">
        <v>31550</v>
      </c>
      <c r="F448" s="114">
        <f t="shared" si="4"/>
        <v>631000</v>
      </c>
      <c r="G448" s="128"/>
    </row>
    <row r="449" ht="15.95" customHeight="1" spans="1:7">
      <c r="A449" s="49">
        <f t="shared" si="5"/>
        <v>4</v>
      </c>
      <c r="B449" s="147" t="s">
        <v>308</v>
      </c>
      <c r="C449" s="49">
        <v>20</v>
      </c>
      <c r="D449" s="49" t="s">
        <v>197</v>
      </c>
      <c r="E449" s="51">
        <v>25270</v>
      </c>
      <c r="F449" s="114">
        <f t="shared" si="4"/>
        <v>505400</v>
      </c>
      <c r="G449" s="128"/>
    </row>
    <row r="450" ht="15.95" customHeight="1" spans="1:7">
      <c r="A450" s="49">
        <f t="shared" si="5"/>
        <v>5</v>
      </c>
      <c r="B450" s="147" t="s">
        <v>309</v>
      </c>
      <c r="C450" s="49">
        <v>2</v>
      </c>
      <c r="D450" s="49" t="s">
        <v>164</v>
      </c>
      <c r="E450" s="51">
        <v>1760000</v>
      </c>
      <c r="F450" s="114">
        <f t="shared" si="4"/>
        <v>3520000</v>
      </c>
      <c r="G450" s="128"/>
    </row>
    <row r="451" ht="15.95" customHeight="1" spans="1:7">
      <c r="A451" s="49">
        <f t="shared" si="5"/>
        <v>6</v>
      </c>
      <c r="B451" s="147" t="s">
        <v>310</v>
      </c>
      <c r="C451" s="49">
        <v>6</v>
      </c>
      <c r="D451" s="49" t="s">
        <v>197</v>
      </c>
      <c r="E451" s="51">
        <v>3600000</v>
      </c>
      <c r="F451" s="114">
        <f t="shared" si="4"/>
        <v>21600000</v>
      </c>
      <c r="G451" s="128"/>
    </row>
    <row r="452" ht="15.95" customHeight="1" spans="1:7">
      <c r="A452" s="49">
        <f t="shared" si="5"/>
        <v>7</v>
      </c>
      <c r="B452" s="147" t="s">
        <v>316</v>
      </c>
      <c r="C452" s="49">
        <v>1</v>
      </c>
      <c r="D452" s="49" t="s">
        <v>197</v>
      </c>
      <c r="E452" s="51">
        <v>7480000</v>
      </c>
      <c r="F452" s="114">
        <f t="shared" si="4"/>
        <v>7480000</v>
      </c>
      <c r="G452" s="128"/>
    </row>
    <row r="453" ht="15.75" spans="1:7">
      <c r="A453" s="115" t="s">
        <v>106</v>
      </c>
      <c r="B453" s="17"/>
      <c r="C453" s="115"/>
      <c r="D453" s="115"/>
      <c r="E453" s="115"/>
      <c r="F453" s="116">
        <f>SUM(F446:F452)</f>
        <v>80936400</v>
      </c>
      <c r="G453" s="128"/>
    </row>
    <row r="454" ht="15.75" spans="1:7">
      <c r="A454" s="117" t="s">
        <v>108</v>
      </c>
      <c r="B454" s="118"/>
      <c r="C454" s="118"/>
      <c r="D454" s="118"/>
      <c r="E454" s="119"/>
      <c r="F454" s="116">
        <f>F453*11%</f>
        <v>8903004</v>
      </c>
      <c r="G454" s="128"/>
    </row>
    <row r="455" ht="15.75" spans="1:7">
      <c r="A455" s="143" t="s">
        <v>110</v>
      </c>
      <c r="B455" s="144"/>
      <c r="C455" s="144"/>
      <c r="D455" s="144"/>
      <c r="E455" s="145"/>
      <c r="F455" s="151">
        <f>SUM(F453:F454)</f>
        <v>89839404</v>
      </c>
      <c r="G455" s="141"/>
    </row>
    <row r="456" ht="15.75" spans="1:7">
      <c r="A456" s="2"/>
      <c r="B456" s="2"/>
      <c r="C456" s="2"/>
      <c r="D456" s="2"/>
      <c r="E456" s="2"/>
      <c r="F456" s="2"/>
      <c r="G456" s="29"/>
    </row>
    <row r="457" ht="15.75" spans="1:7">
      <c r="A457" s="2" t="s">
        <v>317</v>
      </c>
      <c r="B457" s="2"/>
      <c r="C457" s="2"/>
      <c r="D457" s="2"/>
      <c r="E457" s="2"/>
      <c r="F457" s="2"/>
      <c r="G457" s="29"/>
    </row>
    <row r="458" ht="15.75" spans="1:6">
      <c r="A458" s="2" t="s">
        <v>113</v>
      </c>
      <c r="B458" s="2"/>
      <c r="C458" s="2"/>
      <c r="D458" s="2"/>
      <c r="E458" s="2"/>
      <c r="F458" s="2"/>
    </row>
    <row r="460" ht="15.75" spans="1:9">
      <c r="A460" s="30" t="s">
        <v>114</v>
      </c>
      <c r="B460" s="30"/>
      <c r="C460" s="30"/>
      <c r="D460" s="30"/>
      <c r="E460" s="30"/>
      <c r="F460" s="30"/>
      <c r="G460" s="37"/>
      <c r="H460" s="37"/>
      <c r="I460" s="37"/>
    </row>
    <row r="461" ht="15.75" spans="1:9">
      <c r="A461" s="30" t="s">
        <v>115</v>
      </c>
      <c r="B461" s="30"/>
      <c r="C461" s="30"/>
      <c r="D461" s="30"/>
      <c r="E461" s="30"/>
      <c r="F461" s="30"/>
      <c r="G461" s="37"/>
      <c r="H461" s="37"/>
      <c r="I461" s="37"/>
    </row>
    <row r="462" ht="15.75" spans="2:7">
      <c r="B462" s="31" t="s">
        <v>301</v>
      </c>
      <c r="C462" s="31" t="s">
        <v>117</v>
      </c>
      <c r="D462" s="31"/>
      <c r="E462" s="31" t="s">
        <v>118</v>
      </c>
      <c r="F462" s="31"/>
      <c r="G462" s="2"/>
    </row>
    <row r="463" ht="15.75" spans="2:7">
      <c r="B463" s="32"/>
      <c r="C463" s="33"/>
      <c r="D463" s="34"/>
      <c r="E463" s="32"/>
      <c r="F463" s="32"/>
      <c r="G463" s="2"/>
    </row>
    <row r="464" ht="15.75" spans="2:6">
      <c r="B464" s="35"/>
      <c r="C464" s="33"/>
      <c r="D464" s="34"/>
      <c r="E464" s="35"/>
      <c r="F464" s="35"/>
    </row>
    <row r="465" ht="15.75" spans="2:7">
      <c r="B465" s="35"/>
      <c r="C465" s="33"/>
      <c r="D465" s="36"/>
      <c r="E465" s="35"/>
      <c r="F465" s="35"/>
      <c r="G465" s="37"/>
    </row>
    <row r="466" ht="15.75" spans="2:7">
      <c r="B466" s="38" t="s">
        <v>302</v>
      </c>
      <c r="C466" s="39" t="s">
        <v>120</v>
      </c>
      <c r="D466" s="39"/>
      <c r="E466" s="40" t="s">
        <v>158</v>
      </c>
      <c r="F466" s="40"/>
      <c r="G466" s="37"/>
    </row>
    <row r="467" spans="5:5">
      <c r="E467" t="s">
        <v>313</v>
      </c>
    </row>
    <row r="497" customFormat="1"/>
    <row r="498" customFormat="1"/>
    <row r="499" customFormat="1"/>
    <row r="500" customFormat="1"/>
    <row r="501" customFormat="1"/>
    <row r="502" customFormat="1" ht="15.75" spans="1:6">
      <c r="A502" s="1" t="s">
        <v>211</v>
      </c>
      <c r="B502" s="1"/>
      <c r="C502" s="2"/>
      <c r="D502" s="2"/>
      <c r="E502" s="2"/>
      <c r="F502" s="2"/>
    </row>
    <row r="503" customFormat="1" ht="15.75" spans="1:6">
      <c r="A503" s="1" t="s">
        <v>318</v>
      </c>
      <c r="B503" s="1"/>
      <c r="C503" s="2"/>
      <c r="D503" s="2"/>
      <c r="E503" s="2"/>
      <c r="F503" s="2"/>
    </row>
    <row r="504" customFormat="1" ht="15.75" spans="1:6">
      <c r="A504" s="3"/>
      <c r="B504" s="1"/>
      <c r="C504" s="2"/>
      <c r="D504" s="2"/>
      <c r="E504" s="2"/>
      <c r="F504" s="2"/>
    </row>
    <row r="505" customFormat="1" ht="15.75" spans="1:6">
      <c r="A505" s="2" t="s">
        <v>89</v>
      </c>
      <c r="B505" s="2"/>
      <c r="C505" s="2"/>
      <c r="D505" s="2"/>
      <c r="E505" s="2"/>
      <c r="F505" s="2"/>
    </row>
    <row r="506" customFormat="1" ht="15.75" spans="1:6">
      <c r="A506" s="2" t="s">
        <v>90</v>
      </c>
      <c r="B506" s="2"/>
      <c r="C506" s="2"/>
      <c r="D506" s="2"/>
      <c r="E506" s="2"/>
      <c r="F506" s="2"/>
    </row>
    <row r="507" customFormat="1" ht="15.75" spans="1:6">
      <c r="A507" s="4" t="s">
        <v>13</v>
      </c>
      <c r="B507" s="4"/>
      <c r="C507" s="2"/>
      <c r="D507" s="2"/>
      <c r="E507" s="2"/>
      <c r="F507" s="2"/>
    </row>
    <row r="508" customFormat="1" ht="15.75" spans="1:6">
      <c r="A508" s="2" t="s">
        <v>91</v>
      </c>
      <c r="B508" s="2"/>
      <c r="C508" s="2"/>
      <c r="D508" s="2"/>
      <c r="E508" s="2"/>
      <c r="F508" s="2"/>
    </row>
    <row r="509" customFormat="1" ht="15.75" spans="1:6">
      <c r="A509" s="1" t="s">
        <v>92</v>
      </c>
      <c r="B509" s="2"/>
      <c r="C509" s="2"/>
      <c r="D509" s="2"/>
      <c r="E509" s="2"/>
      <c r="F509" s="2"/>
    </row>
    <row r="510" customFormat="1" ht="15.75" spans="1:6">
      <c r="A510" s="2"/>
      <c r="B510" s="2"/>
      <c r="C510" s="2"/>
      <c r="D510" s="2"/>
      <c r="E510" s="2"/>
      <c r="F510" s="2"/>
    </row>
    <row r="511" customFormat="1" ht="15.75" spans="1:6">
      <c r="A511" s="2" t="s">
        <v>296</v>
      </c>
      <c r="B511" s="2"/>
      <c r="C511" s="2"/>
      <c r="D511" s="2"/>
      <c r="E511" s="2"/>
      <c r="F511" s="2"/>
    </row>
    <row r="512" customFormat="1" ht="15.75" spans="1:6">
      <c r="A512" s="2"/>
      <c r="B512" s="2"/>
      <c r="C512" s="2"/>
      <c r="D512" s="2"/>
      <c r="E512" s="2"/>
      <c r="F512" s="2"/>
    </row>
    <row r="513" customFormat="1" ht="15.75" spans="1:6">
      <c r="A513" s="2" t="s">
        <v>94</v>
      </c>
      <c r="B513" s="2"/>
      <c r="C513" s="2"/>
      <c r="D513" s="2"/>
      <c r="E513" s="2"/>
      <c r="F513" s="2"/>
    </row>
    <row r="514" customFormat="1" ht="15.75" spans="1:6">
      <c r="A514" s="2" t="s">
        <v>95</v>
      </c>
      <c r="B514" s="2"/>
      <c r="C514" s="2"/>
      <c r="D514" s="2"/>
      <c r="E514" s="2"/>
      <c r="F514" s="2"/>
    </row>
    <row r="515" customFormat="1" ht="15.75" spans="1:6">
      <c r="A515" s="2"/>
      <c r="B515" s="2"/>
      <c r="C515" s="2"/>
      <c r="D515" s="2"/>
      <c r="E515" s="2"/>
      <c r="F515" s="2"/>
    </row>
    <row r="516" ht="15.75" spans="1:7">
      <c r="A516" s="79" t="s">
        <v>96</v>
      </c>
      <c r="B516" s="79" t="s">
        <v>97</v>
      </c>
      <c r="C516" s="79" t="s">
        <v>98</v>
      </c>
      <c r="D516" s="79" t="s">
        <v>99</v>
      </c>
      <c r="E516" s="79" t="s">
        <v>100</v>
      </c>
      <c r="F516" s="79" t="s">
        <v>101</v>
      </c>
      <c r="G516" s="80" t="s">
        <v>102</v>
      </c>
    </row>
    <row r="517" ht="15.95" customHeight="1" spans="1:7">
      <c r="A517" s="152">
        <v>1</v>
      </c>
      <c r="B517" s="153" t="s">
        <v>319</v>
      </c>
      <c r="C517" s="154">
        <v>12</v>
      </c>
      <c r="D517" s="155" t="s">
        <v>197</v>
      </c>
      <c r="E517" s="156">
        <v>2920000</v>
      </c>
      <c r="F517" s="157">
        <f>E517*C517</f>
        <v>35040000</v>
      </c>
      <c r="G517" s="126" t="s">
        <v>306</v>
      </c>
    </row>
    <row r="518" ht="15.95" customHeight="1" spans="1:7">
      <c r="A518" s="158"/>
      <c r="B518" s="159" t="s">
        <v>320</v>
      </c>
      <c r="C518" s="160"/>
      <c r="D518" s="161"/>
      <c r="E518" s="162"/>
      <c r="F518" s="163"/>
      <c r="G518" s="128"/>
    </row>
    <row r="519" ht="15.95" customHeight="1" spans="1:7">
      <c r="A519" s="49">
        <v>2</v>
      </c>
      <c r="B519" s="159" t="s">
        <v>321</v>
      </c>
      <c r="C519" s="49">
        <v>1</v>
      </c>
      <c r="D519" s="49" t="s">
        <v>298</v>
      </c>
      <c r="E519" s="51">
        <v>29500000</v>
      </c>
      <c r="F519" s="114">
        <f>E519*C519</f>
        <v>29500000</v>
      </c>
      <c r="G519" s="128"/>
    </row>
    <row r="520" ht="15.75" spans="1:7">
      <c r="A520" s="115" t="s">
        <v>106</v>
      </c>
      <c r="B520" s="17"/>
      <c r="C520" s="115"/>
      <c r="D520" s="115"/>
      <c r="E520" s="115"/>
      <c r="F520" s="164">
        <f>SUM(F517:F519)</f>
        <v>64540000</v>
      </c>
      <c r="G520" s="128"/>
    </row>
    <row r="521" ht="15.75" spans="1:7">
      <c r="A521" s="117" t="s">
        <v>108</v>
      </c>
      <c r="B521" s="118"/>
      <c r="C521" s="118"/>
      <c r="D521" s="118"/>
      <c r="E521" s="119"/>
      <c r="F521" s="164">
        <f>F520*11%</f>
        <v>7099400</v>
      </c>
      <c r="G521" s="128"/>
    </row>
    <row r="522" ht="15.75" spans="1:7">
      <c r="A522" s="143" t="s">
        <v>110</v>
      </c>
      <c r="B522" s="144"/>
      <c r="C522" s="144"/>
      <c r="D522" s="144"/>
      <c r="E522" s="145"/>
      <c r="F522" s="165">
        <f>SUM(F520:F521)</f>
        <v>71639400</v>
      </c>
      <c r="G522" s="141"/>
    </row>
    <row r="523" ht="15.75" spans="1:7">
      <c r="A523" s="2"/>
      <c r="B523" s="2"/>
      <c r="C523" s="2"/>
      <c r="D523" s="2"/>
      <c r="E523" s="2"/>
      <c r="F523" s="2"/>
      <c r="G523" s="29"/>
    </row>
    <row r="524" ht="15.75" spans="1:7">
      <c r="A524" s="2" t="s">
        <v>322</v>
      </c>
      <c r="B524" s="2"/>
      <c r="C524" s="2"/>
      <c r="D524" s="2"/>
      <c r="E524" s="2"/>
      <c r="F524" s="2"/>
      <c r="G524" s="29"/>
    </row>
    <row r="525" customFormat="1" ht="15.75" spans="1:6">
      <c r="A525" s="2" t="s">
        <v>113</v>
      </c>
      <c r="B525" s="2"/>
      <c r="C525" s="2"/>
      <c r="D525" s="2"/>
      <c r="E525" s="2"/>
      <c r="F525" s="2"/>
    </row>
    <row r="526" customFormat="1"/>
    <row r="527" ht="15.75" spans="1:9">
      <c r="A527" s="30" t="s">
        <v>114</v>
      </c>
      <c r="B527" s="30"/>
      <c r="C527" s="30"/>
      <c r="D527" s="30"/>
      <c r="E527" s="30"/>
      <c r="F527" s="30"/>
      <c r="G527" s="37"/>
      <c r="H527" s="37"/>
      <c r="I527" s="37"/>
    </row>
    <row r="528" ht="15.75" spans="1:9">
      <c r="A528" s="30" t="s">
        <v>115</v>
      </c>
      <c r="B528" s="30"/>
      <c r="C528" s="30"/>
      <c r="D528" s="30"/>
      <c r="E528" s="30"/>
      <c r="F528" s="30"/>
      <c r="G528" s="37"/>
      <c r="H528" s="37"/>
      <c r="I528" s="37"/>
    </row>
    <row r="529" ht="15.75" spans="2:7">
      <c r="B529" s="31" t="s">
        <v>301</v>
      </c>
      <c r="C529" s="31" t="s">
        <v>117</v>
      </c>
      <c r="D529" s="31"/>
      <c r="E529" s="31" t="s">
        <v>118</v>
      </c>
      <c r="F529" s="31"/>
      <c r="G529" s="2"/>
    </row>
    <row r="530" ht="15.75" spans="2:7">
      <c r="B530" s="32"/>
      <c r="C530" s="33"/>
      <c r="D530" s="34"/>
      <c r="E530" s="32"/>
      <c r="F530" s="32"/>
      <c r="G530" s="2"/>
    </row>
    <row r="531" customFormat="1" ht="15.75" spans="2:6">
      <c r="B531" s="35"/>
      <c r="C531" s="33"/>
      <c r="D531" s="34"/>
      <c r="E531" s="35"/>
      <c r="F531" s="35"/>
    </row>
    <row r="532" ht="15.75" spans="2:7">
      <c r="B532" s="35"/>
      <c r="C532" s="33"/>
      <c r="D532" s="36"/>
      <c r="E532" s="35"/>
      <c r="F532" s="35"/>
      <c r="G532" s="37"/>
    </row>
    <row r="533" ht="15.75" spans="2:7">
      <c r="B533" s="38" t="s">
        <v>302</v>
      </c>
      <c r="C533" s="39" t="s">
        <v>120</v>
      </c>
      <c r="D533" s="39"/>
      <c r="E533" s="40" t="s">
        <v>158</v>
      </c>
      <c r="F533" s="40"/>
      <c r="G533" s="37"/>
    </row>
  </sheetData>
  <mergeCells count="92">
    <mergeCell ref="A22:E22"/>
    <mergeCell ref="A23:E23"/>
    <mergeCell ref="A24:E24"/>
    <mergeCell ref="B29:G29"/>
    <mergeCell ref="B30:G30"/>
    <mergeCell ref="C31:D31"/>
    <mergeCell ref="E31:F31"/>
    <mergeCell ref="C35:D35"/>
    <mergeCell ref="E35:F35"/>
    <mergeCell ref="A89:E89"/>
    <mergeCell ref="A90:E90"/>
    <mergeCell ref="A91:E91"/>
    <mergeCell ref="B96:G96"/>
    <mergeCell ref="B97:G97"/>
    <mergeCell ref="C98:D98"/>
    <mergeCell ref="E98:F98"/>
    <mergeCell ref="C102:D102"/>
    <mergeCell ref="E102:F102"/>
    <mergeCell ref="A160:E160"/>
    <mergeCell ref="A161:E161"/>
    <mergeCell ref="A162:E162"/>
    <mergeCell ref="B167:G167"/>
    <mergeCell ref="B168:G168"/>
    <mergeCell ref="C169:D169"/>
    <mergeCell ref="E169:F169"/>
    <mergeCell ref="C173:D173"/>
    <mergeCell ref="E173:F173"/>
    <mergeCell ref="A237:E237"/>
    <mergeCell ref="A238:E238"/>
    <mergeCell ref="A239:E239"/>
    <mergeCell ref="B244:G244"/>
    <mergeCell ref="B245:G245"/>
    <mergeCell ref="C246:D246"/>
    <mergeCell ref="E246:F246"/>
    <mergeCell ref="C250:D250"/>
    <mergeCell ref="E250:F250"/>
    <mergeCell ref="A304:E304"/>
    <mergeCell ref="A305:E305"/>
    <mergeCell ref="A306:E306"/>
    <mergeCell ref="A311:F311"/>
    <mergeCell ref="A312:F312"/>
    <mergeCell ref="C313:D313"/>
    <mergeCell ref="E313:F313"/>
    <mergeCell ref="C317:D317"/>
    <mergeCell ref="E317:F317"/>
    <mergeCell ref="A381:E381"/>
    <mergeCell ref="A382:E382"/>
    <mergeCell ref="A383:E383"/>
    <mergeCell ref="A388:F388"/>
    <mergeCell ref="A389:F389"/>
    <mergeCell ref="C390:D390"/>
    <mergeCell ref="E390:F390"/>
    <mergeCell ref="C394:D394"/>
    <mergeCell ref="E394:F394"/>
    <mergeCell ref="A453:E453"/>
    <mergeCell ref="A454:E454"/>
    <mergeCell ref="A455:E455"/>
    <mergeCell ref="A460:F460"/>
    <mergeCell ref="A461:F461"/>
    <mergeCell ref="C462:D462"/>
    <mergeCell ref="E462:F462"/>
    <mergeCell ref="C466:D466"/>
    <mergeCell ref="E466:F466"/>
    <mergeCell ref="A520:E520"/>
    <mergeCell ref="A521:E521"/>
    <mergeCell ref="A522:E522"/>
    <mergeCell ref="A527:F527"/>
    <mergeCell ref="A528:F528"/>
    <mergeCell ref="C529:D529"/>
    <mergeCell ref="E529:F529"/>
    <mergeCell ref="C533:D533"/>
    <mergeCell ref="E533:F533"/>
    <mergeCell ref="A16:A18"/>
    <mergeCell ref="A19:A21"/>
    <mergeCell ref="A87:A88"/>
    <mergeCell ref="A517:A518"/>
    <mergeCell ref="C16:C18"/>
    <mergeCell ref="C19:C21"/>
    <mergeCell ref="C87:C88"/>
    <mergeCell ref="C517:C518"/>
    <mergeCell ref="D16:D18"/>
    <mergeCell ref="D19:D21"/>
    <mergeCell ref="D87:D88"/>
    <mergeCell ref="D517:D518"/>
    <mergeCell ref="E16:E18"/>
    <mergeCell ref="E19:E21"/>
    <mergeCell ref="E87:E88"/>
    <mergeCell ref="E517:E518"/>
    <mergeCell ref="F16:F18"/>
    <mergeCell ref="F19:F21"/>
    <mergeCell ref="F87:F88"/>
    <mergeCell ref="F517:F518"/>
  </mergeCells>
  <pageMargins left="0.491666666666667" right="0" top="1.27916666666667" bottom="0.0979166666666667" header="0.298611111111111" footer="0.298611111111111"/>
  <pageSetup paperSize="5" scale="85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NMR PO</vt:lpstr>
      <vt:lpstr>Versus</vt:lpstr>
      <vt:lpstr>Union</vt:lpstr>
      <vt:lpstr>Hawila</vt:lpstr>
      <vt:lpstr>Indojaya</vt:lpstr>
      <vt:lpstr>Surya</vt:lpstr>
      <vt:lpstr>Panjiwira</vt:lpstr>
      <vt:lpstr>Anugrah Prima</vt:lpstr>
      <vt:lpstr>Norrisindo</vt:lpstr>
      <vt:lpstr>PT. BUDIJAYA</vt:lpstr>
      <vt:lpstr>LUSINDO</vt:lpstr>
      <vt:lpstr>BILAH BAJA</vt:lpstr>
      <vt:lpstr>SURYA ENGI.</vt:lpstr>
      <vt:lpstr>Krupindo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Sawitta Unggul Jaya</dc:creator>
  <cp:lastModifiedBy>HP</cp:lastModifiedBy>
  <dcterms:created xsi:type="dcterms:W3CDTF">2023-01-09T07:57:00Z</dcterms:created>
  <cp:lastPrinted>2023-02-09T09:20:00Z</cp:lastPrinted>
  <dcterms:modified xsi:type="dcterms:W3CDTF">2023-02-13T04:54:54Z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23EEE42C67D143FDBC15BA8A8A46A32C</vt:lpwstr>
  </property>
  <property fmtid="{D5CDD505-2E9C-101B-9397-08002B2CF9AE}" pid="3" name="KSOProductBuildVer">
    <vt:lpwstr>1033-11.2.0.11440</vt:lpwstr>
  </property>
</Properties>
</file>