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 Liu\Documents\Cricwizz\ELO\"/>
    </mc:Choice>
  </mc:AlternateContent>
  <xr:revisionPtr revIDLastSave="0" documentId="13_ncr:1_{F4647FC2-EE13-4C0A-A712-ABD788D6819D}" xr6:coauthVersionLast="31" xr6:coauthVersionMax="31" xr10:uidLastSave="{00000000-0000-0000-0000-000000000000}"/>
  <bookViews>
    <workbookView xWindow="240" yWindow="12" windowWidth="16092" windowHeight="9660" activeTab="1" xr2:uid="{00000000-000D-0000-FFFF-FFFF00000000}"/>
  </bookViews>
  <sheets>
    <sheet name="ELO" sheetId="1" r:id="rId1"/>
    <sheet name="Matchups" sheetId="2" r:id="rId2"/>
  </sheets>
  <calcPr calcId="179017"/>
</workbook>
</file>

<file path=xl/calcChain.xml><?xml version="1.0" encoding="utf-8"?>
<calcChain xmlns="http://schemas.openxmlformats.org/spreadsheetml/2006/main">
  <c r="A160" i="2" l="1"/>
  <c r="C160" i="2" s="1"/>
  <c r="E160" i="2" s="1"/>
  <c r="A164" i="2"/>
  <c r="C164" i="2" s="1"/>
  <c r="E164" i="2" s="1"/>
  <c r="A168" i="2"/>
  <c r="C168" i="2" s="1"/>
  <c r="E168" i="2" s="1"/>
  <c r="A172" i="2"/>
  <c r="C172" i="2" s="1"/>
  <c r="E172" i="2" s="1"/>
  <c r="B163" i="2"/>
  <c r="D163" i="2" s="1"/>
  <c r="F163" i="2" s="1"/>
  <c r="B167" i="2"/>
  <c r="D167" i="2" s="1"/>
  <c r="F167" i="2" s="1"/>
  <c r="B171" i="2"/>
  <c r="D171" i="2" s="1"/>
  <c r="F171" i="2" s="1"/>
  <c r="B32" i="2"/>
  <c r="D32" i="2" s="1"/>
  <c r="F32" i="2" s="1"/>
  <c r="B36" i="2"/>
  <c r="D36" i="2" s="1"/>
  <c r="F36" i="2" s="1"/>
  <c r="B40" i="2"/>
  <c r="D40" i="2" s="1"/>
  <c r="F40" i="2" s="1"/>
  <c r="B44" i="2"/>
  <c r="D44" i="2" s="1"/>
  <c r="F44" i="2" s="1"/>
  <c r="B48" i="2"/>
  <c r="D48" i="2" s="1"/>
  <c r="F48" i="2" s="1"/>
  <c r="B52" i="2"/>
  <c r="D52" i="2" s="1"/>
  <c r="F52" i="2" s="1"/>
  <c r="B56" i="2"/>
  <c r="D56" i="2" s="1"/>
  <c r="F56" i="2" s="1"/>
  <c r="B60" i="2"/>
  <c r="D60" i="2" s="1"/>
  <c r="F60" i="2" s="1"/>
  <c r="B64" i="2"/>
  <c r="D64" i="2" s="1"/>
  <c r="F64" i="2" s="1"/>
  <c r="B68" i="2"/>
  <c r="D68" i="2" s="1"/>
  <c r="F68" i="2" s="1"/>
  <c r="B72" i="2"/>
  <c r="D72" i="2" s="1"/>
  <c r="F72" i="2" s="1"/>
  <c r="B76" i="2"/>
  <c r="D76" i="2" s="1"/>
  <c r="F76" i="2" s="1"/>
  <c r="B80" i="2"/>
  <c r="D80" i="2" s="1"/>
  <c r="F80" i="2" s="1"/>
  <c r="B84" i="2"/>
  <c r="D84" i="2" s="1"/>
  <c r="F84" i="2" s="1"/>
  <c r="B88" i="2"/>
  <c r="D88" i="2" s="1"/>
  <c r="F88" i="2" s="1"/>
  <c r="B92" i="2"/>
  <c r="D92" i="2" s="1"/>
  <c r="F92" i="2" s="1"/>
  <c r="B96" i="2"/>
  <c r="D96" i="2" s="1"/>
  <c r="F96" i="2" s="1"/>
  <c r="B100" i="2"/>
  <c r="D100" i="2" s="1"/>
  <c r="F100" i="2" s="1"/>
  <c r="B104" i="2"/>
  <c r="D104" i="2" s="1"/>
  <c r="F104" i="2" s="1"/>
  <c r="B108" i="2"/>
  <c r="D108" i="2" s="1"/>
  <c r="F108" i="2" s="1"/>
  <c r="B112" i="2"/>
  <c r="D112" i="2" s="1"/>
  <c r="F112" i="2" s="1"/>
  <c r="B116" i="2"/>
  <c r="D116" i="2" s="1"/>
  <c r="F116" i="2" s="1"/>
  <c r="B120" i="2"/>
  <c r="D120" i="2" s="1"/>
  <c r="F120" i="2" s="1"/>
  <c r="B124" i="2"/>
  <c r="D124" i="2" s="1"/>
  <c r="F124" i="2" s="1"/>
  <c r="B128" i="2"/>
  <c r="D128" i="2" s="1"/>
  <c r="F128" i="2" s="1"/>
  <c r="B132" i="2"/>
  <c r="D132" i="2" s="1"/>
  <c r="F132" i="2" s="1"/>
  <c r="B136" i="2"/>
  <c r="D136" i="2" s="1"/>
  <c r="F136" i="2" s="1"/>
  <c r="B140" i="2"/>
  <c r="D140" i="2" s="1"/>
  <c r="F140" i="2" s="1"/>
  <c r="B144" i="2"/>
  <c r="D144" i="2" s="1"/>
  <c r="F144" i="2" s="1"/>
  <c r="B148" i="2"/>
  <c r="D148" i="2" s="1"/>
  <c r="F148" i="2" s="1"/>
  <c r="B152" i="2"/>
  <c r="D152" i="2" s="1"/>
  <c r="F152" i="2" s="1"/>
  <c r="B156" i="2"/>
  <c r="D156" i="2" s="1"/>
  <c r="F156" i="2" s="1"/>
  <c r="B17" i="2"/>
  <c r="D17" i="2" s="1"/>
  <c r="F17" i="2" s="1"/>
  <c r="B21" i="2"/>
  <c r="D21" i="2" s="1"/>
  <c r="F21" i="2" s="1"/>
  <c r="B25" i="2"/>
  <c r="D25" i="2" s="1"/>
  <c r="F25" i="2" s="1"/>
  <c r="B29" i="2"/>
  <c r="D29" i="2" s="1"/>
  <c r="F29" i="2" s="1"/>
  <c r="B8" i="2"/>
  <c r="D8" i="2" s="1"/>
  <c r="F8" i="2" s="1"/>
  <c r="B12" i="2"/>
  <c r="D12" i="2" s="1"/>
  <c r="F12" i="2" s="1"/>
  <c r="B16" i="2"/>
  <c r="D16" i="2" s="1"/>
  <c r="F16" i="2" s="1"/>
  <c r="A143" i="2"/>
  <c r="C143" i="2" s="1"/>
  <c r="E143" i="2" s="1"/>
  <c r="A147" i="2"/>
  <c r="C147" i="2" s="1"/>
  <c r="E147" i="2" s="1"/>
  <c r="A151" i="2"/>
  <c r="C151" i="2" s="1"/>
  <c r="E151" i="2" s="1"/>
  <c r="A155" i="2"/>
  <c r="C155" i="2" s="1"/>
  <c r="E155" i="2" s="1"/>
  <c r="A159" i="2"/>
  <c r="C159" i="2" s="1"/>
  <c r="E159" i="2" s="1"/>
  <c r="A29" i="2"/>
  <c r="C29" i="2" s="1"/>
  <c r="E29" i="2" s="1"/>
  <c r="G29" i="2" s="1"/>
  <c r="A33" i="2"/>
  <c r="C33" i="2" s="1"/>
  <c r="E33" i="2" s="1"/>
  <c r="A34" i="2"/>
  <c r="C34" i="2" s="1"/>
  <c r="E34" i="2" s="1"/>
  <c r="A37" i="2"/>
  <c r="C37" i="2" s="1"/>
  <c r="E37" i="2" s="1"/>
  <c r="A38" i="2"/>
  <c r="C38" i="2" s="1"/>
  <c r="E38" i="2" s="1"/>
  <c r="A41" i="2"/>
  <c r="C41" i="2" s="1"/>
  <c r="E41" i="2" s="1"/>
  <c r="A42" i="2"/>
  <c r="C42" i="2" s="1"/>
  <c r="E42" i="2" s="1"/>
  <c r="A45" i="2"/>
  <c r="C45" i="2" s="1"/>
  <c r="E45" i="2" s="1"/>
  <c r="A46" i="2"/>
  <c r="C46" i="2" s="1"/>
  <c r="E46" i="2" s="1"/>
  <c r="A49" i="2"/>
  <c r="C49" i="2" s="1"/>
  <c r="E49" i="2" s="1"/>
  <c r="A50" i="2"/>
  <c r="C50" i="2" s="1"/>
  <c r="E50" i="2" s="1"/>
  <c r="A53" i="2"/>
  <c r="C53" i="2" s="1"/>
  <c r="E53" i="2" s="1"/>
  <c r="A54" i="2"/>
  <c r="C54" i="2" s="1"/>
  <c r="E54" i="2" s="1"/>
  <c r="A57" i="2"/>
  <c r="C57" i="2" s="1"/>
  <c r="E57" i="2" s="1"/>
  <c r="A58" i="2"/>
  <c r="C58" i="2" s="1"/>
  <c r="E58" i="2" s="1"/>
  <c r="A61" i="2"/>
  <c r="C61" i="2" s="1"/>
  <c r="E61" i="2" s="1"/>
  <c r="A62" i="2"/>
  <c r="C62" i="2" s="1"/>
  <c r="E62" i="2" s="1"/>
  <c r="A65" i="2"/>
  <c r="C65" i="2" s="1"/>
  <c r="E65" i="2" s="1"/>
  <c r="A66" i="2"/>
  <c r="C66" i="2" s="1"/>
  <c r="E66" i="2" s="1"/>
  <c r="A69" i="2"/>
  <c r="C69" i="2" s="1"/>
  <c r="E69" i="2" s="1"/>
  <c r="A70" i="2"/>
  <c r="C70" i="2" s="1"/>
  <c r="E70" i="2" s="1"/>
  <c r="A73" i="2"/>
  <c r="C73" i="2" s="1"/>
  <c r="E73" i="2" s="1"/>
  <c r="A74" i="2"/>
  <c r="C74" i="2" s="1"/>
  <c r="E74" i="2" s="1"/>
  <c r="A77" i="2"/>
  <c r="C77" i="2" s="1"/>
  <c r="E77" i="2" s="1"/>
  <c r="A78" i="2"/>
  <c r="C78" i="2" s="1"/>
  <c r="E78" i="2" s="1"/>
  <c r="A81" i="2"/>
  <c r="C81" i="2" s="1"/>
  <c r="E81" i="2" s="1"/>
  <c r="A82" i="2"/>
  <c r="C82" i="2" s="1"/>
  <c r="E82" i="2" s="1"/>
  <c r="A85" i="2"/>
  <c r="C85" i="2" s="1"/>
  <c r="E85" i="2" s="1"/>
  <c r="A86" i="2"/>
  <c r="C86" i="2" s="1"/>
  <c r="E86" i="2" s="1"/>
  <c r="A89" i="2"/>
  <c r="C89" i="2" s="1"/>
  <c r="E89" i="2" s="1"/>
  <c r="A90" i="2"/>
  <c r="C90" i="2" s="1"/>
  <c r="E90" i="2" s="1"/>
  <c r="A93" i="2"/>
  <c r="C93" i="2" s="1"/>
  <c r="E93" i="2" s="1"/>
  <c r="A94" i="2"/>
  <c r="C94" i="2" s="1"/>
  <c r="E94" i="2" s="1"/>
  <c r="A97" i="2"/>
  <c r="C97" i="2" s="1"/>
  <c r="E97" i="2" s="1"/>
  <c r="A98" i="2"/>
  <c r="C98" i="2" s="1"/>
  <c r="E98" i="2" s="1"/>
  <c r="A101" i="2"/>
  <c r="C101" i="2" s="1"/>
  <c r="E101" i="2" s="1"/>
  <c r="A102" i="2"/>
  <c r="C102" i="2" s="1"/>
  <c r="E102" i="2" s="1"/>
  <c r="A105" i="2"/>
  <c r="C105" i="2" s="1"/>
  <c r="E105" i="2" s="1"/>
  <c r="A106" i="2"/>
  <c r="C106" i="2" s="1"/>
  <c r="E106" i="2" s="1"/>
  <c r="A109" i="2"/>
  <c r="C109" i="2" s="1"/>
  <c r="E109" i="2" s="1"/>
  <c r="A110" i="2"/>
  <c r="C110" i="2" s="1"/>
  <c r="E110" i="2" s="1"/>
  <c r="A113" i="2"/>
  <c r="C113" i="2" s="1"/>
  <c r="E113" i="2" s="1"/>
  <c r="A114" i="2"/>
  <c r="C114" i="2" s="1"/>
  <c r="E114" i="2" s="1"/>
  <c r="A117" i="2"/>
  <c r="C117" i="2" s="1"/>
  <c r="E117" i="2" s="1"/>
  <c r="A118" i="2"/>
  <c r="C118" i="2" s="1"/>
  <c r="E118" i="2" s="1"/>
  <c r="A121" i="2"/>
  <c r="C121" i="2" s="1"/>
  <c r="E121" i="2" s="1"/>
  <c r="A122" i="2"/>
  <c r="C122" i="2" s="1"/>
  <c r="E122" i="2" s="1"/>
  <c r="A125" i="2"/>
  <c r="C125" i="2" s="1"/>
  <c r="E125" i="2" s="1"/>
  <c r="A126" i="2"/>
  <c r="C126" i="2" s="1"/>
  <c r="E126" i="2" s="1"/>
  <c r="A129" i="2"/>
  <c r="C129" i="2" s="1"/>
  <c r="E129" i="2" s="1"/>
  <c r="A130" i="2"/>
  <c r="C130" i="2" s="1"/>
  <c r="E130" i="2" s="1"/>
  <c r="A133" i="2"/>
  <c r="C133" i="2" s="1"/>
  <c r="E133" i="2" s="1"/>
  <c r="A134" i="2"/>
  <c r="C134" i="2" s="1"/>
  <c r="E134" i="2" s="1"/>
  <c r="A137" i="2"/>
  <c r="C137" i="2" s="1"/>
  <c r="E137" i="2" s="1"/>
  <c r="A138" i="2"/>
  <c r="C138" i="2" s="1"/>
  <c r="E138" i="2" s="1"/>
  <c r="A5" i="2"/>
  <c r="C5" i="2" s="1"/>
  <c r="E5" i="2" s="1"/>
  <c r="A6" i="2"/>
  <c r="C6" i="2" s="1"/>
  <c r="E6" i="2" s="1"/>
  <c r="A9" i="2"/>
  <c r="C9" i="2" s="1"/>
  <c r="E9" i="2" s="1"/>
  <c r="A10" i="2"/>
  <c r="C10" i="2" s="1"/>
  <c r="E10" i="2" s="1"/>
  <c r="A13" i="2"/>
  <c r="C13" i="2" s="1"/>
  <c r="E13" i="2" s="1"/>
  <c r="A14" i="2"/>
  <c r="C14" i="2" s="1"/>
  <c r="E14" i="2" s="1"/>
  <c r="A17" i="2"/>
  <c r="C17" i="2" s="1"/>
  <c r="E17" i="2" s="1"/>
  <c r="A18" i="2"/>
  <c r="C18" i="2" s="1"/>
  <c r="E18" i="2" s="1"/>
  <c r="A21" i="2"/>
  <c r="C21" i="2" s="1"/>
  <c r="E21" i="2" s="1"/>
  <c r="A22" i="2"/>
  <c r="C22" i="2" s="1"/>
  <c r="E22" i="2" s="1"/>
  <c r="A25" i="2"/>
  <c r="C25" i="2" s="1"/>
  <c r="E25" i="2" s="1"/>
  <c r="G25" i="2" s="1"/>
  <c r="A4" i="2"/>
  <c r="C4" i="2" s="1"/>
  <c r="E4" i="2" s="1"/>
  <c r="B1" i="2"/>
  <c r="A161" i="2" s="1"/>
  <c r="C161" i="2" s="1"/>
  <c r="E161" i="2" s="1"/>
  <c r="G21" i="2" l="1"/>
  <c r="I21" i="2" s="1"/>
  <c r="I29" i="2"/>
  <c r="H29" i="2"/>
  <c r="I25" i="2"/>
  <c r="H25" i="2"/>
  <c r="G17" i="2"/>
  <c r="A24" i="2"/>
  <c r="C24" i="2" s="1"/>
  <c r="E24" i="2" s="1"/>
  <c r="A20" i="2"/>
  <c r="C20" i="2" s="1"/>
  <c r="E20" i="2" s="1"/>
  <c r="A16" i="2"/>
  <c r="C16" i="2" s="1"/>
  <c r="E16" i="2" s="1"/>
  <c r="G16" i="2" s="1"/>
  <c r="A12" i="2"/>
  <c r="C12" i="2" s="1"/>
  <c r="E12" i="2" s="1"/>
  <c r="G12" i="2" s="1"/>
  <c r="A8" i="2"/>
  <c r="C8" i="2" s="1"/>
  <c r="E8" i="2" s="1"/>
  <c r="G8" i="2" s="1"/>
  <c r="A140" i="2"/>
  <c r="C140" i="2" s="1"/>
  <c r="E140" i="2" s="1"/>
  <c r="G140" i="2" s="1"/>
  <c r="A136" i="2"/>
  <c r="C136" i="2" s="1"/>
  <c r="E136" i="2" s="1"/>
  <c r="G136" i="2" s="1"/>
  <c r="A132" i="2"/>
  <c r="C132" i="2" s="1"/>
  <c r="E132" i="2" s="1"/>
  <c r="G132" i="2" s="1"/>
  <c r="A128" i="2"/>
  <c r="C128" i="2" s="1"/>
  <c r="E128" i="2" s="1"/>
  <c r="G128" i="2" s="1"/>
  <c r="A124" i="2"/>
  <c r="C124" i="2" s="1"/>
  <c r="E124" i="2" s="1"/>
  <c r="G124" i="2" s="1"/>
  <c r="A120" i="2"/>
  <c r="C120" i="2" s="1"/>
  <c r="E120" i="2" s="1"/>
  <c r="G120" i="2" s="1"/>
  <c r="A116" i="2"/>
  <c r="C116" i="2" s="1"/>
  <c r="E116" i="2" s="1"/>
  <c r="G116" i="2" s="1"/>
  <c r="A112" i="2"/>
  <c r="C112" i="2" s="1"/>
  <c r="E112" i="2" s="1"/>
  <c r="G112" i="2" s="1"/>
  <c r="A108" i="2"/>
  <c r="C108" i="2" s="1"/>
  <c r="E108" i="2" s="1"/>
  <c r="G108" i="2" s="1"/>
  <c r="A104" i="2"/>
  <c r="C104" i="2" s="1"/>
  <c r="E104" i="2" s="1"/>
  <c r="G104" i="2" s="1"/>
  <c r="A100" i="2"/>
  <c r="C100" i="2" s="1"/>
  <c r="E100" i="2" s="1"/>
  <c r="G100" i="2" s="1"/>
  <c r="A96" i="2"/>
  <c r="C96" i="2" s="1"/>
  <c r="E96" i="2" s="1"/>
  <c r="G96" i="2" s="1"/>
  <c r="A92" i="2"/>
  <c r="C92" i="2" s="1"/>
  <c r="E92" i="2" s="1"/>
  <c r="G92" i="2" s="1"/>
  <c r="A88" i="2"/>
  <c r="C88" i="2" s="1"/>
  <c r="E88" i="2" s="1"/>
  <c r="G88" i="2" s="1"/>
  <c r="A84" i="2"/>
  <c r="C84" i="2" s="1"/>
  <c r="E84" i="2" s="1"/>
  <c r="G84" i="2" s="1"/>
  <c r="A80" i="2"/>
  <c r="C80" i="2" s="1"/>
  <c r="E80" i="2" s="1"/>
  <c r="G80" i="2" s="1"/>
  <c r="A76" i="2"/>
  <c r="C76" i="2" s="1"/>
  <c r="E76" i="2" s="1"/>
  <c r="G76" i="2" s="1"/>
  <c r="A72" i="2"/>
  <c r="C72" i="2" s="1"/>
  <c r="E72" i="2" s="1"/>
  <c r="G72" i="2" s="1"/>
  <c r="A68" i="2"/>
  <c r="C68" i="2" s="1"/>
  <c r="E68" i="2" s="1"/>
  <c r="G68" i="2" s="1"/>
  <c r="A64" i="2"/>
  <c r="C64" i="2" s="1"/>
  <c r="E64" i="2" s="1"/>
  <c r="G64" i="2" s="1"/>
  <c r="A60" i="2"/>
  <c r="C60" i="2" s="1"/>
  <c r="E60" i="2" s="1"/>
  <c r="G60" i="2" s="1"/>
  <c r="A56" i="2"/>
  <c r="C56" i="2" s="1"/>
  <c r="E56" i="2" s="1"/>
  <c r="G56" i="2" s="1"/>
  <c r="A52" i="2"/>
  <c r="C52" i="2" s="1"/>
  <c r="E52" i="2" s="1"/>
  <c r="G52" i="2" s="1"/>
  <c r="A48" i="2"/>
  <c r="C48" i="2" s="1"/>
  <c r="E48" i="2" s="1"/>
  <c r="G48" i="2" s="1"/>
  <c r="A44" i="2"/>
  <c r="C44" i="2" s="1"/>
  <c r="E44" i="2" s="1"/>
  <c r="G44" i="2" s="1"/>
  <c r="A40" i="2"/>
  <c r="C40" i="2" s="1"/>
  <c r="E40" i="2" s="1"/>
  <c r="G40" i="2" s="1"/>
  <c r="A36" i="2"/>
  <c r="C36" i="2" s="1"/>
  <c r="E36" i="2" s="1"/>
  <c r="G36" i="2" s="1"/>
  <c r="A32" i="2"/>
  <c r="C32" i="2" s="1"/>
  <c r="E32" i="2" s="1"/>
  <c r="G32" i="2" s="1"/>
  <c r="A28" i="2"/>
  <c r="C28" i="2" s="1"/>
  <c r="E28" i="2" s="1"/>
  <c r="A158" i="2"/>
  <c r="C158" i="2" s="1"/>
  <c r="E158" i="2" s="1"/>
  <c r="A154" i="2"/>
  <c r="C154" i="2" s="1"/>
  <c r="E154" i="2" s="1"/>
  <c r="A150" i="2"/>
  <c r="C150" i="2" s="1"/>
  <c r="E150" i="2" s="1"/>
  <c r="A146" i="2"/>
  <c r="C146" i="2" s="1"/>
  <c r="E146" i="2" s="1"/>
  <c r="A142" i="2"/>
  <c r="C142" i="2" s="1"/>
  <c r="E142" i="2" s="1"/>
  <c r="B15" i="2"/>
  <c r="D15" i="2" s="1"/>
  <c r="F15" i="2" s="1"/>
  <c r="B11" i="2"/>
  <c r="D11" i="2" s="1"/>
  <c r="F11" i="2" s="1"/>
  <c r="B7" i="2"/>
  <c r="D7" i="2" s="1"/>
  <c r="F7" i="2" s="1"/>
  <c r="B28" i="2"/>
  <c r="D28" i="2" s="1"/>
  <c r="F28" i="2" s="1"/>
  <c r="B24" i="2"/>
  <c r="D24" i="2" s="1"/>
  <c r="F24" i="2" s="1"/>
  <c r="B20" i="2"/>
  <c r="D20" i="2" s="1"/>
  <c r="F20" i="2" s="1"/>
  <c r="B159" i="2"/>
  <c r="D159" i="2" s="1"/>
  <c r="F159" i="2" s="1"/>
  <c r="G159" i="2" s="1"/>
  <c r="B155" i="2"/>
  <c r="D155" i="2" s="1"/>
  <c r="F155" i="2" s="1"/>
  <c r="G155" i="2" s="1"/>
  <c r="B151" i="2"/>
  <c r="D151" i="2" s="1"/>
  <c r="F151" i="2" s="1"/>
  <c r="G151" i="2" s="1"/>
  <c r="B147" i="2"/>
  <c r="D147" i="2" s="1"/>
  <c r="F147" i="2" s="1"/>
  <c r="G147" i="2" s="1"/>
  <c r="B143" i="2"/>
  <c r="D143" i="2" s="1"/>
  <c r="F143" i="2" s="1"/>
  <c r="G143" i="2" s="1"/>
  <c r="B139" i="2"/>
  <c r="D139" i="2" s="1"/>
  <c r="F139" i="2" s="1"/>
  <c r="B135" i="2"/>
  <c r="D135" i="2" s="1"/>
  <c r="F135" i="2" s="1"/>
  <c r="B131" i="2"/>
  <c r="D131" i="2" s="1"/>
  <c r="F131" i="2" s="1"/>
  <c r="B127" i="2"/>
  <c r="D127" i="2" s="1"/>
  <c r="F127" i="2" s="1"/>
  <c r="B123" i="2"/>
  <c r="D123" i="2" s="1"/>
  <c r="F123" i="2" s="1"/>
  <c r="B119" i="2"/>
  <c r="D119" i="2" s="1"/>
  <c r="F119" i="2" s="1"/>
  <c r="B115" i="2"/>
  <c r="D115" i="2" s="1"/>
  <c r="F115" i="2" s="1"/>
  <c r="B111" i="2"/>
  <c r="D111" i="2" s="1"/>
  <c r="F111" i="2" s="1"/>
  <c r="B107" i="2"/>
  <c r="D107" i="2" s="1"/>
  <c r="F107" i="2" s="1"/>
  <c r="B103" i="2"/>
  <c r="D103" i="2" s="1"/>
  <c r="F103" i="2" s="1"/>
  <c r="B99" i="2"/>
  <c r="D99" i="2" s="1"/>
  <c r="F99" i="2" s="1"/>
  <c r="B95" i="2"/>
  <c r="D95" i="2" s="1"/>
  <c r="F95" i="2" s="1"/>
  <c r="B91" i="2"/>
  <c r="D91" i="2" s="1"/>
  <c r="F91" i="2" s="1"/>
  <c r="B87" i="2"/>
  <c r="D87" i="2" s="1"/>
  <c r="F87" i="2" s="1"/>
  <c r="B83" i="2"/>
  <c r="D83" i="2" s="1"/>
  <c r="F83" i="2" s="1"/>
  <c r="B79" i="2"/>
  <c r="D79" i="2" s="1"/>
  <c r="F79" i="2" s="1"/>
  <c r="B75" i="2"/>
  <c r="D75" i="2" s="1"/>
  <c r="F75" i="2" s="1"/>
  <c r="B71" i="2"/>
  <c r="D71" i="2" s="1"/>
  <c r="F71" i="2" s="1"/>
  <c r="B67" i="2"/>
  <c r="D67" i="2" s="1"/>
  <c r="F67" i="2" s="1"/>
  <c r="B63" i="2"/>
  <c r="D63" i="2" s="1"/>
  <c r="F63" i="2" s="1"/>
  <c r="B59" i="2"/>
  <c r="D59" i="2" s="1"/>
  <c r="F59" i="2" s="1"/>
  <c r="B55" i="2"/>
  <c r="D55" i="2" s="1"/>
  <c r="F55" i="2" s="1"/>
  <c r="B51" i="2"/>
  <c r="D51" i="2" s="1"/>
  <c r="F51" i="2" s="1"/>
  <c r="B47" i="2"/>
  <c r="D47" i="2" s="1"/>
  <c r="F47" i="2" s="1"/>
  <c r="B43" i="2"/>
  <c r="D43" i="2" s="1"/>
  <c r="F43" i="2" s="1"/>
  <c r="B39" i="2"/>
  <c r="D39" i="2" s="1"/>
  <c r="F39" i="2" s="1"/>
  <c r="B35" i="2"/>
  <c r="D35" i="2" s="1"/>
  <c r="F35" i="2" s="1"/>
  <c r="B31" i="2"/>
  <c r="D31" i="2" s="1"/>
  <c r="F31" i="2" s="1"/>
  <c r="B170" i="2"/>
  <c r="D170" i="2" s="1"/>
  <c r="F170" i="2" s="1"/>
  <c r="B166" i="2"/>
  <c r="D166" i="2" s="1"/>
  <c r="F166" i="2" s="1"/>
  <c r="B162" i="2"/>
  <c r="D162" i="2" s="1"/>
  <c r="F162" i="2" s="1"/>
  <c r="A171" i="2"/>
  <c r="C171" i="2" s="1"/>
  <c r="E171" i="2" s="1"/>
  <c r="G171" i="2" s="1"/>
  <c r="A167" i="2"/>
  <c r="C167" i="2" s="1"/>
  <c r="E167" i="2" s="1"/>
  <c r="G167" i="2" s="1"/>
  <c r="A163" i="2"/>
  <c r="C163" i="2" s="1"/>
  <c r="E163" i="2" s="1"/>
  <c r="G163" i="2" s="1"/>
  <c r="A23" i="2"/>
  <c r="C23" i="2" s="1"/>
  <c r="E23" i="2" s="1"/>
  <c r="A19" i="2"/>
  <c r="C19" i="2" s="1"/>
  <c r="E19" i="2" s="1"/>
  <c r="A15" i="2"/>
  <c r="C15" i="2" s="1"/>
  <c r="E15" i="2" s="1"/>
  <c r="A11" i="2"/>
  <c r="C11" i="2" s="1"/>
  <c r="E11" i="2" s="1"/>
  <c r="A7" i="2"/>
  <c r="C7" i="2" s="1"/>
  <c r="E7" i="2" s="1"/>
  <c r="A139" i="2"/>
  <c r="C139" i="2" s="1"/>
  <c r="E139" i="2" s="1"/>
  <c r="A135" i="2"/>
  <c r="C135" i="2" s="1"/>
  <c r="E135" i="2" s="1"/>
  <c r="A131" i="2"/>
  <c r="C131" i="2" s="1"/>
  <c r="E131" i="2" s="1"/>
  <c r="A127" i="2"/>
  <c r="C127" i="2" s="1"/>
  <c r="E127" i="2" s="1"/>
  <c r="A123" i="2"/>
  <c r="C123" i="2" s="1"/>
  <c r="E123" i="2" s="1"/>
  <c r="A119" i="2"/>
  <c r="C119" i="2" s="1"/>
  <c r="E119" i="2" s="1"/>
  <c r="A115" i="2"/>
  <c r="C115" i="2" s="1"/>
  <c r="E115" i="2" s="1"/>
  <c r="A111" i="2"/>
  <c r="C111" i="2" s="1"/>
  <c r="E111" i="2" s="1"/>
  <c r="A107" i="2"/>
  <c r="C107" i="2" s="1"/>
  <c r="E107" i="2" s="1"/>
  <c r="A103" i="2"/>
  <c r="C103" i="2" s="1"/>
  <c r="E103" i="2" s="1"/>
  <c r="A99" i="2"/>
  <c r="C99" i="2" s="1"/>
  <c r="E99" i="2" s="1"/>
  <c r="A95" i="2"/>
  <c r="C95" i="2" s="1"/>
  <c r="E95" i="2" s="1"/>
  <c r="A91" i="2"/>
  <c r="C91" i="2" s="1"/>
  <c r="E91" i="2" s="1"/>
  <c r="A87" i="2"/>
  <c r="C87" i="2" s="1"/>
  <c r="E87" i="2" s="1"/>
  <c r="A83" i="2"/>
  <c r="C83" i="2" s="1"/>
  <c r="E83" i="2" s="1"/>
  <c r="A79" i="2"/>
  <c r="C79" i="2" s="1"/>
  <c r="E79" i="2" s="1"/>
  <c r="A75" i="2"/>
  <c r="C75" i="2" s="1"/>
  <c r="E75" i="2" s="1"/>
  <c r="A71" i="2"/>
  <c r="C71" i="2" s="1"/>
  <c r="E71" i="2" s="1"/>
  <c r="A67" i="2"/>
  <c r="C67" i="2" s="1"/>
  <c r="E67" i="2" s="1"/>
  <c r="A63" i="2"/>
  <c r="C63" i="2" s="1"/>
  <c r="E63" i="2" s="1"/>
  <c r="A59" i="2"/>
  <c r="C59" i="2" s="1"/>
  <c r="E59" i="2" s="1"/>
  <c r="A55" i="2"/>
  <c r="C55" i="2" s="1"/>
  <c r="E55" i="2" s="1"/>
  <c r="A51" i="2"/>
  <c r="C51" i="2" s="1"/>
  <c r="E51" i="2" s="1"/>
  <c r="A47" i="2"/>
  <c r="C47" i="2" s="1"/>
  <c r="E47" i="2" s="1"/>
  <c r="A43" i="2"/>
  <c r="C43" i="2" s="1"/>
  <c r="E43" i="2" s="1"/>
  <c r="A39" i="2"/>
  <c r="C39" i="2" s="1"/>
  <c r="E39" i="2" s="1"/>
  <c r="A35" i="2"/>
  <c r="C35" i="2" s="1"/>
  <c r="E35" i="2" s="1"/>
  <c r="A31" i="2"/>
  <c r="C31" i="2" s="1"/>
  <c r="E31" i="2" s="1"/>
  <c r="A27" i="2"/>
  <c r="C27" i="2" s="1"/>
  <c r="E27" i="2" s="1"/>
  <c r="A157" i="2"/>
  <c r="C157" i="2" s="1"/>
  <c r="E157" i="2" s="1"/>
  <c r="A153" i="2"/>
  <c r="C153" i="2" s="1"/>
  <c r="E153" i="2" s="1"/>
  <c r="A149" i="2"/>
  <c r="C149" i="2" s="1"/>
  <c r="E149" i="2" s="1"/>
  <c r="A145" i="2"/>
  <c r="C145" i="2" s="1"/>
  <c r="E145" i="2" s="1"/>
  <c r="A141" i="2"/>
  <c r="C141" i="2" s="1"/>
  <c r="E141" i="2" s="1"/>
  <c r="B14" i="2"/>
  <c r="D14" i="2" s="1"/>
  <c r="F14" i="2" s="1"/>
  <c r="G14" i="2" s="1"/>
  <c r="B10" i="2"/>
  <c r="D10" i="2" s="1"/>
  <c r="F10" i="2" s="1"/>
  <c r="G10" i="2" s="1"/>
  <c r="B6" i="2"/>
  <c r="D6" i="2" s="1"/>
  <c r="F6" i="2" s="1"/>
  <c r="G6" i="2" s="1"/>
  <c r="B27" i="2"/>
  <c r="D27" i="2" s="1"/>
  <c r="F27" i="2" s="1"/>
  <c r="B23" i="2"/>
  <c r="D23" i="2" s="1"/>
  <c r="F23" i="2" s="1"/>
  <c r="B19" i="2"/>
  <c r="D19" i="2" s="1"/>
  <c r="F19" i="2" s="1"/>
  <c r="B158" i="2"/>
  <c r="D158" i="2" s="1"/>
  <c r="F158" i="2" s="1"/>
  <c r="B154" i="2"/>
  <c r="D154" i="2" s="1"/>
  <c r="F154" i="2" s="1"/>
  <c r="B150" i="2"/>
  <c r="D150" i="2" s="1"/>
  <c r="F150" i="2" s="1"/>
  <c r="B146" i="2"/>
  <c r="D146" i="2" s="1"/>
  <c r="F146" i="2" s="1"/>
  <c r="B142" i="2"/>
  <c r="D142" i="2" s="1"/>
  <c r="F142" i="2" s="1"/>
  <c r="B138" i="2"/>
  <c r="D138" i="2" s="1"/>
  <c r="F138" i="2" s="1"/>
  <c r="G138" i="2" s="1"/>
  <c r="B134" i="2"/>
  <c r="D134" i="2" s="1"/>
  <c r="F134" i="2" s="1"/>
  <c r="G134" i="2" s="1"/>
  <c r="B130" i="2"/>
  <c r="D130" i="2" s="1"/>
  <c r="F130" i="2" s="1"/>
  <c r="G130" i="2" s="1"/>
  <c r="B126" i="2"/>
  <c r="D126" i="2" s="1"/>
  <c r="F126" i="2" s="1"/>
  <c r="G126" i="2" s="1"/>
  <c r="B122" i="2"/>
  <c r="D122" i="2" s="1"/>
  <c r="F122" i="2" s="1"/>
  <c r="G122" i="2" s="1"/>
  <c r="B118" i="2"/>
  <c r="D118" i="2" s="1"/>
  <c r="F118" i="2" s="1"/>
  <c r="G118" i="2" s="1"/>
  <c r="B114" i="2"/>
  <c r="D114" i="2" s="1"/>
  <c r="F114" i="2" s="1"/>
  <c r="G114" i="2" s="1"/>
  <c r="B110" i="2"/>
  <c r="D110" i="2" s="1"/>
  <c r="F110" i="2" s="1"/>
  <c r="G110" i="2" s="1"/>
  <c r="B106" i="2"/>
  <c r="D106" i="2" s="1"/>
  <c r="F106" i="2" s="1"/>
  <c r="G106" i="2" s="1"/>
  <c r="B102" i="2"/>
  <c r="D102" i="2" s="1"/>
  <c r="F102" i="2" s="1"/>
  <c r="G102" i="2" s="1"/>
  <c r="B98" i="2"/>
  <c r="D98" i="2" s="1"/>
  <c r="F98" i="2" s="1"/>
  <c r="G98" i="2" s="1"/>
  <c r="B94" i="2"/>
  <c r="D94" i="2" s="1"/>
  <c r="F94" i="2" s="1"/>
  <c r="G94" i="2" s="1"/>
  <c r="B90" i="2"/>
  <c r="D90" i="2" s="1"/>
  <c r="F90" i="2" s="1"/>
  <c r="G90" i="2" s="1"/>
  <c r="B86" i="2"/>
  <c r="D86" i="2" s="1"/>
  <c r="F86" i="2" s="1"/>
  <c r="G86" i="2" s="1"/>
  <c r="B82" i="2"/>
  <c r="D82" i="2" s="1"/>
  <c r="F82" i="2" s="1"/>
  <c r="G82" i="2" s="1"/>
  <c r="B78" i="2"/>
  <c r="D78" i="2" s="1"/>
  <c r="F78" i="2" s="1"/>
  <c r="G78" i="2" s="1"/>
  <c r="B74" i="2"/>
  <c r="D74" i="2" s="1"/>
  <c r="F74" i="2" s="1"/>
  <c r="G74" i="2" s="1"/>
  <c r="B70" i="2"/>
  <c r="D70" i="2" s="1"/>
  <c r="F70" i="2" s="1"/>
  <c r="G70" i="2" s="1"/>
  <c r="B66" i="2"/>
  <c r="D66" i="2" s="1"/>
  <c r="F66" i="2" s="1"/>
  <c r="G66" i="2" s="1"/>
  <c r="B62" i="2"/>
  <c r="D62" i="2" s="1"/>
  <c r="F62" i="2" s="1"/>
  <c r="G62" i="2" s="1"/>
  <c r="B58" i="2"/>
  <c r="D58" i="2" s="1"/>
  <c r="F58" i="2" s="1"/>
  <c r="G58" i="2" s="1"/>
  <c r="B54" i="2"/>
  <c r="D54" i="2" s="1"/>
  <c r="F54" i="2" s="1"/>
  <c r="G54" i="2" s="1"/>
  <c r="B50" i="2"/>
  <c r="D50" i="2" s="1"/>
  <c r="F50" i="2" s="1"/>
  <c r="G50" i="2" s="1"/>
  <c r="B46" i="2"/>
  <c r="D46" i="2" s="1"/>
  <c r="F46" i="2" s="1"/>
  <c r="G46" i="2" s="1"/>
  <c r="B42" i="2"/>
  <c r="D42" i="2" s="1"/>
  <c r="F42" i="2" s="1"/>
  <c r="G42" i="2" s="1"/>
  <c r="B38" i="2"/>
  <c r="D38" i="2" s="1"/>
  <c r="F38" i="2" s="1"/>
  <c r="G38" i="2" s="1"/>
  <c r="B34" i="2"/>
  <c r="D34" i="2" s="1"/>
  <c r="F34" i="2" s="1"/>
  <c r="G34" i="2" s="1"/>
  <c r="B30" i="2"/>
  <c r="D30" i="2" s="1"/>
  <c r="F30" i="2" s="1"/>
  <c r="B169" i="2"/>
  <c r="D169" i="2" s="1"/>
  <c r="F169" i="2" s="1"/>
  <c r="B165" i="2"/>
  <c r="D165" i="2" s="1"/>
  <c r="F165" i="2" s="1"/>
  <c r="B161" i="2"/>
  <c r="D161" i="2" s="1"/>
  <c r="F161" i="2" s="1"/>
  <c r="G161" i="2" s="1"/>
  <c r="A170" i="2"/>
  <c r="C170" i="2" s="1"/>
  <c r="E170" i="2" s="1"/>
  <c r="A166" i="2"/>
  <c r="C166" i="2" s="1"/>
  <c r="E166" i="2" s="1"/>
  <c r="A162" i="2"/>
  <c r="C162" i="2" s="1"/>
  <c r="E162" i="2" s="1"/>
  <c r="A30" i="2"/>
  <c r="C30" i="2" s="1"/>
  <c r="E30" i="2" s="1"/>
  <c r="A26" i="2"/>
  <c r="C26" i="2" s="1"/>
  <c r="E26" i="2" s="1"/>
  <c r="A156" i="2"/>
  <c r="C156" i="2" s="1"/>
  <c r="E156" i="2" s="1"/>
  <c r="G156" i="2" s="1"/>
  <c r="A152" i="2"/>
  <c r="C152" i="2" s="1"/>
  <c r="E152" i="2" s="1"/>
  <c r="G152" i="2" s="1"/>
  <c r="A148" i="2"/>
  <c r="C148" i="2" s="1"/>
  <c r="E148" i="2" s="1"/>
  <c r="G148" i="2" s="1"/>
  <c r="A144" i="2"/>
  <c r="C144" i="2" s="1"/>
  <c r="E144" i="2" s="1"/>
  <c r="G144" i="2" s="1"/>
  <c r="B4" i="2"/>
  <c r="D4" i="2" s="1"/>
  <c r="F4" i="2" s="1"/>
  <c r="G4" i="2" s="1"/>
  <c r="B13" i="2"/>
  <c r="D13" i="2" s="1"/>
  <c r="F13" i="2" s="1"/>
  <c r="G13" i="2" s="1"/>
  <c r="B9" i="2"/>
  <c r="D9" i="2" s="1"/>
  <c r="F9" i="2" s="1"/>
  <c r="G9" i="2" s="1"/>
  <c r="B5" i="2"/>
  <c r="D5" i="2" s="1"/>
  <c r="F5" i="2" s="1"/>
  <c r="G5" i="2" s="1"/>
  <c r="B26" i="2"/>
  <c r="D26" i="2" s="1"/>
  <c r="F26" i="2" s="1"/>
  <c r="B22" i="2"/>
  <c r="D22" i="2" s="1"/>
  <c r="F22" i="2" s="1"/>
  <c r="G22" i="2" s="1"/>
  <c r="B18" i="2"/>
  <c r="D18" i="2" s="1"/>
  <c r="F18" i="2" s="1"/>
  <c r="G18" i="2" s="1"/>
  <c r="B157" i="2"/>
  <c r="D157" i="2" s="1"/>
  <c r="F157" i="2" s="1"/>
  <c r="B153" i="2"/>
  <c r="D153" i="2" s="1"/>
  <c r="F153" i="2" s="1"/>
  <c r="B149" i="2"/>
  <c r="D149" i="2" s="1"/>
  <c r="F149" i="2" s="1"/>
  <c r="B145" i="2"/>
  <c r="D145" i="2" s="1"/>
  <c r="F145" i="2" s="1"/>
  <c r="B141" i="2"/>
  <c r="D141" i="2" s="1"/>
  <c r="F141" i="2" s="1"/>
  <c r="B137" i="2"/>
  <c r="D137" i="2" s="1"/>
  <c r="F137" i="2" s="1"/>
  <c r="G137" i="2" s="1"/>
  <c r="B133" i="2"/>
  <c r="D133" i="2" s="1"/>
  <c r="F133" i="2" s="1"/>
  <c r="G133" i="2" s="1"/>
  <c r="B129" i="2"/>
  <c r="D129" i="2" s="1"/>
  <c r="F129" i="2" s="1"/>
  <c r="G129" i="2" s="1"/>
  <c r="B125" i="2"/>
  <c r="D125" i="2" s="1"/>
  <c r="F125" i="2" s="1"/>
  <c r="G125" i="2" s="1"/>
  <c r="B121" i="2"/>
  <c r="D121" i="2" s="1"/>
  <c r="F121" i="2" s="1"/>
  <c r="G121" i="2" s="1"/>
  <c r="B117" i="2"/>
  <c r="D117" i="2" s="1"/>
  <c r="F117" i="2" s="1"/>
  <c r="G117" i="2" s="1"/>
  <c r="B113" i="2"/>
  <c r="D113" i="2" s="1"/>
  <c r="F113" i="2" s="1"/>
  <c r="G113" i="2" s="1"/>
  <c r="B109" i="2"/>
  <c r="D109" i="2" s="1"/>
  <c r="F109" i="2" s="1"/>
  <c r="G109" i="2" s="1"/>
  <c r="B105" i="2"/>
  <c r="D105" i="2" s="1"/>
  <c r="F105" i="2" s="1"/>
  <c r="G105" i="2" s="1"/>
  <c r="B101" i="2"/>
  <c r="D101" i="2" s="1"/>
  <c r="F101" i="2" s="1"/>
  <c r="G101" i="2" s="1"/>
  <c r="B97" i="2"/>
  <c r="D97" i="2" s="1"/>
  <c r="F97" i="2" s="1"/>
  <c r="G97" i="2" s="1"/>
  <c r="B93" i="2"/>
  <c r="D93" i="2" s="1"/>
  <c r="F93" i="2" s="1"/>
  <c r="G93" i="2" s="1"/>
  <c r="B89" i="2"/>
  <c r="D89" i="2" s="1"/>
  <c r="F89" i="2" s="1"/>
  <c r="G89" i="2" s="1"/>
  <c r="B85" i="2"/>
  <c r="D85" i="2" s="1"/>
  <c r="F85" i="2" s="1"/>
  <c r="G85" i="2" s="1"/>
  <c r="B81" i="2"/>
  <c r="D81" i="2" s="1"/>
  <c r="F81" i="2" s="1"/>
  <c r="G81" i="2" s="1"/>
  <c r="B77" i="2"/>
  <c r="D77" i="2" s="1"/>
  <c r="F77" i="2" s="1"/>
  <c r="G77" i="2" s="1"/>
  <c r="B73" i="2"/>
  <c r="D73" i="2" s="1"/>
  <c r="F73" i="2" s="1"/>
  <c r="G73" i="2" s="1"/>
  <c r="B69" i="2"/>
  <c r="D69" i="2" s="1"/>
  <c r="F69" i="2" s="1"/>
  <c r="G69" i="2" s="1"/>
  <c r="B65" i="2"/>
  <c r="D65" i="2" s="1"/>
  <c r="F65" i="2" s="1"/>
  <c r="G65" i="2" s="1"/>
  <c r="B61" i="2"/>
  <c r="D61" i="2" s="1"/>
  <c r="F61" i="2" s="1"/>
  <c r="G61" i="2" s="1"/>
  <c r="B57" i="2"/>
  <c r="D57" i="2" s="1"/>
  <c r="F57" i="2" s="1"/>
  <c r="G57" i="2" s="1"/>
  <c r="B53" i="2"/>
  <c r="D53" i="2" s="1"/>
  <c r="F53" i="2" s="1"/>
  <c r="G53" i="2" s="1"/>
  <c r="B49" i="2"/>
  <c r="D49" i="2" s="1"/>
  <c r="F49" i="2" s="1"/>
  <c r="G49" i="2" s="1"/>
  <c r="B45" i="2"/>
  <c r="D45" i="2" s="1"/>
  <c r="F45" i="2" s="1"/>
  <c r="G45" i="2" s="1"/>
  <c r="B41" i="2"/>
  <c r="D41" i="2" s="1"/>
  <c r="F41" i="2" s="1"/>
  <c r="G41" i="2" s="1"/>
  <c r="B37" i="2"/>
  <c r="D37" i="2" s="1"/>
  <c r="F37" i="2" s="1"/>
  <c r="G37" i="2" s="1"/>
  <c r="B33" i="2"/>
  <c r="D33" i="2" s="1"/>
  <c r="F33" i="2" s="1"/>
  <c r="G33" i="2" s="1"/>
  <c r="B172" i="2"/>
  <c r="D172" i="2" s="1"/>
  <c r="F172" i="2" s="1"/>
  <c r="G172" i="2" s="1"/>
  <c r="B168" i="2"/>
  <c r="D168" i="2" s="1"/>
  <c r="F168" i="2" s="1"/>
  <c r="G168" i="2" s="1"/>
  <c r="B164" i="2"/>
  <c r="D164" i="2" s="1"/>
  <c r="F164" i="2" s="1"/>
  <c r="G164" i="2" s="1"/>
  <c r="B160" i="2"/>
  <c r="D160" i="2" s="1"/>
  <c r="F160" i="2" s="1"/>
  <c r="G160" i="2" s="1"/>
  <c r="A169" i="2"/>
  <c r="C169" i="2" s="1"/>
  <c r="E169" i="2" s="1"/>
  <c r="A165" i="2"/>
  <c r="C165" i="2" s="1"/>
  <c r="E165" i="2" s="1"/>
  <c r="G31" i="2" l="1"/>
  <c r="G47" i="2"/>
  <c r="G63" i="2"/>
  <c r="G79" i="2"/>
  <c r="I79" i="2" s="1"/>
  <c r="G95" i="2"/>
  <c r="G111" i="2"/>
  <c r="G7" i="2"/>
  <c r="H7" i="2" s="1"/>
  <c r="H21" i="2"/>
  <c r="G170" i="2"/>
  <c r="G43" i="2"/>
  <c r="G59" i="2"/>
  <c r="I59" i="2" s="1"/>
  <c r="G75" i="2"/>
  <c r="H75" i="2" s="1"/>
  <c r="G91" i="2"/>
  <c r="G107" i="2"/>
  <c r="G123" i="2"/>
  <c r="I123" i="2" s="1"/>
  <c r="G139" i="2"/>
  <c r="H139" i="2" s="1"/>
  <c r="G169" i="2"/>
  <c r="G127" i="2"/>
  <c r="G165" i="2"/>
  <c r="H165" i="2" s="1"/>
  <c r="G166" i="2"/>
  <c r="H166" i="2" s="1"/>
  <c r="G39" i="2"/>
  <c r="H39" i="2" s="1"/>
  <c r="G55" i="2"/>
  <c r="I55" i="2" s="1"/>
  <c r="G71" i="2"/>
  <c r="I71" i="2" s="1"/>
  <c r="G87" i="2"/>
  <c r="I87" i="2" s="1"/>
  <c r="G103" i="2"/>
  <c r="H103" i="2" s="1"/>
  <c r="G119" i="2"/>
  <c r="I119" i="2" s="1"/>
  <c r="G135" i="2"/>
  <c r="H135" i="2" s="1"/>
  <c r="G15" i="2"/>
  <c r="H15" i="2" s="1"/>
  <c r="I49" i="2"/>
  <c r="H49" i="2"/>
  <c r="I97" i="2"/>
  <c r="H97" i="2"/>
  <c r="I148" i="2"/>
  <c r="H148" i="2"/>
  <c r="I50" i="2"/>
  <c r="H50" i="2"/>
  <c r="I98" i="2"/>
  <c r="H98" i="2"/>
  <c r="I63" i="2"/>
  <c r="H63" i="2"/>
  <c r="I111" i="2"/>
  <c r="H111" i="2"/>
  <c r="I48" i="2"/>
  <c r="H48" i="2"/>
  <c r="I80" i="2"/>
  <c r="H80" i="2"/>
  <c r="I96" i="2"/>
  <c r="H96" i="2"/>
  <c r="I112" i="2"/>
  <c r="H112" i="2"/>
  <c r="I164" i="2"/>
  <c r="H164" i="2"/>
  <c r="I37" i="2"/>
  <c r="H37" i="2"/>
  <c r="I53" i="2"/>
  <c r="H53" i="2"/>
  <c r="I69" i="2"/>
  <c r="H69" i="2"/>
  <c r="I85" i="2"/>
  <c r="H85" i="2"/>
  <c r="I101" i="2"/>
  <c r="H101" i="2"/>
  <c r="I117" i="2"/>
  <c r="H117" i="2"/>
  <c r="I133" i="2"/>
  <c r="H133" i="2"/>
  <c r="I22" i="2"/>
  <c r="H22" i="2"/>
  <c r="I13" i="2"/>
  <c r="H13" i="2"/>
  <c r="I152" i="2"/>
  <c r="H152" i="2"/>
  <c r="G162" i="2"/>
  <c r="I38" i="2"/>
  <c r="H38" i="2"/>
  <c r="I54" i="2"/>
  <c r="H54" i="2"/>
  <c r="I70" i="2"/>
  <c r="H70" i="2"/>
  <c r="I86" i="2"/>
  <c r="H86" i="2"/>
  <c r="I102" i="2"/>
  <c r="H102" i="2"/>
  <c r="I118" i="2"/>
  <c r="H118" i="2"/>
  <c r="I134" i="2"/>
  <c r="H134" i="2"/>
  <c r="I14" i="2"/>
  <c r="H14" i="2"/>
  <c r="G35" i="2"/>
  <c r="G51" i="2"/>
  <c r="G67" i="2"/>
  <c r="G83" i="2"/>
  <c r="G99" i="2"/>
  <c r="G115" i="2"/>
  <c r="G131" i="2"/>
  <c r="G11" i="2"/>
  <c r="I163" i="2"/>
  <c r="H163" i="2"/>
  <c r="I151" i="2"/>
  <c r="H151" i="2"/>
  <c r="I36" i="2"/>
  <c r="H36" i="2"/>
  <c r="I52" i="2"/>
  <c r="H52" i="2"/>
  <c r="I68" i="2"/>
  <c r="H68" i="2"/>
  <c r="I84" i="2"/>
  <c r="H84" i="2"/>
  <c r="I100" i="2"/>
  <c r="H100" i="2"/>
  <c r="I116" i="2"/>
  <c r="H116" i="2"/>
  <c r="I132" i="2"/>
  <c r="H132" i="2"/>
  <c r="I12" i="2"/>
  <c r="H12" i="2"/>
  <c r="I17" i="2"/>
  <c r="H17" i="2"/>
  <c r="I160" i="2"/>
  <c r="H160" i="2"/>
  <c r="I65" i="2"/>
  <c r="H65" i="2"/>
  <c r="I113" i="2"/>
  <c r="H113" i="2"/>
  <c r="I18" i="2"/>
  <c r="H18" i="2"/>
  <c r="I161" i="2"/>
  <c r="H161" i="2"/>
  <c r="I66" i="2"/>
  <c r="H66" i="2"/>
  <c r="I130" i="2"/>
  <c r="H130" i="2"/>
  <c r="I10" i="2"/>
  <c r="H10" i="2"/>
  <c r="I47" i="2"/>
  <c r="H47" i="2"/>
  <c r="I95" i="2"/>
  <c r="H95" i="2"/>
  <c r="I7" i="2"/>
  <c r="I147" i="2"/>
  <c r="H147" i="2"/>
  <c r="I32" i="2"/>
  <c r="H32" i="2"/>
  <c r="I128" i="2"/>
  <c r="H128" i="2"/>
  <c r="I168" i="2"/>
  <c r="H168" i="2"/>
  <c r="I41" i="2"/>
  <c r="H41" i="2"/>
  <c r="I57" i="2"/>
  <c r="H57" i="2"/>
  <c r="I73" i="2"/>
  <c r="H73" i="2"/>
  <c r="I89" i="2"/>
  <c r="H89" i="2"/>
  <c r="I105" i="2"/>
  <c r="H105" i="2"/>
  <c r="I121" i="2"/>
  <c r="H121" i="2"/>
  <c r="I137" i="2"/>
  <c r="H137" i="2"/>
  <c r="I4" i="2"/>
  <c r="H4" i="2"/>
  <c r="I156" i="2"/>
  <c r="H156" i="2"/>
  <c r="I42" i="2"/>
  <c r="H42" i="2"/>
  <c r="I58" i="2"/>
  <c r="H58" i="2"/>
  <c r="I74" i="2"/>
  <c r="H74" i="2"/>
  <c r="I90" i="2"/>
  <c r="H90" i="2"/>
  <c r="I106" i="2"/>
  <c r="H106" i="2"/>
  <c r="I122" i="2"/>
  <c r="H122" i="2"/>
  <c r="I138" i="2"/>
  <c r="H138" i="2"/>
  <c r="I39" i="2"/>
  <c r="I103" i="2"/>
  <c r="I135" i="2"/>
  <c r="I167" i="2"/>
  <c r="H167" i="2"/>
  <c r="I155" i="2"/>
  <c r="H155" i="2"/>
  <c r="I40" i="2"/>
  <c r="H40" i="2"/>
  <c r="I56" i="2"/>
  <c r="H56" i="2"/>
  <c r="I72" i="2"/>
  <c r="H72" i="2"/>
  <c r="I88" i="2"/>
  <c r="H88" i="2"/>
  <c r="I104" i="2"/>
  <c r="H104" i="2"/>
  <c r="I120" i="2"/>
  <c r="H120" i="2"/>
  <c r="I136" i="2"/>
  <c r="H136" i="2"/>
  <c r="I16" i="2"/>
  <c r="H16" i="2"/>
  <c r="I33" i="2"/>
  <c r="H33" i="2"/>
  <c r="I81" i="2"/>
  <c r="H81" i="2"/>
  <c r="I129" i="2"/>
  <c r="H129" i="2"/>
  <c r="I9" i="2"/>
  <c r="H9" i="2"/>
  <c r="I34" i="2"/>
  <c r="H34" i="2"/>
  <c r="I82" i="2"/>
  <c r="H82" i="2"/>
  <c r="I114" i="2"/>
  <c r="H114" i="2"/>
  <c r="I31" i="2"/>
  <c r="H31" i="2"/>
  <c r="I127" i="2"/>
  <c r="H127" i="2"/>
  <c r="I64" i="2"/>
  <c r="H64" i="2"/>
  <c r="I8" i="2"/>
  <c r="H8" i="2"/>
  <c r="I169" i="2"/>
  <c r="H169" i="2"/>
  <c r="I172" i="2"/>
  <c r="H172" i="2"/>
  <c r="I45" i="2"/>
  <c r="H45" i="2"/>
  <c r="I61" i="2"/>
  <c r="H61" i="2"/>
  <c r="I77" i="2"/>
  <c r="H77" i="2"/>
  <c r="I93" i="2"/>
  <c r="H93" i="2"/>
  <c r="I109" i="2"/>
  <c r="H109" i="2"/>
  <c r="I125" i="2"/>
  <c r="H125" i="2"/>
  <c r="I5" i="2"/>
  <c r="H5" i="2"/>
  <c r="I144" i="2"/>
  <c r="H144" i="2"/>
  <c r="I170" i="2"/>
  <c r="H170" i="2"/>
  <c r="I46" i="2"/>
  <c r="H46" i="2"/>
  <c r="I62" i="2"/>
  <c r="H62" i="2"/>
  <c r="I78" i="2"/>
  <c r="H78" i="2"/>
  <c r="I94" i="2"/>
  <c r="H94" i="2"/>
  <c r="I110" i="2"/>
  <c r="H110" i="2"/>
  <c r="I126" i="2"/>
  <c r="H126" i="2"/>
  <c r="I6" i="2"/>
  <c r="H6" i="2"/>
  <c r="I43" i="2"/>
  <c r="H43" i="2"/>
  <c r="I91" i="2"/>
  <c r="H91" i="2"/>
  <c r="I107" i="2"/>
  <c r="H107" i="2"/>
  <c r="I171" i="2"/>
  <c r="H171" i="2"/>
  <c r="I143" i="2"/>
  <c r="H143" i="2"/>
  <c r="I159" i="2"/>
  <c r="H159" i="2"/>
  <c r="I44" i="2"/>
  <c r="H44" i="2"/>
  <c r="I60" i="2"/>
  <c r="H60" i="2"/>
  <c r="I76" i="2"/>
  <c r="H76" i="2"/>
  <c r="I92" i="2"/>
  <c r="H92" i="2"/>
  <c r="I108" i="2"/>
  <c r="H108" i="2"/>
  <c r="I124" i="2"/>
  <c r="H124" i="2"/>
  <c r="I140" i="2"/>
  <c r="H140" i="2"/>
  <c r="G141" i="2"/>
  <c r="G157" i="2"/>
  <c r="G142" i="2"/>
  <c r="G158" i="2"/>
  <c r="G26" i="2"/>
  <c r="G145" i="2"/>
  <c r="G27" i="2"/>
  <c r="G19" i="2"/>
  <c r="G146" i="2"/>
  <c r="G28" i="2"/>
  <c r="G20" i="2"/>
  <c r="G30" i="2"/>
  <c r="G149" i="2"/>
  <c r="G23" i="2"/>
  <c r="G150" i="2"/>
  <c r="G24" i="2"/>
  <c r="G153" i="2"/>
  <c r="G154" i="2"/>
  <c r="H123" i="2" l="1"/>
  <c r="H79" i="2"/>
  <c r="H59" i="2"/>
  <c r="H71" i="2"/>
  <c r="I165" i="2"/>
  <c r="I75" i="2"/>
  <c r="I139" i="2"/>
  <c r="I15" i="2"/>
  <c r="I166" i="2"/>
  <c r="H87" i="2"/>
  <c r="H119" i="2"/>
  <c r="H55" i="2"/>
  <c r="I153" i="2"/>
  <c r="H153" i="2"/>
  <c r="I26" i="2"/>
  <c r="H26" i="2"/>
  <c r="I131" i="2"/>
  <c r="H131" i="2"/>
  <c r="I67" i="2"/>
  <c r="H67" i="2"/>
  <c r="I24" i="2"/>
  <c r="H24" i="2"/>
  <c r="I30" i="2"/>
  <c r="H30" i="2"/>
  <c r="I19" i="2"/>
  <c r="H19" i="2"/>
  <c r="I158" i="2"/>
  <c r="H158" i="2"/>
  <c r="I115" i="2"/>
  <c r="H115" i="2"/>
  <c r="I51" i="2"/>
  <c r="H51" i="2"/>
  <c r="I149" i="2"/>
  <c r="H149" i="2"/>
  <c r="I141" i="2"/>
  <c r="H141" i="2"/>
  <c r="I20" i="2"/>
  <c r="H20" i="2"/>
  <c r="I99" i="2"/>
  <c r="H99" i="2"/>
  <c r="I35" i="2"/>
  <c r="H35" i="2"/>
  <c r="I146" i="2"/>
  <c r="H146" i="2"/>
  <c r="I150" i="2"/>
  <c r="H150" i="2"/>
  <c r="I27" i="2"/>
  <c r="H27" i="2"/>
  <c r="I142" i="2"/>
  <c r="H142" i="2"/>
  <c r="I154" i="2"/>
  <c r="H154" i="2"/>
  <c r="I23" i="2"/>
  <c r="H23" i="2"/>
  <c r="I28" i="2"/>
  <c r="H28" i="2"/>
  <c r="I145" i="2"/>
  <c r="H145" i="2"/>
  <c r="I157" i="2"/>
  <c r="H157" i="2"/>
  <c r="I11" i="2"/>
  <c r="H11" i="2"/>
  <c r="I83" i="2"/>
  <c r="H83" i="2"/>
  <c r="I162" i="2"/>
  <c r="H162" i="2"/>
</calcChain>
</file>

<file path=xl/sharedStrings.xml><?xml version="1.0" encoding="utf-8"?>
<sst xmlns="http://schemas.openxmlformats.org/spreadsheetml/2006/main" count="26" uniqueCount="26">
  <si>
    <t>Team</t>
  </si>
  <si>
    <t>ELO</t>
  </si>
  <si>
    <t xml:space="preserve"> Royal Challengers Bangalore</t>
  </si>
  <si>
    <t xml:space="preserve"> Kolkata Knight Riders</t>
  </si>
  <si>
    <t xml:space="preserve"> Kings XI Punjab</t>
  </si>
  <si>
    <t xml:space="preserve"> Chennai Super Kings</t>
  </si>
  <si>
    <t xml:space="preserve"> Delhi Daredevils</t>
  </si>
  <si>
    <t xml:space="preserve"> Rajasthan Royals</t>
  </si>
  <si>
    <t xml:space="preserve"> Deccan Chargers</t>
  </si>
  <si>
    <t xml:space="preserve"> Mumbai Indians</t>
  </si>
  <si>
    <t xml:space="preserve"> Kochi Tuskers Kerala</t>
  </si>
  <si>
    <t xml:space="preserve"> Pune Warriors India</t>
  </si>
  <si>
    <t xml:space="preserve"> Sunrisers Hyderabad</t>
  </si>
  <si>
    <t xml:space="preserve"> Rising Pune Supergiant</t>
  </si>
  <si>
    <t xml:space="preserve"> Gujarat Lions</t>
  </si>
  <si>
    <t>Home</t>
  </si>
  <si>
    <t>Away</t>
  </si>
  <si>
    <t>Temp2</t>
  </si>
  <si>
    <t>Temp1</t>
  </si>
  <si>
    <t>Teams</t>
  </si>
  <si>
    <t>Home ELO</t>
  </si>
  <si>
    <t>Away ELO</t>
  </si>
  <si>
    <t>Home Win Percentage</t>
  </si>
  <si>
    <t>Winner Prediction</t>
  </si>
  <si>
    <t>Home Bonus</t>
  </si>
  <si>
    <t>Away Win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</si>
</sst>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  <font>
      <sz val="11"/>
      <color rgb="FF0A0101"/>
      <name val="Calibri"/>
      <family val="2"/>
      <scheme val="minor"/>
    </font>
    <font>
      <b/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workbookViewId="0">
      <selection activeCell="B14" sqref="B14"/>
    </sheetView>
  </sheetViews>
  <sheetFormatPr defaultRowHeight="14.4" x14ac:dyDescent="0.3"/>
  <cols>
    <col min="1" max="1" width="24.777343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1450.84931231467</v>
      </c>
      <c r="E2" s="2"/>
      <c r="F2" s="2"/>
    </row>
    <row r="3" spans="1:6" x14ac:dyDescent="0.3">
      <c r="A3" t="s">
        <v>3</v>
      </c>
      <c r="B3">
        <v>1492.9015802322001</v>
      </c>
      <c r="E3" s="2"/>
      <c r="F3" s="2"/>
    </row>
    <row r="4" spans="1:6" x14ac:dyDescent="0.3">
      <c r="A4" t="s">
        <v>4</v>
      </c>
      <c r="B4">
        <v>1474.2403683175601</v>
      </c>
      <c r="E4" s="2"/>
      <c r="F4" s="2"/>
    </row>
    <row r="5" spans="1:6" x14ac:dyDescent="0.3">
      <c r="A5" t="s">
        <v>5</v>
      </c>
      <c r="B5">
        <v>1519.6012328163499</v>
      </c>
      <c r="E5" s="2"/>
      <c r="F5" s="2"/>
    </row>
    <row r="6" spans="1:6" x14ac:dyDescent="0.3">
      <c r="A6" t="s">
        <v>6</v>
      </c>
      <c r="B6">
        <v>1485.1860067268301</v>
      </c>
      <c r="E6" s="2"/>
      <c r="F6" s="2"/>
    </row>
    <row r="7" spans="1:6" x14ac:dyDescent="0.3">
      <c r="A7" t="s">
        <v>7</v>
      </c>
      <c r="B7">
        <v>1503.23998842233</v>
      </c>
      <c r="E7" s="2"/>
      <c r="F7" s="2"/>
    </row>
    <row r="8" spans="1:6" x14ac:dyDescent="0.3">
      <c r="A8" t="s">
        <v>8</v>
      </c>
      <c r="B8">
        <v>1492.57897199936</v>
      </c>
      <c r="E8" s="2"/>
      <c r="F8" s="2"/>
    </row>
    <row r="9" spans="1:6" x14ac:dyDescent="0.3">
      <c r="A9" t="s">
        <v>9</v>
      </c>
      <c r="B9">
        <v>1567.09640785651</v>
      </c>
      <c r="E9" s="2"/>
      <c r="F9" s="2"/>
    </row>
    <row r="10" spans="1:6" x14ac:dyDescent="0.3">
      <c r="A10" t="s">
        <v>10</v>
      </c>
      <c r="B10">
        <v>1498.57643078056</v>
      </c>
      <c r="E10" s="2"/>
      <c r="F10" s="2"/>
    </row>
    <row r="11" spans="1:6" x14ac:dyDescent="0.3">
      <c r="A11" t="s">
        <v>11</v>
      </c>
      <c r="B11">
        <v>1480.79676059857</v>
      </c>
      <c r="E11" s="2"/>
      <c r="F11" s="2"/>
    </row>
    <row r="12" spans="1:6" x14ac:dyDescent="0.3">
      <c r="A12" t="s">
        <v>12</v>
      </c>
      <c r="B12">
        <v>1560.33097275202</v>
      </c>
      <c r="E12" s="2"/>
      <c r="F12" s="2"/>
    </row>
    <row r="13" spans="1:6" x14ac:dyDescent="0.3">
      <c r="A13" t="s">
        <v>13</v>
      </c>
      <c r="B13">
        <v>1520.38161382215</v>
      </c>
      <c r="E13" s="2"/>
      <c r="F13" s="2"/>
    </row>
    <row r="14" spans="1:6" x14ac:dyDescent="0.3">
      <c r="A14" t="s">
        <v>14</v>
      </c>
      <c r="B14">
        <v>1454.2203533608399</v>
      </c>
      <c r="E14" s="2"/>
      <c r="F14" s="2"/>
    </row>
    <row r="15" spans="1:6" x14ac:dyDescent="0.3">
      <c r="E15" s="2"/>
      <c r="F15" s="2"/>
    </row>
    <row r="16" spans="1:6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  <row r="19" spans="5:6" x14ac:dyDescent="0.3">
      <c r="E19" s="2"/>
      <c r="F19" s="2"/>
    </row>
    <row r="20" spans="5:6" x14ac:dyDescent="0.3">
      <c r="E20" s="2"/>
      <c r="F20" s="2"/>
    </row>
    <row r="21" spans="5:6" x14ac:dyDescent="0.3">
      <c r="E21" s="2"/>
      <c r="F21" s="2"/>
    </row>
    <row r="22" spans="5:6" x14ac:dyDescent="0.3">
      <c r="E22" s="2"/>
      <c r="F22" s="2"/>
    </row>
    <row r="23" spans="5:6" x14ac:dyDescent="0.3">
      <c r="E23" s="2"/>
      <c r="F23" s="2"/>
    </row>
    <row r="24" spans="5:6" x14ac:dyDescent="0.3">
      <c r="E24" s="2"/>
      <c r="F24" s="2"/>
    </row>
    <row r="25" spans="5:6" x14ac:dyDescent="0.3">
      <c r="E25" s="2"/>
      <c r="F25" s="2"/>
    </row>
    <row r="26" spans="5:6" x14ac:dyDescent="0.3">
      <c r="E26" s="2"/>
      <c r="F26" s="2"/>
    </row>
    <row r="27" spans="5:6" x14ac:dyDescent="0.3">
      <c r="E27" s="2"/>
      <c r="F27" s="2"/>
    </row>
    <row r="28" spans="5:6" x14ac:dyDescent="0.3">
      <c r="E28" s="2"/>
      <c r="F28" s="2"/>
    </row>
    <row r="29" spans="5:6" x14ac:dyDescent="0.3">
      <c r="E29" s="2"/>
      <c r="F29" s="2"/>
    </row>
    <row r="30" spans="5:6" x14ac:dyDescent="0.3">
      <c r="E30" s="2"/>
      <c r="F30" s="2"/>
    </row>
    <row r="31" spans="5:6" x14ac:dyDescent="0.3">
      <c r="E31" s="2"/>
      <c r="F31" s="2"/>
    </row>
    <row r="32" spans="5:6" x14ac:dyDescent="0.3">
      <c r="E32" s="2"/>
      <c r="F32" s="2"/>
    </row>
    <row r="33" spans="5:6" x14ac:dyDescent="0.3">
      <c r="E33" s="2"/>
      <c r="F33" s="2"/>
    </row>
    <row r="34" spans="5:6" x14ac:dyDescent="0.3">
      <c r="E34" s="2"/>
      <c r="F34" s="2"/>
    </row>
    <row r="35" spans="5:6" x14ac:dyDescent="0.3">
      <c r="E35" s="2"/>
      <c r="F35" s="2"/>
    </row>
    <row r="36" spans="5:6" x14ac:dyDescent="0.3">
      <c r="E36" s="2"/>
      <c r="F36" s="2"/>
    </row>
    <row r="37" spans="5:6" x14ac:dyDescent="0.3">
      <c r="E37" s="2"/>
      <c r="F37" s="2"/>
    </row>
    <row r="38" spans="5:6" x14ac:dyDescent="0.3">
      <c r="E38" s="2"/>
      <c r="F38" s="2"/>
    </row>
    <row r="39" spans="5:6" x14ac:dyDescent="0.3">
      <c r="E39" s="2"/>
      <c r="F39" s="2"/>
    </row>
    <row r="40" spans="5:6" x14ac:dyDescent="0.3">
      <c r="E40" s="2"/>
      <c r="F40" s="2"/>
    </row>
    <row r="41" spans="5:6" x14ac:dyDescent="0.3">
      <c r="E41" s="2"/>
      <c r="F41" s="2"/>
    </row>
    <row r="42" spans="5:6" x14ac:dyDescent="0.3">
      <c r="E42" s="2"/>
      <c r="F42" s="2"/>
    </row>
    <row r="43" spans="5:6" x14ac:dyDescent="0.3">
      <c r="E43" s="2"/>
      <c r="F43" s="2"/>
    </row>
    <row r="44" spans="5:6" x14ac:dyDescent="0.3">
      <c r="E44" s="2"/>
      <c r="F44" s="2"/>
    </row>
    <row r="45" spans="5:6" x14ac:dyDescent="0.3">
      <c r="E45" s="2"/>
      <c r="F45" s="2"/>
    </row>
    <row r="46" spans="5:6" x14ac:dyDescent="0.3">
      <c r="E46" s="2"/>
      <c r="F46" s="2"/>
    </row>
    <row r="47" spans="5:6" x14ac:dyDescent="0.3">
      <c r="E47" s="2"/>
      <c r="F47" s="2"/>
    </row>
    <row r="48" spans="5:6" x14ac:dyDescent="0.3">
      <c r="E48" s="2"/>
      <c r="F48" s="2"/>
    </row>
    <row r="49" spans="5:6" x14ac:dyDescent="0.3">
      <c r="E49" s="2"/>
      <c r="F49" s="2"/>
    </row>
    <row r="50" spans="5:6" x14ac:dyDescent="0.3">
      <c r="E50" s="2"/>
      <c r="F50" s="2"/>
    </row>
    <row r="51" spans="5:6" x14ac:dyDescent="0.3">
      <c r="E51" s="2"/>
      <c r="F51" s="2"/>
    </row>
    <row r="52" spans="5:6" x14ac:dyDescent="0.3">
      <c r="E52" s="2"/>
      <c r="F52" s="2"/>
    </row>
    <row r="53" spans="5:6" x14ac:dyDescent="0.3">
      <c r="E53" s="2"/>
      <c r="F53" s="2"/>
    </row>
    <row r="54" spans="5:6" x14ac:dyDescent="0.3">
      <c r="E54" s="2"/>
      <c r="F54" s="2"/>
    </row>
    <row r="55" spans="5:6" x14ac:dyDescent="0.3">
      <c r="E55" s="2"/>
      <c r="F55" s="2"/>
    </row>
    <row r="56" spans="5:6" x14ac:dyDescent="0.3">
      <c r="E56" s="2"/>
      <c r="F56" s="2"/>
    </row>
    <row r="57" spans="5:6" x14ac:dyDescent="0.3">
      <c r="E57" s="2"/>
      <c r="F57" s="2"/>
    </row>
    <row r="58" spans="5:6" x14ac:dyDescent="0.3">
      <c r="E58" s="2"/>
      <c r="F58" s="2"/>
    </row>
    <row r="59" spans="5:6" x14ac:dyDescent="0.3">
      <c r="E59" s="2"/>
      <c r="F59" s="2"/>
    </row>
    <row r="60" spans="5:6" x14ac:dyDescent="0.3">
      <c r="E60" s="2"/>
      <c r="F60" s="2"/>
    </row>
    <row r="61" spans="5:6" x14ac:dyDescent="0.3">
      <c r="E61" s="2"/>
      <c r="F61" s="2"/>
    </row>
    <row r="62" spans="5:6" x14ac:dyDescent="0.3">
      <c r="E62" s="2"/>
      <c r="F62" s="2"/>
    </row>
    <row r="63" spans="5:6" x14ac:dyDescent="0.3">
      <c r="E63" s="2"/>
      <c r="F63" s="2"/>
    </row>
    <row r="64" spans="5:6" x14ac:dyDescent="0.3">
      <c r="E64" s="2"/>
      <c r="F64" s="2"/>
    </row>
    <row r="65" spans="5:6" x14ac:dyDescent="0.3">
      <c r="E65" s="2"/>
      <c r="F65" s="2"/>
    </row>
    <row r="66" spans="5:6" x14ac:dyDescent="0.3">
      <c r="E66" s="2"/>
      <c r="F66" s="2"/>
    </row>
    <row r="67" spans="5:6" x14ac:dyDescent="0.3">
      <c r="E67" s="2"/>
      <c r="F67" s="2"/>
    </row>
    <row r="68" spans="5:6" x14ac:dyDescent="0.3">
      <c r="E68" s="2"/>
      <c r="F68" s="2"/>
    </row>
    <row r="69" spans="5:6" x14ac:dyDescent="0.3">
      <c r="E69" s="2"/>
      <c r="F69" s="2"/>
    </row>
    <row r="70" spans="5:6" x14ac:dyDescent="0.3">
      <c r="E70" s="2"/>
      <c r="F70" s="2"/>
    </row>
    <row r="71" spans="5:6" x14ac:dyDescent="0.3">
      <c r="E71" s="2"/>
      <c r="F71" s="2"/>
    </row>
    <row r="72" spans="5:6" x14ac:dyDescent="0.3">
      <c r="E72" s="2"/>
      <c r="F72" s="2"/>
    </row>
    <row r="73" spans="5:6" x14ac:dyDescent="0.3">
      <c r="E73" s="2"/>
      <c r="F73" s="2"/>
    </row>
    <row r="74" spans="5:6" x14ac:dyDescent="0.3">
      <c r="E74" s="2"/>
      <c r="F74" s="2"/>
    </row>
    <row r="75" spans="5:6" x14ac:dyDescent="0.3">
      <c r="E75" s="2"/>
      <c r="F75" s="2"/>
    </row>
    <row r="76" spans="5:6" x14ac:dyDescent="0.3">
      <c r="E76" s="2"/>
      <c r="F76" s="2"/>
    </row>
    <row r="77" spans="5:6" x14ac:dyDescent="0.3">
      <c r="E77" s="2"/>
      <c r="F77" s="2"/>
    </row>
    <row r="78" spans="5:6" x14ac:dyDescent="0.3">
      <c r="E78" s="2"/>
      <c r="F78" s="2"/>
    </row>
    <row r="79" spans="5:6" x14ac:dyDescent="0.3">
      <c r="E79" s="2"/>
      <c r="F79" s="2"/>
    </row>
    <row r="80" spans="5:6" x14ac:dyDescent="0.3">
      <c r="E80" s="2"/>
      <c r="F80" s="2"/>
    </row>
    <row r="81" spans="5:6" x14ac:dyDescent="0.3">
      <c r="E81" s="2"/>
      <c r="F81" s="2"/>
    </row>
    <row r="82" spans="5:6" x14ac:dyDescent="0.3">
      <c r="E82" s="2"/>
      <c r="F82" s="2"/>
    </row>
    <row r="83" spans="5:6" x14ac:dyDescent="0.3">
      <c r="E83" s="2"/>
      <c r="F83" s="2"/>
    </row>
    <row r="84" spans="5:6" x14ac:dyDescent="0.3">
      <c r="E84" s="2"/>
      <c r="F84" s="2"/>
    </row>
    <row r="85" spans="5:6" x14ac:dyDescent="0.3">
      <c r="E85" s="2"/>
      <c r="F85" s="2"/>
    </row>
    <row r="86" spans="5:6" x14ac:dyDescent="0.3">
      <c r="E86" s="2"/>
      <c r="F86" s="2"/>
    </row>
    <row r="87" spans="5:6" x14ac:dyDescent="0.3">
      <c r="E87" s="2"/>
      <c r="F87" s="2"/>
    </row>
    <row r="88" spans="5:6" x14ac:dyDescent="0.3">
      <c r="E88" s="2"/>
      <c r="F88" s="2"/>
    </row>
    <row r="89" spans="5:6" x14ac:dyDescent="0.3">
      <c r="E89" s="2"/>
      <c r="F89" s="2"/>
    </row>
    <row r="90" spans="5:6" x14ac:dyDescent="0.3">
      <c r="E90" s="2"/>
      <c r="F90" s="2"/>
    </row>
    <row r="91" spans="5:6" x14ac:dyDescent="0.3">
      <c r="E91" s="2"/>
      <c r="F91" s="2"/>
    </row>
    <row r="92" spans="5:6" x14ac:dyDescent="0.3">
      <c r="E92" s="2"/>
      <c r="F92" s="2"/>
    </row>
    <row r="93" spans="5:6" x14ac:dyDescent="0.3">
      <c r="E93" s="2"/>
      <c r="F93" s="2"/>
    </row>
    <row r="94" spans="5:6" x14ac:dyDescent="0.3">
      <c r="E94" s="2"/>
      <c r="F94" s="2"/>
    </row>
    <row r="95" spans="5:6" x14ac:dyDescent="0.3">
      <c r="E95" s="2"/>
      <c r="F95" s="2"/>
    </row>
    <row r="96" spans="5:6" x14ac:dyDescent="0.3">
      <c r="E96" s="2"/>
      <c r="F96" s="2"/>
    </row>
    <row r="97" spans="5:6" x14ac:dyDescent="0.3">
      <c r="E97" s="2"/>
      <c r="F97" s="2"/>
    </row>
    <row r="98" spans="5:6" x14ac:dyDescent="0.3">
      <c r="E98" s="2"/>
      <c r="F98" s="2"/>
    </row>
    <row r="99" spans="5:6" x14ac:dyDescent="0.3">
      <c r="E99" s="2"/>
      <c r="F99" s="2"/>
    </row>
    <row r="100" spans="5:6" x14ac:dyDescent="0.3">
      <c r="E100" s="2"/>
      <c r="F100" s="2"/>
    </row>
    <row r="101" spans="5:6" x14ac:dyDescent="0.3">
      <c r="E101" s="2"/>
      <c r="F101" s="2"/>
    </row>
    <row r="102" spans="5:6" x14ac:dyDescent="0.3">
      <c r="E102" s="2"/>
      <c r="F102" s="2"/>
    </row>
    <row r="103" spans="5:6" x14ac:dyDescent="0.3">
      <c r="E103" s="2"/>
      <c r="F103" s="2"/>
    </row>
    <row r="104" spans="5:6" x14ac:dyDescent="0.3">
      <c r="E104" s="2"/>
      <c r="F104" s="2"/>
    </row>
    <row r="105" spans="5:6" x14ac:dyDescent="0.3">
      <c r="E105" s="2"/>
      <c r="F105" s="2"/>
    </row>
    <row r="106" spans="5:6" x14ac:dyDescent="0.3">
      <c r="E106" s="2"/>
      <c r="F106" s="2"/>
    </row>
    <row r="107" spans="5:6" x14ac:dyDescent="0.3">
      <c r="E107" s="2"/>
      <c r="F107" s="2"/>
    </row>
    <row r="108" spans="5:6" x14ac:dyDescent="0.3">
      <c r="E108" s="2"/>
      <c r="F108" s="2"/>
    </row>
    <row r="109" spans="5:6" x14ac:dyDescent="0.3">
      <c r="E109" s="2"/>
      <c r="F109" s="2"/>
    </row>
    <row r="110" spans="5:6" x14ac:dyDescent="0.3">
      <c r="E110" s="2"/>
      <c r="F110" s="2"/>
    </row>
    <row r="111" spans="5:6" x14ac:dyDescent="0.3">
      <c r="E111" s="2"/>
      <c r="F111" s="2"/>
    </row>
    <row r="112" spans="5:6" x14ac:dyDescent="0.3">
      <c r="E112" s="2"/>
      <c r="F112" s="2"/>
    </row>
    <row r="113" spans="5:6" x14ac:dyDescent="0.3">
      <c r="E113" s="2"/>
      <c r="F113" s="2"/>
    </row>
    <row r="114" spans="5:6" x14ac:dyDescent="0.3">
      <c r="E114" s="2"/>
      <c r="F114" s="2"/>
    </row>
    <row r="115" spans="5:6" x14ac:dyDescent="0.3">
      <c r="E115" s="2"/>
      <c r="F115" s="2"/>
    </row>
    <row r="116" spans="5:6" x14ac:dyDescent="0.3">
      <c r="E116" s="2"/>
      <c r="F116" s="2"/>
    </row>
    <row r="117" spans="5:6" x14ac:dyDescent="0.3">
      <c r="E117" s="2"/>
      <c r="F117" s="2"/>
    </row>
    <row r="118" spans="5:6" x14ac:dyDescent="0.3">
      <c r="E118" s="2"/>
      <c r="F118" s="2"/>
    </row>
    <row r="119" spans="5:6" x14ac:dyDescent="0.3">
      <c r="E119" s="2"/>
      <c r="F119" s="2"/>
    </row>
    <row r="120" spans="5:6" x14ac:dyDescent="0.3">
      <c r="E120" s="2"/>
      <c r="F120" s="2"/>
    </row>
    <row r="121" spans="5:6" x14ac:dyDescent="0.3">
      <c r="E121" s="2"/>
      <c r="F121" s="2"/>
    </row>
    <row r="122" spans="5:6" x14ac:dyDescent="0.3">
      <c r="E122" s="2"/>
      <c r="F122" s="2"/>
    </row>
    <row r="123" spans="5:6" x14ac:dyDescent="0.3">
      <c r="E123" s="2"/>
      <c r="F123" s="2"/>
    </row>
    <row r="124" spans="5:6" x14ac:dyDescent="0.3">
      <c r="E124" s="2"/>
      <c r="F124" s="2"/>
    </row>
    <row r="125" spans="5:6" x14ac:dyDescent="0.3">
      <c r="E125" s="2"/>
      <c r="F125" s="2"/>
    </row>
    <row r="126" spans="5:6" x14ac:dyDescent="0.3">
      <c r="E126" s="2"/>
      <c r="F126" s="2"/>
    </row>
    <row r="127" spans="5:6" x14ac:dyDescent="0.3">
      <c r="E127" s="2"/>
      <c r="F127" s="2"/>
    </row>
    <row r="128" spans="5:6" x14ac:dyDescent="0.3">
      <c r="E128" s="2"/>
      <c r="F128" s="2"/>
    </row>
    <row r="129" spans="5:6" x14ac:dyDescent="0.3">
      <c r="E129" s="2"/>
      <c r="F129" s="2"/>
    </row>
    <row r="130" spans="5:6" x14ac:dyDescent="0.3">
      <c r="E130" s="2"/>
      <c r="F130" s="2"/>
    </row>
    <row r="131" spans="5:6" x14ac:dyDescent="0.3">
      <c r="E131" s="2"/>
      <c r="F131" s="2"/>
    </row>
    <row r="132" spans="5:6" x14ac:dyDescent="0.3">
      <c r="E132" s="2"/>
      <c r="F132" s="2"/>
    </row>
    <row r="133" spans="5:6" x14ac:dyDescent="0.3">
      <c r="E133" s="2"/>
      <c r="F133" s="2"/>
    </row>
    <row r="134" spans="5:6" x14ac:dyDescent="0.3">
      <c r="E134" s="2"/>
      <c r="F134" s="2"/>
    </row>
    <row r="135" spans="5:6" x14ac:dyDescent="0.3">
      <c r="E135" s="2"/>
      <c r="F135" s="2"/>
    </row>
    <row r="136" spans="5:6" x14ac:dyDescent="0.3">
      <c r="E136" s="2"/>
      <c r="F136" s="2"/>
    </row>
    <row r="137" spans="5:6" x14ac:dyDescent="0.3">
      <c r="E137" s="2"/>
      <c r="F137" s="2"/>
    </row>
    <row r="138" spans="5:6" x14ac:dyDescent="0.3">
      <c r="E138" s="2"/>
      <c r="F138" s="2"/>
    </row>
    <row r="139" spans="5:6" x14ac:dyDescent="0.3">
      <c r="E139" s="2"/>
      <c r="F139" s="2"/>
    </row>
    <row r="140" spans="5:6" x14ac:dyDescent="0.3">
      <c r="E140" s="2"/>
      <c r="F140" s="2"/>
    </row>
    <row r="141" spans="5:6" x14ac:dyDescent="0.3">
      <c r="E141" s="2"/>
      <c r="F141" s="2"/>
    </row>
    <row r="142" spans="5:6" x14ac:dyDescent="0.3">
      <c r="E142" s="2"/>
      <c r="F142" s="2"/>
    </row>
    <row r="143" spans="5:6" x14ac:dyDescent="0.3">
      <c r="E143" s="2"/>
      <c r="F143" s="2"/>
    </row>
    <row r="144" spans="5:6" x14ac:dyDescent="0.3">
      <c r="E144" s="2"/>
      <c r="F144" s="2"/>
    </row>
    <row r="145" spans="5:6" x14ac:dyDescent="0.3">
      <c r="E145" s="2"/>
      <c r="F145" s="2"/>
    </row>
    <row r="146" spans="5:6" x14ac:dyDescent="0.3">
      <c r="E146" s="2"/>
      <c r="F146" s="2"/>
    </row>
    <row r="147" spans="5:6" x14ac:dyDescent="0.3">
      <c r="E147" s="2"/>
      <c r="F147" s="2"/>
    </row>
    <row r="148" spans="5:6" x14ac:dyDescent="0.3">
      <c r="E148" s="2"/>
      <c r="F148" s="2"/>
    </row>
    <row r="149" spans="5:6" x14ac:dyDescent="0.3">
      <c r="E149" s="2"/>
      <c r="F149" s="2"/>
    </row>
    <row r="150" spans="5:6" x14ac:dyDescent="0.3">
      <c r="E150" s="2"/>
      <c r="F150" s="2"/>
    </row>
    <row r="151" spans="5:6" x14ac:dyDescent="0.3">
      <c r="E151" s="2"/>
      <c r="F151" s="2"/>
    </row>
    <row r="152" spans="5:6" x14ac:dyDescent="0.3">
      <c r="E152" s="2"/>
      <c r="F152" s="2"/>
    </row>
    <row r="153" spans="5:6" x14ac:dyDescent="0.3">
      <c r="E153" s="2"/>
      <c r="F153" s="2"/>
    </row>
    <row r="154" spans="5:6" x14ac:dyDescent="0.3">
      <c r="E154" s="2"/>
      <c r="F154" s="2"/>
    </row>
    <row r="155" spans="5:6" x14ac:dyDescent="0.3">
      <c r="E155" s="2"/>
      <c r="F155" s="2"/>
    </row>
    <row r="156" spans="5:6" x14ac:dyDescent="0.3">
      <c r="E156" s="2"/>
      <c r="F156" s="2"/>
    </row>
    <row r="157" spans="5:6" x14ac:dyDescent="0.3">
      <c r="E157" s="2"/>
      <c r="F157" s="2"/>
    </row>
    <row r="158" spans="5:6" x14ac:dyDescent="0.3">
      <c r="E158" s="2"/>
      <c r="F158" s="2"/>
    </row>
    <row r="159" spans="5:6" x14ac:dyDescent="0.3">
      <c r="E159" s="2"/>
      <c r="F159" s="2"/>
    </row>
    <row r="160" spans="5:6" x14ac:dyDescent="0.3">
      <c r="E160" s="2"/>
      <c r="F160" s="2"/>
    </row>
    <row r="161" spans="5:6" x14ac:dyDescent="0.3">
      <c r="E161" s="2"/>
      <c r="F161" s="2"/>
    </row>
    <row r="162" spans="5:6" x14ac:dyDescent="0.3">
      <c r="E162" s="2"/>
      <c r="F162" s="2"/>
    </row>
    <row r="163" spans="5:6" x14ac:dyDescent="0.3">
      <c r="E163" s="2"/>
      <c r="F163" s="2"/>
    </row>
    <row r="164" spans="5:6" x14ac:dyDescent="0.3">
      <c r="E164" s="2"/>
      <c r="F164" s="2"/>
    </row>
    <row r="165" spans="5:6" x14ac:dyDescent="0.3">
      <c r="E165" s="2"/>
      <c r="F165" s="2"/>
    </row>
    <row r="166" spans="5:6" x14ac:dyDescent="0.3">
      <c r="E166" s="2"/>
      <c r="F166" s="2"/>
    </row>
    <row r="167" spans="5:6" x14ac:dyDescent="0.3">
      <c r="E167" s="2"/>
      <c r="F167" s="2"/>
    </row>
    <row r="168" spans="5:6" x14ac:dyDescent="0.3">
      <c r="E168" s="2"/>
      <c r="F168" s="2"/>
    </row>
    <row r="169" spans="5:6" x14ac:dyDescent="0.3">
      <c r="E169" s="2"/>
      <c r="F169" s="2"/>
    </row>
    <row r="170" spans="5:6" x14ac:dyDescent="0.3">
      <c r="E170" s="2"/>
      <c r="F170" s="2"/>
    </row>
    <row r="171" spans="5:6" x14ac:dyDescent="0.3">
      <c r="E171" s="2"/>
      <c r="F171" s="2"/>
    </row>
    <row r="172" spans="5:6" x14ac:dyDescent="0.3">
      <c r="E172" s="2"/>
      <c r="F172" s="2"/>
    </row>
    <row r="173" spans="5:6" x14ac:dyDescent="0.3">
      <c r="E173" s="2"/>
      <c r="F173" s="2"/>
    </row>
    <row r="174" spans="5:6" x14ac:dyDescent="0.3">
      <c r="E174" s="2"/>
      <c r="F174" s="2"/>
    </row>
    <row r="175" spans="5:6" x14ac:dyDescent="0.3">
      <c r="E175" s="2"/>
      <c r="F175" s="2"/>
    </row>
    <row r="176" spans="5:6" x14ac:dyDescent="0.3">
      <c r="E176" s="2"/>
      <c r="F176" s="2"/>
    </row>
    <row r="177" spans="5:6" x14ac:dyDescent="0.3">
      <c r="E177" s="2"/>
      <c r="F177" s="2"/>
    </row>
    <row r="178" spans="5:6" x14ac:dyDescent="0.3">
      <c r="E178" s="2"/>
      <c r="F178" s="2"/>
    </row>
    <row r="179" spans="5:6" x14ac:dyDescent="0.3">
      <c r="E179" s="2"/>
      <c r="F179" s="2"/>
    </row>
    <row r="180" spans="5:6" x14ac:dyDescent="0.3">
      <c r="E180" s="2"/>
      <c r="F180" s="2"/>
    </row>
    <row r="181" spans="5:6" x14ac:dyDescent="0.3">
      <c r="E181" s="2"/>
      <c r="F181" s="2"/>
    </row>
    <row r="182" spans="5:6" x14ac:dyDescent="0.3">
      <c r="E182" s="2"/>
      <c r="F182" s="2"/>
    </row>
    <row r="183" spans="5:6" x14ac:dyDescent="0.3">
      <c r="E183" s="2"/>
      <c r="F183" s="2"/>
    </row>
    <row r="184" spans="5:6" x14ac:dyDescent="0.3">
      <c r="E184" s="2"/>
      <c r="F184" s="2"/>
    </row>
    <row r="185" spans="5:6" x14ac:dyDescent="0.3">
      <c r="E185" s="2"/>
      <c r="F185" s="2"/>
    </row>
    <row r="186" spans="5:6" x14ac:dyDescent="0.3">
      <c r="E186" s="2"/>
      <c r="F186" s="2"/>
    </row>
    <row r="187" spans="5:6" x14ac:dyDescent="0.3">
      <c r="E187" s="2"/>
      <c r="F187" s="2"/>
    </row>
    <row r="188" spans="5:6" x14ac:dyDescent="0.3">
      <c r="E188" s="2"/>
      <c r="F188" s="2"/>
    </row>
    <row r="189" spans="5:6" x14ac:dyDescent="0.3">
      <c r="E189" s="2"/>
      <c r="F189" s="2"/>
    </row>
    <row r="190" spans="5:6" x14ac:dyDescent="0.3">
      <c r="E190" s="2"/>
      <c r="F190" s="2"/>
    </row>
    <row r="191" spans="5:6" x14ac:dyDescent="0.3">
      <c r="E191" s="2"/>
      <c r="F191" s="2"/>
    </row>
    <row r="192" spans="5:6" x14ac:dyDescent="0.3">
      <c r="E192" s="2"/>
      <c r="F192" s="2"/>
    </row>
    <row r="193" spans="5:6" x14ac:dyDescent="0.3">
      <c r="E193" s="2"/>
      <c r="F193" s="2"/>
    </row>
    <row r="194" spans="5:6" x14ac:dyDescent="0.3">
      <c r="E194" s="2"/>
      <c r="F194" s="2"/>
    </row>
    <row r="195" spans="5:6" x14ac:dyDescent="0.3">
      <c r="E195" s="2"/>
      <c r="F195" s="2"/>
    </row>
    <row r="196" spans="5:6" x14ac:dyDescent="0.3">
      <c r="E196" s="2"/>
      <c r="F196" s="2"/>
    </row>
    <row r="197" spans="5:6" x14ac:dyDescent="0.3">
      <c r="E197" s="2"/>
      <c r="F197" s="2"/>
    </row>
    <row r="198" spans="5:6" x14ac:dyDescent="0.3">
      <c r="E198" s="2"/>
      <c r="F198" s="2"/>
    </row>
    <row r="199" spans="5:6" x14ac:dyDescent="0.3">
      <c r="E199" s="2"/>
      <c r="F199" s="2"/>
    </row>
    <row r="200" spans="5:6" x14ac:dyDescent="0.3">
      <c r="E200" s="2"/>
      <c r="F200" s="2"/>
    </row>
    <row r="201" spans="5:6" x14ac:dyDescent="0.3">
      <c r="E201" s="2"/>
      <c r="F201" s="2"/>
    </row>
    <row r="202" spans="5:6" x14ac:dyDescent="0.3">
      <c r="E202" s="2"/>
      <c r="F202" s="2"/>
    </row>
    <row r="203" spans="5:6" x14ac:dyDescent="0.3">
      <c r="E203" s="2"/>
      <c r="F203" s="2"/>
    </row>
    <row r="204" spans="5:6" x14ac:dyDescent="0.3">
      <c r="E204" s="2"/>
      <c r="F204" s="2"/>
    </row>
    <row r="205" spans="5:6" x14ac:dyDescent="0.3">
      <c r="E205" s="2"/>
      <c r="F205" s="2"/>
    </row>
    <row r="206" spans="5:6" x14ac:dyDescent="0.3">
      <c r="E206" s="2"/>
      <c r="F206" s="2"/>
    </row>
    <row r="207" spans="5:6" x14ac:dyDescent="0.3">
      <c r="E207" s="2"/>
      <c r="F207" s="2"/>
    </row>
    <row r="208" spans="5:6" x14ac:dyDescent="0.3">
      <c r="E208" s="2"/>
      <c r="F208" s="2"/>
    </row>
    <row r="209" spans="5:6" x14ac:dyDescent="0.3">
      <c r="E209" s="2"/>
      <c r="F209" s="2"/>
    </row>
    <row r="210" spans="5:6" x14ac:dyDescent="0.3">
      <c r="E210" s="2"/>
      <c r="F210" s="2"/>
    </row>
    <row r="211" spans="5:6" x14ac:dyDescent="0.3">
      <c r="E211" s="2"/>
      <c r="F211" s="2"/>
    </row>
    <row r="212" spans="5:6" x14ac:dyDescent="0.3">
      <c r="E212" s="2"/>
      <c r="F212" s="2"/>
    </row>
    <row r="213" spans="5:6" x14ac:dyDescent="0.3">
      <c r="E213" s="2"/>
      <c r="F213" s="2"/>
    </row>
    <row r="214" spans="5:6" x14ac:dyDescent="0.3">
      <c r="E214" s="2"/>
      <c r="F214" s="2"/>
    </row>
    <row r="215" spans="5:6" x14ac:dyDescent="0.3">
      <c r="E215" s="2"/>
      <c r="F215" s="2"/>
    </row>
    <row r="216" spans="5:6" x14ac:dyDescent="0.3">
      <c r="E216" s="2"/>
      <c r="F216" s="2"/>
    </row>
    <row r="217" spans="5:6" x14ac:dyDescent="0.3">
      <c r="E217" s="2"/>
      <c r="F217" s="2"/>
    </row>
    <row r="218" spans="5:6" x14ac:dyDescent="0.3">
      <c r="E218" s="2"/>
      <c r="F218" s="2"/>
    </row>
    <row r="219" spans="5:6" x14ac:dyDescent="0.3">
      <c r="E219" s="2"/>
      <c r="F219" s="2"/>
    </row>
    <row r="220" spans="5:6" x14ac:dyDescent="0.3">
      <c r="E220" s="2"/>
      <c r="F220" s="2"/>
    </row>
    <row r="221" spans="5:6" x14ac:dyDescent="0.3">
      <c r="E221" s="2"/>
      <c r="F221" s="2"/>
    </row>
    <row r="222" spans="5:6" x14ac:dyDescent="0.3">
      <c r="E222" s="2"/>
      <c r="F222" s="2"/>
    </row>
    <row r="223" spans="5:6" x14ac:dyDescent="0.3">
      <c r="E223" s="2"/>
      <c r="F223" s="2"/>
    </row>
    <row r="224" spans="5:6" x14ac:dyDescent="0.3">
      <c r="E224" s="2"/>
      <c r="F224" s="2"/>
    </row>
    <row r="225" spans="5:6" x14ac:dyDescent="0.3">
      <c r="E225" s="2"/>
      <c r="F225" s="2"/>
    </row>
    <row r="226" spans="5:6" x14ac:dyDescent="0.3">
      <c r="E226" s="2"/>
      <c r="F226" s="2"/>
    </row>
    <row r="227" spans="5:6" x14ac:dyDescent="0.3">
      <c r="E227" s="2"/>
      <c r="F227" s="2"/>
    </row>
    <row r="228" spans="5:6" x14ac:dyDescent="0.3">
      <c r="E228" s="2"/>
      <c r="F228" s="2"/>
    </row>
    <row r="229" spans="5:6" x14ac:dyDescent="0.3">
      <c r="E229" s="2"/>
      <c r="F229" s="2"/>
    </row>
    <row r="230" spans="5:6" x14ac:dyDescent="0.3">
      <c r="E230" s="2"/>
      <c r="F230" s="2"/>
    </row>
    <row r="231" spans="5:6" x14ac:dyDescent="0.3">
      <c r="E231" s="2"/>
      <c r="F231" s="2"/>
    </row>
    <row r="232" spans="5:6" x14ac:dyDescent="0.3">
      <c r="E232" s="2"/>
      <c r="F232" s="2"/>
    </row>
    <row r="233" spans="5:6" x14ac:dyDescent="0.3">
      <c r="E233" s="2"/>
      <c r="F233" s="2"/>
    </row>
    <row r="234" spans="5:6" x14ac:dyDescent="0.3">
      <c r="E234" s="2"/>
      <c r="F234" s="2"/>
    </row>
    <row r="235" spans="5:6" x14ac:dyDescent="0.3">
      <c r="E235" s="2"/>
      <c r="F235" s="2"/>
    </row>
    <row r="236" spans="5:6" x14ac:dyDescent="0.3">
      <c r="E236" s="2"/>
      <c r="F236" s="2"/>
    </row>
    <row r="237" spans="5:6" x14ac:dyDescent="0.3">
      <c r="E237" s="2"/>
      <c r="F237" s="2"/>
    </row>
    <row r="238" spans="5:6" x14ac:dyDescent="0.3">
      <c r="E238" s="2"/>
      <c r="F238" s="2"/>
    </row>
    <row r="239" spans="5:6" x14ac:dyDescent="0.3">
      <c r="E239" s="2"/>
      <c r="F239" s="2"/>
    </row>
    <row r="240" spans="5:6" x14ac:dyDescent="0.3">
      <c r="E240" s="2"/>
      <c r="F240" s="2"/>
    </row>
    <row r="241" spans="5:6" x14ac:dyDescent="0.3">
      <c r="E241" s="2"/>
      <c r="F241" s="2"/>
    </row>
    <row r="242" spans="5:6" x14ac:dyDescent="0.3">
      <c r="E242" s="2"/>
      <c r="F242" s="2"/>
    </row>
    <row r="243" spans="5:6" x14ac:dyDescent="0.3">
      <c r="E243" s="2"/>
      <c r="F243" s="2"/>
    </row>
    <row r="244" spans="5:6" x14ac:dyDescent="0.3">
      <c r="E244" s="2"/>
      <c r="F244" s="2"/>
    </row>
    <row r="245" spans="5:6" x14ac:dyDescent="0.3">
      <c r="E245" s="2"/>
      <c r="F245" s="2"/>
    </row>
    <row r="246" spans="5:6" x14ac:dyDescent="0.3">
      <c r="E246" s="2"/>
      <c r="F246" s="2"/>
    </row>
    <row r="247" spans="5:6" x14ac:dyDescent="0.3">
      <c r="E247" s="2"/>
      <c r="F247" s="2"/>
    </row>
    <row r="248" spans="5:6" x14ac:dyDescent="0.3">
      <c r="E248" s="2"/>
      <c r="F248" s="2"/>
    </row>
    <row r="249" spans="5:6" x14ac:dyDescent="0.3">
      <c r="E249" s="2"/>
      <c r="F249" s="2"/>
    </row>
    <row r="250" spans="5:6" x14ac:dyDescent="0.3">
      <c r="E250" s="2"/>
      <c r="F250" s="2"/>
    </row>
    <row r="251" spans="5:6" x14ac:dyDescent="0.3">
      <c r="E251" s="2"/>
      <c r="F251" s="2"/>
    </row>
    <row r="252" spans="5:6" x14ac:dyDescent="0.3">
      <c r="E252" s="2"/>
      <c r="F252" s="2"/>
    </row>
    <row r="253" spans="5:6" x14ac:dyDescent="0.3">
      <c r="E253" s="2"/>
      <c r="F253" s="2"/>
    </row>
    <row r="254" spans="5:6" x14ac:dyDescent="0.3">
      <c r="E254" s="2"/>
      <c r="F254" s="2"/>
    </row>
    <row r="255" spans="5:6" x14ac:dyDescent="0.3">
      <c r="E255" s="2"/>
      <c r="F255" s="2"/>
    </row>
    <row r="256" spans="5:6" x14ac:dyDescent="0.3">
      <c r="E256" s="2"/>
      <c r="F256" s="2"/>
    </row>
    <row r="257" spans="5:6" x14ac:dyDescent="0.3">
      <c r="E257" s="2"/>
      <c r="F257" s="2"/>
    </row>
    <row r="258" spans="5:6" x14ac:dyDescent="0.3">
      <c r="E258" s="2"/>
      <c r="F258" s="2"/>
    </row>
    <row r="259" spans="5:6" x14ac:dyDescent="0.3">
      <c r="E259" s="2"/>
      <c r="F259" s="2"/>
    </row>
    <row r="260" spans="5:6" x14ac:dyDescent="0.3">
      <c r="E260" s="2"/>
      <c r="F260" s="2"/>
    </row>
    <row r="261" spans="5:6" x14ac:dyDescent="0.3">
      <c r="E261" s="2"/>
      <c r="F261" s="2"/>
    </row>
    <row r="262" spans="5:6" x14ac:dyDescent="0.3">
      <c r="E262" s="2"/>
      <c r="F262" s="2"/>
    </row>
    <row r="263" spans="5:6" x14ac:dyDescent="0.3">
      <c r="E263" s="2"/>
      <c r="F263" s="2"/>
    </row>
    <row r="264" spans="5:6" x14ac:dyDescent="0.3">
      <c r="E264" s="2"/>
      <c r="F264" s="2"/>
    </row>
    <row r="265" spans="5:6" x14ac:dyDescent="0.3">
      <c r="E265" s="2"/>
      <c r="F265" s="2"/>
    </row>
    <row r="266" spans="5:6" x14ac:dyDescent="0.3">
      <c r="E266" s="2"/>
      <c r="F266" s="2"/>
    </row>
    <row r="267" spans="5:6" x14ac:dyDescent="0.3">
      <c r="E267" s="2"/>
      <c r="F267" s="2"/>
    </row>
    <row r="268" spans="5:6" x14ac:dyDescent="0.3">
      <c r="E268" s="2"/>
      <c r="F268" s="2"/>
    </row>
    <row r="269" spans="5:6" x14ac:dyDescent="0.3">
      <c r="E269" s="2"/>
      <c r="F269" s="2"/>
    </row>
    <row r="270" spans="5:6" x14ac:dyDescent="0.3">
      <c r="E270" s="2"/>
      <c r="F270" s="2"/>
    </row>
    <row r="271" spans="5:6" x14ac:dyDescent="0.3">
      <c r="E271" s="2"/>
      <c r="F271" s="2"/>
    </row>
    <row r="272" spans="5:6" x14ac:dyDescent="0.3">
      <c r="E272" s="2"/>
      <c r="F272" s="2"/>
    </row>
    <row r="273" spans="5:6" x14ac:dyDescent="0.3">
      <c r="E273" s="2"/>
      <c r="F273" s="2"/>
    </row>
    <row r="274" spans="5:6" x14ac:dyDescent="0.3">
      <c r="E274" s="2"/>
      <c r="F274" s="2"/>
    </row>
    <row r="275" spans="5:6" x14ac:dyDescent="0.3">
      <c r="E275" s="2"/>
      <c r="F275" s="2"/>
    </row>
    <row r="276" spans="5:6" x14ac:dyDescent="0.3">
      <c r="E276" s="2"/>
      <c r="F276" s="2"/>
    </row>
    <row r="277" spans="5:6" x14ac:dyDescent="0.3">
      <c r="E277" s="2"/>
      <c r="F277" s="2"/>
    </row>
    <row r="278" spans="5:6" x14ac:dyDescent="0.3">
      <c r="E278" s="2"/>
      <c r="F278" s="2"/>
    </row>
    <row r="279" spans="5:6" x14ac:dyDescent="0.3">
      <c r="E279" s="2"/>
      <c r="F279" s="2"/>
    </row>
    <row r="280" spans="5:6" x14ac:dyDescent="0.3">
      <c r="E280" s="2"/>
      <c r="F280" s="2"/>
    </row>
    <row r="281" spans="5:6" x14ac:dyDescent="0.3">
      <c r="E281" s="2"/>
      <c r="F281" s="2"/>
    </row>
    <row r="282" spans="5:6" x14ac:dyDescent="0.3">
      <c r="E282" s="2"/>
      <c r="F282" s="2"/>
    </row>
    <row r="283" spans="5:6" x14ac:dyDescent="0.3">
      <c r="E283" s="2"/>
      <c r="F283" s="2"/>
    </row>
    <row r="284" spans="5:6" x14ac:dyDescent="0.3">
      <c r="E284" s="2"/>
      <c r="F284" s="2"/>
    </row>
    <row r="285" spans="5:6" x14ac:dyDescent="0.3">
      <c r="E285" s="2"/>
      <c r="F285" s="2"/>
    </row>
    <row r="286" spans="5:6" x14ac:dyDescent="0.3">
      <c r="E286" s="2"/>
      <c r="F286" s="2"/>
    </row>
    <row r="287" spans="5:6" x14ac:dyDescent="0.3">
      <c r="E287" s="2"/>
      <c r="F28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69A7-F844-4314-A4CF-9A7611A3228B}">
  <dimension ref="A1:I263"/>
  <sheetViews>
    <sheetView tabSelected="1" workbookViewId="0">
      <selection activeCell="G17" sqref="G17"/>
    </sheetView>
  </sheetViews>
  <sheetFormatPr defaultRowHeight="14.4" x14ac:dyDescent="0.3"/>
  <cols>
    <col min="1" max="2" width="8.88671875" style="3"/>
    <col min="3" max="4" width="24.77734375" style="3" bestFit="1" customWidth="1"/>
    <col min="5" max="5" width="9.5546875" style="3" bestFit="1" customWidth="1"/>
    <col min="6" max="6" width="9.109375" style="3" bestFit="1" customWidth="1"/>
    <col min="7" max="7" width="19.33203125" style="3" bestFit="1" customWidth="1"/>
    <col min="8" max="8" width="19.33203125" style="3" customWidth="1"/>
    <col min="9" max="9" width="15.6640625" style="3" bestFit="1" customWidth="1"/>
    <col min="10" max="16384" width="8.88671875" style="3"/>
  </cols>
  <sheetData>
    <row r="1" spans="1:9" x14ac:dyDescent="0.3">
      <c r="A1" s="3" t="s">
        <v>19</v>
      </c>
      <c r="B1" s="3">
        <f>COUNTA(ELO!$A$2:$A$14)</f>
        <v>13</v>
      </c>
    </row>
    <row r="2" spans="1:9" x14ac:dyDescent="0.3">
      <c r="A2" s="3" t="s">
        <v>24</v>
      </c>
      <c r="B2" s="3">
        <v>0</v>
      </c>
    </row>
    <row r="3" spans="1:9" x14ac:dyDescent="0.3">
      <c r="A3" s="3" t="s">
        <v>18</v>
      </c>
      <c r="B3" s="3" t="s">
        <v>17</v>
      </c>
      <c r="C3" s="3" t="s">
        <v>15</v>
      </c>
      <c r="D3" s="3" t="s">
        <v>16</v>
      </c>
      <c r="E3" s="3" t="s">
        <v>20</v>
      </c>
      <c r="F3" s="3" t="s">
        <v>21</v>
      </c>
      <c r="G3" s="3" t="s">
        <v>22</v>
      </c>
      <c r="H3" s="3" t="s">
        <v>25</v>
      </c>
      <c r="I3" s="3" t="s">
        <v>23</v>
      </c>
    </row>
    <row r="4" spans="1:9" x14ac:dyDescent="0.3">
      <c r="A4" s="3">
        <f>MOD((ROW()-4),$B$1)+1</f>
        <v>1</v>
      </c>
      <c r="B4" s="4">
        <f>MOD(INT((ROW()-4)/$B$1),$B$1)+1</f>
        <v>1</v>
      </c>
      <c r="C4" s="4" t="str">
        <f>INDEX(ELO!$A$2:$A$14,A4)</f>
        <v xml:space="preserve"> Royal Challengers Bangalore</v>
      </c>
      <c r="D4" s="4" t="str">
        <f>INDEX(ELO!$A$2:$A$14,B4)</f>
        <v xml:space="preserve"> Royal Challengers Bangalore</v>
      </c>
      <c r="E4" s="3">
        <f>VLOOKUP(C4,ELO!$A$2:$B$14,2, FALSE)+$B$2</f>
        <v>1450.84931231467</v>
      </c>
      <c r="F4" s="3">
        <f>VLOOKUP(D4,ELO!$A$2:$B$14,2, FALSE)</f>
        <v>1450.84931231467</v>
      </c>
      <c r="G4" s="3">
        <f>1/(1+10^((F4-E4)/400))</f>
        <v>0.5</v>
      </c>
      <c r="H4" s="3">
        <f>1-G4</f>
        <v>0.5</v>
      </c>
      <c r="I4" s="3" t="str">
        <f>IF(G4&gt;0.5, C4, D4)</f>
        <v xml:space="preserve"> Royal Challengers Bangalore</v>
      </c>
    </row>
    <row r="5" spans="1:9" x14ac:dyDescent="0.3">
      <c r="A5" s="3">
        <f t="shared" ref="A5:A68" si="0">MOD((ROW()-4),$B$1)+1</f>
        <v>2</v>
      </c>
      <c r="B5" s="4">
        <f t="shared" ref="B5:B68" si="1">MOD(INT((ROW()-4)/$B$1),$B$1)+1</f>
        <v>1</v>
      </c>
      <c r="C5" s="4" t="str">
        <f>INDEX(ELO!$A$2:$A$14,A5)</f>
        <v xml:space="preserve"> Kolkata Knight Riders</v>
      </c>
      <c r="D5" s="4" t="str">
        <f>INDEX(ELO!$A$2:$A$14,B5)</f>
        <v xml:space="preserve"> Royal Challengers Bangalore</v>
      </c>
      <c r="E5" s="3">
        <f>VLOOKUP(C5,ELO!$A$2:$B$14,2, FALSE)+$B$2</f>
        <v>1492.9015802322001</v>
      </c>
      <c r="F5" s="3">
        <f>VLOOKUP(D5,ELO!$A$2:$B$14,2, FALSE)</f>
        <v>1450.84931231467</v>
      </c>
      <c r="G5" s="3">
        <f t="shared" ref="G5:G68" si="2">1/(1+10^((F5-E5)/400))</f>
        <v>0.5602242748798103</v>
      </c>
      <c r="H5" s="3">
        <f t="shared" ref="H5:H68" si="3">1-G5</f>
        <v>0.4397757251201897</v>
      </c>
      <c r="I5" s="3" t="str">
        <f t="shared" ref="I5:I68" si="4">IF(G5&gt;0.5, C5, D5)</f>
        <v xml:space="preserve"> Kolkata Knight Riders</v>
      </c>
    </row>
    <row r="6" spans="1:9" x14ac:dyDescent="0.3">
      <c r="A6" s="3">
        <f t="shared" si="0"/>
        <v>3</v>
      </c>
      <c r="B6" s="4">
        <f t="shared" si="1"/>
        <v>1</v>
      </c>
      <c r="C6" s="4" t="str">
        <f>INDEX(ELO!$A$2:$A$14,A6)</f>
        <v xml:space="preserve"> Kings XI Punjab</v>
      </c>
      <c r="D6" s="4" t="str">
        <f>INDEX(ELO!$A$2:$A$14,B6)</f>
        <v xml:space="preserve"> Royal Challengers Bangalore</v>
      </c>
      <c r="E6" s="3">
        <f>VLOOKUP(C6,ELO!$A$2:$B$14,2, FALSE)+$B$2</f>
        <v>1474.2403683175601</v>
      </c>
      <c r="F6" s="3">
        <f>VLOOKUP(D6,ELO!$A$2:$B$14,2, FALSE)</f>
        <v>1450.84931231467</v>
      </c>
      <c r="G6" s="3">
        <f t="shared" si="2"/>
        <v>0.533611667700295</v>
      </c>
      <c r="H6" s="3">
        <f t="shared" si="3"/>
        <v>0.466388332299705</v>
      </c>
      <c r="I6" s="3" t="str">
        <f t="shared" si="4"/>
        <v xml:space="preserve"> Kings XI Punjab</v>
      </c>
    </row>
    <row r="7" spans="1:9" x14ac:dyDescent="0.3">
      <c r="A7" s="3">
        <f t="shared" si="0"/>
        <v>4</v>
      </c>
      <c r="B7" s="4">
        <f t="shared" si="1"/>
        <v>1</v>
      </c>
      <c r="C7" s="4" t="str">
        <f>INDEX(ELO!$A$2:$A$14,A7)</f>
        <v xml:space="preserve"> Chennai Super Kings</v>
      </c>
      <c r="D7" s="4" t="str">
        <f>INDEX(ELO!$A$2:$A$14,B7)</f>
        <v xml:space="preserve"> Royal Challengers Bangalore</v>
      </c>
      <c r="E7" s="3">
        <f>VLOOKUP(C7,ELO!$A$2:$B$14,2, FALSE)+$B$2</f>
        <v>1519.6012328163499</v>
      </c>
      <c r="F7" s="3">
        <f>VLOOKUP(D7,ELO!$A$2:$B$14,2, FALSE)</f>
        <v>1450.84931231467</v>
      </c>
      <c r="G7" s="3">
        <f t="shared" si="2"/>
        <v>0.5976704216185269</v>
      </c>
      <c r="H7" s="3">
        <f t="shared" si="3"/>
        <v>0.4023295783814731</v>
      </c>
      <c r="I7" s="3" t="str">
        <f t="shared" si="4"/>
        <v xml:space="preserve"> Chennai Super Kings</v>
      </c>
    </row>
    <row r="8" spans="1:9" x14ac:dyDescent="0.3">
      <c r="A8" s="3">
        <f t="shared" si="0"/>
        <v>5</v>
      </c>
      <c r="B8" s="4">
        <f t="shared" si="1"/>
        <v>1</v>
      </c>
      <c r="C8" s="4" t="str">
        <f>INDEX(ELO!$A$2:$A$14,A8)</f>
        <v xml:space="preserve"> Delhi Daredevils</v>
      </c>
      <c r="D8" s="4" t="str">
        <f>INDEX(ELO!$A$2:$A$14,B8)</f>
        <v xml:space="preserve"> Royal Challengers Bangalore</v>
      </c>
      <c r="E8" s="3">
        <f>VLOOKUP(C8,ELO!$A$2:$B$14,2, FALSE)+$B$2</f>
        <v>1485.1860067268301</v>
      </c>
      <c r="F8" s="3">
        <f>VLOOKUP(D8,ELO!$A$2:$B$14,2, FALSE)</f>
        <v>1450.84931231467</v>
      </c>
      <c r="G8" s="3">
        <f t="shared" si="2"/>
        <v>0.54925422177416572</v>
      </c>
      <c r="H8" s="3">
        <f t="shared" si="3"/>
        <v>0.45074577822583428</v>
      </c>
      <c r="I8" s="3" t="str">
        <f t="shared" si="4"/>
        <v xml:space="preserve"> Delhi Daredevils</v>
      </c>
    </row>
    <row r="9" spans="1:9" x14ac:dyDescent="0.3">
      <c r="A9" s="3">
        <f t="shared" si="0"/>
        <v>6</v>
      </c>
      <c r="B9" s="4">
        <f t="shared" si="1"/>
        <v>1</v>
      </c>
      <c r="C9" s="4" t="str">
        <f>INDEX(ELO!$A$2:$A$14,A9)</f>
        <v xml:space="preserve"> Rajasthan Royals</v>
      </c>
      <c r="D9" s="4" t="str">
        <f>INDEX(ELO!$A$2:$A$14,B9)</f>
        <v xml:space="preserve"> Royal Challengers Bangalore</v>
      </c>
      <c r="E9" s="3">
        <f>VLOOKUP(C9,ELO!$A$2:$B$14,2, FALSE)+$B$2</f>
        <v>1503.23998842233</v>
      </c>
      <c r="F9" s="3">
        <f>VLOOKUP(D9,ELO!$A$2:$B$14,2, FALSE)</f>
        <v>1450.84931231467</v>
      </c>
      <c r="G9" s="3">
        <f t="shared" si="2"/>
        <v>0.57482993122068848</v>
      </c>
      <c r="H9" s="3">
        <f t="shared" si="3"/>
        <v>0.42517006877931152</v>
      </c>
      <c r="I9" s="3" t="str">
        <f t="shared" si="4"/>
        <v xml:space="preserve"> Rajasthan Royals</v>
      </c>
    </row>
    <row r="10" spans="1:9" x14ac:dyDescent="0.3">
      <c r="A10" s="3">
        <f t="shared" si="0"/>
        <v>7</v>
      </c>
      <c r="B10" s="4">
        <f t="shared" si="1"/>
        <v>1</v>
      </c>
      <c r="C10" s="4" t="str">
        <f>INDEX(ELO!$A$2:$A$14,A10)</f>
        <v xml:space="preserve"> Deccan Chargers</v>
      </c>
      <c r="D10" s="4" t="str">
        <f>INDEX(ELO!$A$2:$A$14,B10)</f>
        <v xml:space="preserve"> Royal Challengers Bangalore</v>
      </c>
      <c r="E10" s="3">
        <f>VLOOKUP(C10,ELO!$A$2:$B$14,2, FALSE)+$B$2</f>
        <v>1492.57897199936</v>
      </c>
      <c r="F10" s="3">
        <f>VLOOKUP(D10,ELO!$A$2:$B$14,2, FALSE)</f>
        <v>1450.84931231467</v>
      </c>
      <c r="G10" s="3">
        <f t="shared" si="2"/>
        <v>0.55976668883606406</v>
      </c>
      <c r="H10" s="3">
        <f t="shared" si="3"/>
        <v>0.44023331116393594</v>
      </c>
      <c r="I10" s="3" t="str">
        <f t="shared" si="4"/>
        <v xml:space="preserve"> Deccan Chargers</v>
      </c>
    </row>
    <row r="11" spans="1:9" x14ac:dyDescent="0.3">
      <c r="A11" s="3">
        <f t="shared" si="0"/>
        <v>8</v>
      </c>
      <c r="B11" s="4">
        <f t="shared" si="1"/>
        <v>1</v>
      </c>
      <c r="C11" s="4" t="str">
        <f>INDEX(ELO!$A$2:$A$14,A11)</f>
        <v xml:space="preserve"> Mumbai Indians</v>
      </c>
      <c r="D11" s="4" t="str">
        <f>INDEX(ELO!$A$2:$A$14,B11)</f>
        <v xml:space="preserve"> Royal Challengers Bangalore</v>
      </c>
      <c r="E11" s="3">
        <f>VLOOKUP(C11,ELO!$A$2:$B$14,2, FALSE)+$B$2</f>
        <v>1567.09640785651</v>
      </c>
      <c r="F11" s="3">
        <f>VLOOKUP(D11,ELO!$A$2:$B$14,2, FALSE)</f>
        <v>1450.84931231467</v>
      </c>
      <c r="G11" s="3">
        <f t="shared" si="2"/>
        <v>0.66131774777064067</v>
      </c>
      <c r="H11" s="3">
        <f t="shared" si="3"/>
        <v>0.33868225222935933</v>
      </c>
      <c r="I11" s="3" t="str">
        <f t="shared" si="4"/>
        <v xml:space="preserve"> Mumbai Indians</v>
      </c>
    </row>
    <row r="12" spans="1:9" x14ac:dyDescent="0.3">
      <c r="A12" s="3">
        <f t="shared" si="0"/>
        <v>9</v>
      </c>
      <c r="B12" s="4">
        <f t="shared" si="1"/>
        <v>1</v>
      </c>
      <c r="C12" s="4" t="str">
        <f>INDEX(ELO!$A$2:$A$14,A12)</f>
        <v xml:space="preserve"> Kochi Tuskers Kerala</v>
      </c>
      <c r="D12" s="4" t="str">
        <f>INDEX(ELO!$A$2:$A$14,B12)</f>
        <v xml:space="preserve"> Royal Challengers Bangalore</v>
      </c>
      <c r="E12" s="3">
        <f>VLOOKUP(C12,ELO!$A$2:$B$14,2, FALSE)+$B$2</f>
        <v>1498.57643078056</v>
      </c>
      <c r="F12" s="3">
        <f>VLOOKUP(D12,ELO!$A$2:$B$14,2, FALSE)</f>
        <v>1450.84931231467</v>
      </c>
      <c r="G12" s="3">
        <f t="shared" si="2"/>
        <v>0.56825604351543413</v>
      </c>
      <c r="H12" s="3">
        <f t="shared" si="3"/>
        <v>0.43174395648456587</v>
      </c>
      <c r="I12" s="3" t="str">
        <f t="shared" si="4"/>
        <v xml:space="preserve"> Kochi Tuskers Kerala</v>
      </c>
    </row>
    <row r="13" spans="1:9" x14ac:dyDescent="0.3">
      <c r="A13" s="3">
        <f t="shared" si="0"/>
        <v>10</v>
      </c>
      <c r="B13" s="4">
        <f t="shared" si="1"/>
        <v>1</v>
      </c>
      <c r="C13" s="4" t="str">
        <f>INDEX(ELO!$A$2:$A$14,A13)</f>
        <v xml:space="preserve"> Pune Warriors India</v>
      </c>
      <c r="D13" s="4" t="str">
        <f>INDEX(ELO!$A$2:$A$14,B13)</f>
        <v xml:space="preserve"> Royal Challengers Bangalore</v>
      </c>
      <c r="E13" s="3">
        <f>VLOOKUP(C13,ELO!$A$2:$B$14,2, FALSE)+$B$2</f>
        <v>1480.79676059857</v>
      </c>
      <c r="F13" s="3">
        <f>VLOOKUP(D13,ELO!$A$2:$B$14,2, FALSE)</f>
        <v>1450.84931231467</v>
      </c>
      <c r="G13" s="3">
        <f t="shared" si="2"/>
        <v>0.54299142412185075</v>
      </c>
      <c r="H13" s="3">
        <f t="shared" si="3"/>
        <v>0.45700857587814925</v>
      </c>
      <c r="I13" s="3" t="str">
        <f t="shared" si="4"/>
        <v xml:space="preserve"> Pune Warriors India</v>
      </c>
    </row>
    <row r="14" spans="1:9" x14ac:dyDescent="0.3">
      <c r="A14" s="3">
        <f t="shared" si="0"/>
        <v>11</v>
      </c>
      <c r="B14" s="4">
        <f t="shared" si="1"/>
        <v>1</v>
      </c>
      <c r="C14" s="4" t="str">
        <f>INDEX(ELO!$A$2:$A$14,A14)</f>
        <v xml:space="preserve"> Sunrisers Hyderabad</v>
      </c>
      <c r="D14" s="4" t="str">
        <f>INDEX(ELO!$A$2:$A$14,B14)</f>
        <v xml:space="preserve"> Royal Challengers Bangalore</v>
      </c>
      <c r="E14" s="3">
        <f>VLOOKUP(C14,ELO!$A$2:$B$14,2, FALSE)+$B$2</f>
        <v>1560.33097275202</v>
      </c>
      <c r="F14" s="3">
        <f>VLOOKUP(D14,ELO!$A$2:$B$14,2, FALSE)</f>
        <v>1450.84931231467</v>
      </c>
      <c r="G14" s="3">
        <f t="shared" si="2"/>
        <v>0.65254095423630198</v>
      </c>
      <c r="H14" s="3">
        <f t="shared" si="3"/>
        <v>0.34745904576369802</v>
      </c>
      <c r="I14" s="3" t="str">
        <f t="shared" si="4"/>
        <v xml:space="preserve"> Sunrisers Hyderabad</v>
      </c>
    </row>
    <row r="15" spans="1:9" x14ac:dyDescent="0.3">
      <c r="A15" s="3">
        <f t="shared" si="0"/>
        <v>12</v>
      </c>
      <c r="B15" s="4">
        <f t="shared" si="1"/>
        <v>1</v>
      </c>
      <c r="C15" s="4" t="str">
        <f>INDEX(ELO!$A$2:$A$14,A15)</f>
        <v xml:space="preserve"> Rising Pune Supergiant</v>
      </c>
      <c r="D15" s="4" t="str">
        <f>INDEX(ELO!$A$2:$A$14,B15)</f>
        <v xml:space="preserve"> Royal Challengers Bangalore</v>
      </c>
      <c r="E15" s="3">
        <f>VLOOKUP(C15,ELO!$A$2:$B$14,2, FALSE)+$B$2</f>
        <v>1520.38161382215</v>
      </c>
      <c r="F15" s="3">
        <f>VLOOKUP(D15,ELO!$A$2:$B$14,2, FALSE)</f>
        <v>1450.84931231467</v>
      </c>
      <c r="G15" s="3">
        <f t="shared" si="2"/>
        <v>0.5987501508882207</v>
      </c>
      <c r="H15" s="3">
        <f t="shared" si="3"/>
        <v>0.4012498491117793</v>
      </c>
      <c r="I15" s="3" t="str">
        <f t="shared" si="4"/>
        <v xml:space="preserve"> Rising Pune Supergiant</v>
      </c>
    </row>
    <row r="16" spans="1:9" x14ac:dyDescent="0.3">
      <c r="A16" s="3">
        <f t="shared" si="0"/>
        <v>13</v>
      </c>
      <c r="B16" s="4">
        <f t="shared" si="1"/>
        <v>1</v>
      </c>
      <c r="C16" s="4" t="str">
        <f>INDEX(ELO!$A$2:$A$14,A16)</f>
        <v xml:space="preserve"> Gujarat Lions</v>
      </c>
      <c r="D16" s="4" t="str">
        <f>INDEX(ELO!$A$2:$A$14,B16)</f>
        <v xml:space="preserve"> Royal Challengers Bangalore</v>
      </c>
      <c r="E16" s="3">
        <f>VLOOKUP(C16,ELO!$A$2:$B$14,2, FALSE)+$B$2</f>
        <v>1454.2203533608399</v>
      </c>
      <c r="F16" s="3">
        <f>VLOOKUP(D16,ELO!$A$2:$B$14,2, FALSE)</f>
        <v>1450.84931231467</v>
      </c>
      <c r="G16" s="3">
        <f t="shared" si="2"/>
        <v>0.50485116580750655</v>
      </c>
      <c r="H16" s="3">
        <f t="shared" si="3"/>
        <v>0.49514883419249345</v>
      </c>
      <c r="I16" s="3" t="str">
        <f t="shared" si="4"/>
        <v xml:space="preserve"> Gujarat Lions</v>
      </c>
    </row>
    <row r="17" spans="1:9" x14ac:dyDescent="0.3">
      <c r="A17" s="3">
        <f t="shared" si="0"/>
        <v>1</v>
      </c>
      <c r="B17" s="4">
        <f>MOD(INT((ROW()-4)/$B$1),$B$1)+1</f>
        <v>2</v>
      </c>
      <c r="C17" s="4" t="str">
        <f>INDEX(ELO!$A$2:$A$14,A17)</f>
        <v xml:space="preserve"> Royal Challengers Bangalore</v>
      </c>
      <c r="D17" s="4" t="str">
        <f>INDEX(ELO!$A$2:$A$14,B17)</f>
        <v xml:space="preserve"> Kolkata Knight Riders</v>
      </c>
      <c r="E17" s="3">
        <f>VLOOKUP(C17,ELO!$A$2:$B$14,2, FALSE)+$B$2</f>
        <v>1450.84931231467</v>
      </c>
      <c r="F17" s="3">
        <f>VLOOKUP(D17,ELO!$A$2:$B$14,2, FALSE)</f>
        <v>1492.9015802322001</v>
      </c>
      <c r="G17" s="3">
        <f t="shared" si="2"/>
        <v>0.43977572512018975</v>
      </c>
      <c r="H17" s="3">
        <f t="shared" si="3"/>
        <v>0.5602242748798103</v>
      </c>
      <c r="I17" s="3" t="str">
        <f t="shared" si="4"/>
        <v xml:space="preserve"> Kolkata Knight Riders</v>
      </c>
    </row>
    <row r="18" spans="1:9" x14ac:dyDescent="0.3">
      <c r="A18" s="3">
        <f t="shared" si="0"/>
        <v>2</v>
      </c>
      <c r="B18" s="4">
        <f t="shared" si="1"/>
        <v>2</v>
      </c>
      <c r="C18" s="4" t="str">
        <f>INDEX(ELO!$A$2:$A$14,A18)</f>
        <v xml:space="preserve"> Kolkata Knight Riders</v>
      </c>
      <c r="D18" s="4" t="str">
        <f>INDEX(ELO!$A$2:$A$14,B18)</f>
        <v xml:space="preserve"> Kolkata Knight Riders</v>
      </c>
      <c r="E18" s="3">
        <f>VLOOKUP(C18,ELO!$A$2:$B$14,2, FALSE)+$B$2</f>
        <v>1492.9015802322001</v>
      </c>
      <c r="F18" s="3">
        <f>VLOOKUP(D18,ELO!$A$2:$B$14,2, FALSE)</f>
        <v>1492.9015802322001</v>
      </c>
      <c r="G18" s="3">
        <f t="shared" si="2"/>
        <v>0.5</v>
      </c>
      <c r="H18" s="3">
        <f t="shared" si="3"/>
        <v>0.5</v>
      </c>
      <c r="I18" s="3" t="str">
        <f t="shared" si="4"/>
        <v xml:space="preserve"> Kolkata Knight Riders</v>
      </c>
    </row>
    <row r="19" spans="1:9" x14ac:dyDescent="0.3">
      <c r="A19" s="3">
        <f t="shared" si="0"/>
        <v>3</v>
      </c>
      <c r="B19" s="4">
        <f t="shared" si="1"/>
        <v>2</v>
      </c>
      <c r="C19" s="4" t="str">
        <f>INDEX(ELO!$A$2:$A$14,A19)</f>
        <v xml:space="preserve"> Kings XI Punjab</v>
      </c>
      <c r="D19" s="4" t="str">
        <f>INDEX(ELO!$A$2:$A$14,B19)</f>
        <v xml:space="preserve"> Kolkata Knight Riders</v>
      </c>
      <c r="E19" s="3">
        <f>VLOOKUP(C19,ELO!$A$2:$B$14,2, FALSE)+$B$2</f>
        <v>1474.2403683175601</v>
      </c>
      <c r="F19" s="3">
        <f>VLOOKUP(D19,ELO!$A$2:$B$14,2, FALSE)</f>
        <v>1492.9015802322001</v>
      </c>
      <c r="G19" s="3">
        <f t="shared" si="2"/>
        <v>0.47317015280177449</v>
      </c>
      <c r="H19" s="3">
        <f t="shared" si="3"/>
        <v>0.52682984719822556</v>
      </c>
      <c r="I19" s="3" t="str">
        <f t="shared" si="4"/>
        <v xml:space="preserve"> Kolkata Knight Riders</v>
      </c>
    </row>
    <row r="20" spans="1:9" x14ac:dyDescent="0.3">
      <c r="A20" s="3">
        <f t="shared" si="0"/>
        <v>4</v>
      </c>
      <c r="B20" s="4">
        <f t="shared" si="1"/>
        <v>2</v>
      </c>
      <c r="C20" s="4" t="str">
        <f>INDEX(ELO!$A$2:$A$14,A20)</f>
        <v xml:space="preserve"> Chennai Super Kings</v>
      </c>
      <c r="D20" s="4" t="str">
        <f>INDEX(ELO!$A$2:$A$14,B20)</f>
        <v xml:space="preserve"> Kolkata Knight Riders</v>
      </c>
      <c r="E20" s="3">
        <f>VLOOKUP(C20,ELO!$A$2:$B$14,2, FALSE)+$B$2</f>
        <v>1519.6012328163499</v>
      </c>
      <c r="F20" s="3">
        <f>VLOOKUP(D20,ELO!$A$2:$B$14,2, FALSE)</f>
        <v>1492.9015802322001</v>
      </c>
      <c r="G20" s="3">
        <f t="shared" si="2"/>
        <v>0.53834842855592357</v>
      </c>
      <c r="H20" s="3">
        <f t="shared" si="3"/>
        <v>0.46165157144407643</v>
      </c>
      <c r="I20" s="3" t="str">
        <f t="shared" si="4"/>
        <v xml:space="preserve"> Chennai Super Kings</v>
      </c>
    </row>
    <row r="21" spans="1:9" x14ac:dyDescent="0.3">
      <c r="A21" s="3">
        <f t="shared" si="0"/>
        <v>5</v>
      </c>
      <c r="B21" s="4">
        <f t="shared" si="1"/>
        <v>2</v>
      </c>
      <c r="C21" s="4" t="str">
        <f>INDEX(ELO!$A$2:$A$14,A21)</f>
        <v xml:space="preserve"> Delhi Daredevils</v>
      </c>
      <c r="D21" s="4" t="str">
        <f>INDEX(ELO!$A$2:$A$14,B21)</f>
        <v xml:space="preserve"> Kolkata Knight Riders</v>
      </c>
      <c r="E21" s="3">
        <f>VLOOKUP(C21,ELO!$A$2:$B$14,2, FALSE)+$B$2</f>
        <v>1485.1860067268301</v>
      </c>
      <c r="F21" s="3">
        <f>VLOOKUP(D21,ELO!$A$2:$B$14,2, FALSE)</f>
        <v>1492.9015802322001</v>
      </c>
      <c r="G21" s="3">
        <f t="shared" si="2"/>
        <v>0.48889822208835398</v>
      </c>
      <c r="H21" s="3">
        <f t="shared" si="3"/>
        <v>0.51110177791164602</v>
      </c>
      <c r="I21" s="3" t="str">
        <f t="shared" si="4"/>
        <v xml:space="preserve"> Kolkata Knight Riders</v>
      </c>
    </row>
    <row r="22" spans="1:9" x14ac:dyDescent="0.3">
      <c r="A22" s="3">
        <f t="shared" si="0"/>
        <v>6</v>
      </c>
      <c r="B22" s="4">
        <f t="shared" si="1"/>
        <v>2</v>
      </c>
      <c r="C22" s="4" t="str">
        <f>INDEX(ELO!$A$2:$A$14,A22)</f>
        <v xml:space="preserve"> Rajasthan Royals</v>
      </c>
      <c r="D22" s="4" t="str">
        <f>INDEX(ELO!$A$2:$A$14,B22)</f>
        <v xml:space="preserve"> Kolkata Knight Riders</v>
      </c>
      <c r="E22" s="3">
        <f>VLOOKUP(C22,ELO!$A$2:$B$14,2, FALSE)+$B$2</f>
        <v>1503.23998842233</v>
      </c>
      <c r="F22" s="3">
        <f>VLOOKUP(D22,ELO!$A$2:$B$14,2, FALSE)</f>
        <v>1492.9015802322001</v>
      </c>
      <c r="G22" s="3">
        <f t="shared" si="2"/>
        <v>0.51487377568259984</v>
      </c>
      <c r="H22" s="3">
        <f t="shared" si="3"/>
        <v>0.48512622431740016</v>
      </c>
      <c r="I22" s="3" t="str">
        <f t="shared" si="4"/>
        <v xml:space="preserve"> Rajasthan Royals</v>
      </c>
    </row>
    <row r="23" spans="1:9" x14ac:dyDescent="0.3">
      <c r="A23" s="3">
        <f t="shared" si="0"/>
        <v>7</v>
      </c>
      <c r="B23" s="4">
        <f t="shared" si="1"/>
        <v>2</v>
      </c>
      <c r="C23" s="4" t="str">
        <f>INDEX(ELO!$A$2:$A$14,A23)</f>
        <v xml:space="preserve"> Deccan Chargers</v>
      </c>
      <c r="D23" s="4" t="str">
        <f>INDEX(ELO!$A$2:$A$14,B23)</f>
        <v xml:space="preserve"> Kolkata Knight Riders</v>
      </c>
      <c r="E23" s="3">
        <f>VLOOKUP(C23,ELO!$A$2:$B$14,2, FALSE)+$B$2</f>
        <v>1492.57897199936</v>
      </c>
      <c r="F23" s="3">
        <f>VLOOKUP(D23,ELO!$A$2:$B$14,2, FALSE)</f>
        <v>1492.9015802322001</v>
      </c>
      <c r="G23" s="3">
        <f t="shared" si="2"/>
        <v>0.49953572956604519</v>
      </c>
      <c r="H23" s="3">
        <f t="shared" si="3"/>
        <v>0.50046427043395481</v>
      </c>
      <c r="I23" s="3" t="str">
        <f t="shared" si="4"/>
        <v xml:space="preserve"> Kolkata Knight Riders</v>
      </c>
    </row>
    <row r="24" spans="1:9" x14ac:dyDescent="0.3">
      <c r="A24" s="3">
        <f t="shared" si="0"/>
        <v>8</v>
      </c>
      <c r="B24" s="4">
        <f t="shared" si="1"/>
        <v>2</v>
      </c>
      <c r="C24" s="4" t="str">
        <f>INDEX(ELO!$A$2:$A$14,A24)</f>
        <v xml:space="preserve"> Mumbai Indians</v>
      </c>
      <c r="D24" s="4" t="str">
        <f>INDEX(ELO!$A$2:$A$14,B24)</f>
        <v xml:space="preserve"> Kolkata Knight Riders</v>
      </c>
      <c r="E24" s="3">
        <f>VLOOKUP(C24,ELO!$A$2:$B$14,2, FALSE)+$B$2</f>
        <v>1567.09640785651</v>
      </c>
      <c r="F24" s="3">
        <f>VLOOKUP(D24,ELO!$A$2:$B$14,2, FALSE)</f>
        <v>1492.9015802322001</v>
      </c>
      <c r="G24" s="3">
        <f t="shared" si="2"/>
        <v>0.6051809057049542</v>
      </c>
      <c r="H24" s="3">
        <f t="shared" si="3"/>
        <v>0.3948190942950458</v>
      </c>
      <c r="I24" s="3" t="str">
        <f t="shared" si="4"/>
        <v xml:space="preserve"> Mumbai Indians</v>
      </c>
    </row>
    <row r="25" spans="1:9" x14ac:dyDescent="0.3">
      <c r="A25" s="3">
        <f t="shared" si="0"/>
        <v>9</v>
      </c>
      <c r="B25" s="4">
        <f t="shared" si="1"/>
        <v>2</v>
      </c>
      <c r="C25" s="4" t="str">
        <f>INDEX(ELO!$A$2:$A$14,A25)</f>
        <v xml:space="preserve"> Kochi Tuskers Kerala</v>
      </c>
      <c r="D25" s="4" t="str">
        <f>INDEX(ELO!$A$2:$A$14,B25)</f>
        <v xml:space="preserve"> Kolkata Knight Riders</v>
      </c>
      <c r="E25" s="3">
        <f>VLOOKUP(C25,ELO!$A$2:$B$14,2, FALSE)+$B$2</f>
        <v>1498.57643078056</v>
      </c>
      <c r="F25" s="3">
        <f>VLOOKUP(D25,ELO!$A$2:$B$14,2, FALSE)</f>
        <v>1492.9015802322001</v>
      </c>
      <c r="G25" s="3">
        <f t="shared" si="2"/>
        <v>0.50816604024599887</v>
      </c>
      <c r="H25" s="3">
        <f t="shared" si="3"/>
        <v>0.49183395975400113</v>
      </c>
      <c r="I25" s="3" t="str">
        <f t="shared" si="4"/>
        <v xml:space="preserve"> Kochi Tuskers Kerala</v>
      </c>
    </row>
    <row r="26" spans="1:9" x14ac:dyDescent="0.3">
      <c r="A26" s="3">
        <f t="shared" si="0"/>
        <v>10</v>
      </c>
      <c r="B26" s="4">
        <f t="shared" si="1"/>
        <v>2</v>
      </c>
      <c r="C26" s="4" t="str">
        <f>INDEX(ELO!$A$2:$A$14,A26)</f>
        <v xml:space="preserve"> Pune Warriors India</v>
      </c>
      <c r="D26" s="4" t="str">
        <f>INDEX(ELO!$A$2:$A$14,B26)</f>
        <v xml:space="preserve"> Kolkata Knight Riders</v>
      </c>
      <c r="E26" s="3">
        <f>VLOOKUP(C26,ELO!$A$2:$B$14,2, FALSE)+$B$2</f>
        <v>1480.79676059857</v>
      </c>
      <c r="F26" s="3">
        <f>VLOOKUP(D26,ELO!$A$2:$B$14,2, FALSE)</f>
        <v>1492.9015802322001</v>
      </c>
      <c r="G26" s="3">
        <f t="shared" si="2"/>
        <v>0.48258680937002985</v>
      </c>
      <c r="H26" s="3">
        <f t="shared" si="3"/>
        <v>0.51741319062997015</v>
      </c>
      <c r="I26" s="3" t="str">
        <f t="shared" si="4"/>
        <v xml:space="preserve"> Kolkata Knight Riders</v>
      </c>
    </row>
    <row r="27" spans="1:9" x14ac:dyDescent="0.3">
      <c r="A27" s="3">
        <f t="shared" si="0"/>
        <v>11</v>
      </c>
      <c r="B27" s="4">
        <f t="shared" si="1"/>
        <v>2</v>
      </c>
      <c r="C27" s="4" t="str">
        <f>INDEX(ELO!$A$2:$A$14,A27)</f>
        <v xml:space="preserve"> Sunrisers Hyderabad</v>
      </c>
      <c r="D27" s="4" t="str">
        <f>INDEX(ELO!$A$2:$A$14,B27)</f>
        <v xml:space="preserve"> Kolkata Knight Riders</v>
      </c>
      <c r="E27" s="3">
        <f>VLOOKUP(C27,ELO!$A$2:$B$14,2, FALSE)+$B$2</f>
        <v>1560.33097275202</v>
      </c>
      <c r="F27" s="3">
        <f>VLOOKUP(D27,ELO!$A$2:$B$14,2, FALSE)</f>
        <v>1492.9015802322001</v>
      </c>
      <c r="G27" s="3">
        <f t="shared" si="2"/>
        <v>0.59583842257316211</v>
      </c>
      <c r="H27" s="3">
        <f t="shared" si="3"/>
        <v>0.40416157742683789</v>
      </c>
      <c r="I27" s="3" t="str">
        <f t="shared" si="4"/>
        <v xml:space="preserve"> Sunrisers Hyderabad</v>
      </c>
    </row>
    <row r="28" spans="1:9" x14ac:dyDescent="0.3">
      <c r="A28" s="3">
        <f t="shared" si="0"/>
        <v>12</v>
      </c>
      <c r="B28" s="4">
        <f t="shared" si="1"/>
        <v>2</v>
      </c>
      <c r="C28" s="4" t="str">
        <f>INDEX(ELO!$A$2:$A$14,A28)</f>
        <v xml:space="preserve"> Rising Pune Supergiant</v>
      </c>
      <c r="D28" s="4" t="str">
        <f>INDEX(ELO!$A$2:$A$14,B28)</f>
        <v xml:space="preserve"> Kolkata Knight Riders</v>
      </c>
      <c r="E28" s="3">
        <f>VLOOKUP(C28,ELO!$A$2:$B$14,2, FALSE)+$B$2</f>
        <v>1520.38161382215</v>
      </c>
      <c r="F28" s="3">
        <f>VLOOKUP(D28,ELO!$A$2:$B$14,2, FALSE)</f>
        <v>1492.9015802322001</v>
      </c>
      <c r="G28" s="3">
        <f t="shared" si="2"/>
        <v>0.53946468663663383</v>
      </c>
      <c r="H28" s="3">
        <f t="shared" si="3"/>
        <v>0.46053531336336617</v>
      </c>
      <c r="I28" s="3" t="str">
        <f t="shared" si="4"/>
        <v xml:space="preserve"> Rising Pune Supergiant</v>
      </c>
    </row>
    <row r="29" spans="1:9" x14ac:dyDescent="0.3">
      <c r="A29" s="3">
        <f t="shared" si="0"/>
        <v>13</v>
      </c>
      <c r="B29" s="4">
        <f t="shared" si="1"/>
        <v>2</v>
      </c>
      <c r="C29" s="4" t="str">
        <f>INDEX(ELO!$A$2:$A$14,A29)</f>
        <v xml:space="preserve"> Gujarat Lions</v>
      </c>
      <c r="D29" s="4" t="str">
        <f>INDEX(ELO!$A$2:$A$14,B29)</f>
        <v xml:space="preserve"> Kolkata Knight Riders</v>
      </c>
      <c r="E29" s="3">
        <f>VLOOKUP(C29,ELO!$A$2:$B$14,2, FALSE)+$B$2</f>
        <v>1454.2203533608399</v>
      </c>
      <c r="F29" s="3">
        <f>VLOOKUP(D29,ELO!$A$2:$B$14,2, FALSE)</f>
        <v>1492.9015802322001</v>
      </c>
      <c r="G29" s="3">
        <f t="shared" si="2"/>
        <v>0.44456210444155647</v>
      </c>
      <c r="H29" s="3">
        <f t="shared" si="3"/>
        <v>0.55543789555844358</v>
      </c>
      <c r="I29" s="3" t="str">
        <f t="shared" si="4"/>
        <v xml:space="preserve"> Kolkata Knight Riders</v>
      </c>
    </row>
    <row r="30" spans="1:9" x14ac:dyDescent="0.3">
      <c r="A30" s="3">
        <f t="shared" si="0"/>
        <v>1</v>
      </c>
      <c r="B30" s="4">
        <f t="shared" si="1"/>
        <v>3</v>
      </c>
      <c r="C30" s="4" t="str">
        <f>INDEX(ELO!$A$2:$A$14,A30)</f>
        <v xml:space="preserve"> Royal Challengers Bangalore</v>
      </c>
      <c r="D30" s="4" t="str">
        <f>INDEX(ELO!$A$2:$A$14,B30)</f>
        <v xml:space="preserve"> Kings XI Punjab</v>
      </c>
      <c r="E30" s="3">
        <f>VLOOKUP(C30,ELO!$A$2:$B$14,2, FALSE)+$B$2</f>
        <v>1450.84931231467</v>
      </c>
      <c r="F30" s="3">
        <f>VLOOKUP(D30,ELO!$A$2:$B$14,2, FALSE)</f>
        <v>1474.2403683175601</v>
      </c>
      <c r="G30" s="3">
        <f t="shared" si="2"/>
        <v>0.466388332299705</v>
      </c>
      <c r="H30" s="3">
        <f t="shared" si="3"/>
        <v>0.533611667700295</v>
      </c>
      <c r="I30" s="3" t="str">
        <f t="shared" si="4"/>
        <v xml:space="preserve"> Kings XI Punjab</v>
      </c>
    </row>
    <row r="31" spans="1:9" x14ac:dyDescent="0.3">
      <c r="A31" s="3">
        <f t="shared" si="0"/>
        <v>2</v>
      </c>
      <c r="B31" s="4">
        <f t="shared" si="1"/>
        <v>3</v>
      </c>
      <c r="C31" s="4" t="str">
        <f>INDEX(ELO!$A$2:$A$14,A31)</f>
        <v xml:space="preserve"> Kolkata Knight Riders</v>
      </c>
      <c r="D31" s="4" t="str">
        <f>INDEX(ELO!$A$2:$A$14,B31)</f>
        <v xml:space="preserve"> Kings XI Punjab</v>
      </c>
      <c r="E31" s="3">
        <f>VLOOKUP(C31,ELO!$A$2:$B$14,2, FALSE)+$B$2</f>
        <v>1492.9015802322001</v>
      </c>
      <c r="F31" s="3">
        <f>VLOOKUP(D31,ELO!$A$2:$B$14,2, FALSE)</f>
        <v>1474.2403683175601</v>
      </c>
      <c r="G31" s="3">
        <f t="shared" si="2"/>
        <v>0.52682984719822556</v>
      </c>
      <c r="H31" s="3">
        <f t="shared" si="3"/>
        <v>0.47317015280177444</v>
      </c>
      <c r="I31" s="3" t="str">
        <f t="shared" si="4"/>
        <v xml:space="preserve"> Kolkata Knight Riders</v>
      </c>
    </row>
    <row r="32" spans="1:9" x14ac:dyDescent="0.3">
      <c r="A32" s="3">
        <f t="shared" si="0"/>
        <v>3</v>
      </c>
      <c r="B32" s="4">
        <f t="shared" si="1"/>
        <v>3</v>
      </c>
      <c r="C32" s="4" t="str">
        <f>INDEX(ELO!$A$2:$A$14,A32)</f>
        <v xml:space="preserve"> Kings XI Punjab</v>
      </c>
      <c r="D32" s="4" t="str">
        <f>INDEX(ELO!$A$2:$A$14,B32)</f>
        <v xml:space="preserve"> Kings XI Punjab</v>
      </c>
      <c r="E32" s="3">
        <f>VLOOKUP(C32,ELO!$A$2:$B$14,2, FALSE)+$B$2</f>
        <v>1474.2403683175601</v>
      </c>
      <c r="F32" s="3">
        <f>VLOOKUP(D32,ELO!$A$2:$B$14,2, FALSE)</f>
        <v>1474.2403683175601</v>
      </c>
      <c r="G32" s="3">
        <f t="shared" si="2"/>
        <v>0.5</v>
      </c>
      <c r="H32" s="3">
        <f t="shared" si="3"/>
        <v>0.5</v>
      </c>
      <c r="I32" s="3" t="str">
        <f t="shared" si="4"/>
        <v xml:space="preserve"> Kings XI Punjab</v>
      </c>
    </row>
    <row r="33" spans="1:9" x14ac:dyDescent="0.3">
      <c r="A33" s="3">
        <f t="shared" si="0"/>
        <v>4</v>
      </c>
      <c r="B33" s="4">
        <f t="shared" si="1"/>
        <v>3</v>
      </c>
      <c r="C33" s="4" t="str">
        <f>INDEX(ELO!$A$2:$A$14,A33)</f>
        <v xml:space="preserve"> Chennai Super Kings</v>
      </c>
      <c r="D33" s="4" t="str">
        <f>INDEX(ELO!$A$2:$A$14,B33)</f>
        <v xml:space="preserve"> Kings XI Punjab</v>
      </c>
      <c r="E33" s="3">
        <f>VLOOKUP(C33,ELO!$A$2:$B$14,2, FALSE)+$B$2</f>
        <v>1519.6012328163499</v>
      </c>
      <c r="F33" s="3">
        <f>VLOOKUP(D33,ELO!$A$2:$B$14,2, FALSE)</f>
        <v>1474.2403683175601</v>
      </c>
      <c r="G33" s="3">
        <f t="shared" si="2"/>
        <v>0.56491113204846577</v>
      </c>
      <c r="H33" s="3">
        <f t="shared" si="3"/>
        <v>0.43508886795153423</v>
      </c>
      <c r="I33" s="3" t="str">
        <f t="shared" si="4"/>
        <v xml:space="preserve"> Chennai Super Kings</v>
      </c>
    </row>
    <row r="34" spans="1:9" x14ac:dyDescent="0.3">
      <c r="A34" s="3">
        <f t="shared" si="0"/>
        <v>5</v>
      </c>
      <c r="B34" s="4">
        <f t="shared" si="1"/>
        <v>3</v>
      </c>
      <c r="C34" s="4" t="str">
        <f>INDEX(ELO!$A$2:$A$14,A34)</f>
        <v xml:space="preserve"> Delhi Daredevils</v>
      </c>
      <c r="D34" s="4" t="str">
        <f>INDEX(ELO!$A$2:$A$14,B34)</f>
        <v xml:space="preserve"> Kings XI Punjab</v>
      </c>
      <c r="E34" s="3">
        <f>VLOOKUP(C34,ELO!$A$2:$B$14,2, FALSE)+$B$2</f>
        <v>1485.1860067268301</v>
      </c>
      <c r="F34" s="3">
        <f>VLOOKUP(D34,ELO!$A$2:$B$14,2, FALSE)</f>
        <v>1474.2403683175601</v>
      </c>
      <c r="G34" s="3">
        <f t="shared" si="2"/>
        <v>0.51574683062779025</v>
      </c>
      <c r="H34" s="3">
        <f t="shared" si="3"/>
        <v>0.48425316937220975</v>
      </c>
      <c r="I34" s="3" t="str">
        <f t="shared" si="4"/>
        <v xml:space="preserve"> Delhi Daredevils</v>
      </c>
    </row>
    <row r="35" spans="1:9" x14ac:dyDescent="0.3">
      <c r="A35" s="3">
        <f t="shared" si="0"/>
        <v>6</v>
      </c>
      <c r="B35" s="4">
        <f t="shared" si="1"/>
        <v>3</v>
      </c>
      <c r="C35" s="4" t="str">
        <f>INDEX(ELO!$A$2:$A$14,A35)</f>
        <v xml:space="preserve"> Rajasthan Royals</v>
      </c>
      <c r="D35" s="4" t="str">
        <f>INDEX(ELO!$A$2:$A$14,B35)</f>
        <v xml:space="preserve"> Kings XI Punjab</v>
      </c>
      <c r="E35" s="3">
        <f>VLOOKUP(C35,ELO!$A$2:$B$14,2, FALSE)+$B$2</f>
        <v>1503.23998842233</v>
      </c>
      <c r="F35" s="3">
        <f>VLOOKUP(D35,ELO!$A$2:$B$14,2, FALSE)</f>
        <v>1474.2403683175601</v>
      </c>
      <c r="G35" s="3">
        <f t="shared" si="2"/>
        <v>0.5416371597928733</v>
      </c>
      <c r="H35" s="3">
        <f t="shared" si="3"/>
        <v>0.4583628402071267</v>
      </c>
      <c r="I35" s="3" t="str">
        <f t="shared" si="4"/>
        <v xml:space="preserve"> Rajasthan Royals</v>
      </c>
    </row>
    <row r="36" spans="1:9" x14ac:dyDescent="0.3">
      <c r="A36" s="3">
        <f t="shared" si="0"/>
        <v>7</v>
      </c>
      <c r="B36" s="4">
        <f t="shared" si="1"/>
        <v>3</v>
      </c>
      <c r="C36" s="4" t="str">
        <f>INDEX(ELO!$A$2:$A$14,A36)</f>
        <v xml:space="preserve"> Deccan Chargers</v>
      </c>
      <c r="D36" s="4" t="str">
        <f>INDEX(ELO!$A$2:$A$14,B36)</f>
        <v xml:space="preserve"> Kings XI Punjab</v>
      </c>
      <c r="E36" s="3">
        <f>VLOOKUP(C36,ELO!$A$2:$B$14,2, FALSE)+$B$2</f>
        <v>1492.57897199936</v>
      </c>
      <c r="F36" s="3">
        <f>VLOOKUP(D36,ELO!$A$2:$B$14,2, FALSE)</f>
        <v>1474.2403683175601</v>
      </c>
      <c r="G36" s="3">
        <f t="shared" si="2"/>
        <v>0.52636689050036978</v>
      </c>
      <c r="H36" s="3">
        <f t="shared" si="3"/>
        <v>0.47363310949963022</v>
      </c>
      <c r="I36" s="3" t="str">
        <f t="shared" si="4"/>
        <v xml:space="preserve"> Deccan Chargers</v>
      </c>
    </row>
    <row r="37" spans="1:9" x14ac:dyDescent="0.3">
      <c r="A37" s="3">
        <f t="shared" si="0"/>
        <v>8</v>
      </c>
      <c r="B37" s="4">
        <f t="shared" si="1"/>
        <v>3</v>
      </c>
      <c r="C37" s="4" t="str">
        <f>INDEX(ELO!$A$2:$A$14,A37)</f>
        <v xml:space="preserve"> Mumbai Indians</v>
      </c>
      <c r="D37" s="4" t="str">
        <f>INDEX(ELO!$A$2:$A$14,B37)</f>
        <v xml:space="preserve"> Kings XI Punjab</v>
      </c>
      <c r="E37" s="3">
        <f>VLOOKUP(C37,ELO!$A$2:$B$14,2, FALSE)+$B$2</f>
        <v>1567.09640785651</v>
      </c>
      <c r="F37" s="3">
        <f>VLOOKUP(D37,ELO!$A$2:$B$14,2, FALSE)</f>
        <v>1474.2403683175601</v>
      </c>
      <c r="G37" s="3">
        <f t="shared" si="2"/>
        <v>0.63053725483055756</v>
      </c>
      <c r="H37" s="3">
        <f t="shared" si="3"/>
        <v>0.36946274516944244</v>
      </c>
      <c r="I37" s="3" t="str">
        <f t="shared" si="4"/>
        <v xml:space="preserve"> Mumbai Indians</v>
      </c>
    </row>
    <row r="38" spans="1:9" x14ac:dyDescent="0.3">
      <c r="A38" s="3">
        <f t="shared" si="0"/>
        <v>9</v>
      </c>
      <c r="B38" s="4">
        <f t="shared" si="1"/>
        <v>3</v>
      </c>
      <c r="C38" s="4" t="str">
        <f>INDEX(ELO!$A$2:$A$14,A38)</f>
        <v xml:space="preserve"> Kochi Tuskers Kerala</v>
      </c>
      <c r="D38" s="4" t="str">
        <f>INDEX(ELO!$A$2:$A$14,B38)</f>
        <v xml:space="preserve"> Kings XI Punjab</v>
      </c>
      <c r="E38" s="3">
        <f>VLOOKUP(C38,ELO!$A$2:$B$14,2, FALSE)+$B$2</f>
        <v>1498.57643078056</v>
      </c>
      <c r="F38" s="3">
        <f>VLOOKUP(D38,ELO!$A$2:$B$14,2, FALSE)</f>
        <v>1474.2403683175601</v>
      </c>
      <c r="G38" s="3">
        <f t="shared" si="2"/>
        <v>0.53496524479711405</v>
      </c>
      <c r="H38" s="3">
        <f t="shared" si="3"/>
        <v>0.46503475520288595</v>
      </c>
      <c r="I38" s="3" t="str">
        <f t="shared" si="4"/>
        <v xml:space="preserve"> Kochi Tuskers Kerala</v>
      </c>
    </row>
    <row r="39" spans="1:9" x14ac:dyDescent="0.3">
      <c r="A39" s="3">
        <f t="shared" si="0"/>
        <v>10</v>
      </c>
      <c r="B39" s="4">
        <f t="shared" si="1"/>
        <v>3</v>
      </c>
      <c r="C39" s="4" t="str">
        <f>INDEX(ELO!$A$2:$A$14,A39)</f>
        <v xml:space="preserve"> Pune Warriors India</v>
      </c>
      <c r="D39" s="4" t="str">
        <f>INDEX(ELO!$A$2:$A$14,B39)</f>
        <v xml:space="preserve"> Kings XI Punjab</v>
      </c>
      <c r="E39" s="3">
        <f>VLOOKUP(C39,ELO!$A$2:$B$14,2, FALSE)+$B$2</f>
        <v>1480.79676059857</v>
      </c>
      <c r="F39" s="3">
        <f>VLOOKUP(D39,ELO!$A$2:$B$14,2, FALSE)</f>
        <v>1474.2403683175601</v>
      </c>
      <c r="G39" s="3">
        <f t="shared" si="2"/>
        <v>0.50943428710904637</v>
      </c>
      <c r="H39" s="3">
        <f t="shared" si="3"/>
        <v>0.49056571289095363</v>
      </c>
      <c r="I39" s="3" t="str">
        <f t="shared" si="4"/>
        <v xml:space="preserve"> Pune Warriors India</v>
      </c>
    </row>
    <row r="40" spans="1:9" x14ac:dyDescent="0.3">
      <c r="A40" s="3">
        <f t="shared" si="0"/>
        <v>11</v>
      </c>
      <c r="B40" s="4">
        <f t="shared" si="1"/>
        <v>3</v>
      </c>
      <c r="C40" s="4" t="str">
        <f>INDEX(ELO!$A$2:$A$14,A40)</f>
        <v xml:space="preserve"> Sunrisers Hyderabad</v>
      </c>
      <c r="D40" s="4" t="str">
        <f>INDEX(ELO!$A$2:$A$14,B40)</f>
        <v xml:space="preserve"> Kings XI Punjab</v>
      </c>
      <c r="E40" s="3">
        <f>VLOOKUP(C40,ELO!$A$2:$B$14,2, FALSE)+$B$2</f>
        <v>1560.33097275202</v>
      </c>
      <c r="F40" s="3">
        <f>VLOOKUP(D40,ELO!$A$2:$B$14,2, FALSE)</f>
        <v>1474.2403683175601</v>
      </c>
      <c r="G40" s="3">
        <f t="shared" si="2"/>
        <v>0.62141943194626581</v>
      </c>
      <c r="H40" s="3">
        <f t="shared" si="3"/>
        <v>0.37858056805373419</v>
      </c>
      <c r="I40" s="3" t="str">
        <f t="shared" si="4"/>
        <v xml:space="preserve"> Sunrisers Hyderabad</v>
      </c>
    </row>
    <row r="41" spans="1:9" x14ac:dyDescent="0.3">
      <c r="A41" s="3">
        <f t="shared" si="0"/>
        <v>12</v>
      </c>
      <c r="B41" s="4">
        <f t="shared" si="1"/>
        <v>3</v>
      </c>
      <c r="C41" s="4" t="str">
        <f>INDEX(ELO!$A$2:$A$14,A41)</f>
        <v xml:space="preserve"> Rising Pune Supergiant</v>
      </c>
      <c r="D41" s="4" t="str">
        <f>INDEX(ELO!$A$2:$A$14,B41)</f>
        <v xml:space="preserve"> Kings XI Punjab</v>
      </c>
      <c r="E41" s="3">
        <f>VLOOKUP(C41,ELO!$A$2:$B$14,2, FALSE)+$B$2</f>
        <v>1520.38161382215</v>
      </c>
      <c r="F41" s="3">
        <f>VLOOKUP(D41,ELO!$A$2:$B$14,2, FALSE)</f>
        <v>1474.2403683175601</v>
      </c>
      <c r="G41" s="3">
        <f t="shared" si="2"/>
        <v>0.56601493904392031</v>
      </c>
      <c r="H41" s="3">
        <f t="shared" si="3"/>
        <v>0.43398506095607969</v>
      </c>
      <c r="I41" s="3" t="str">
        <f t="shared" si="4"/>
        <v xml:space="preserve"> Rising Pune Supergiant</v>
      </c>
    </row>
    <row r="42" spans="1:9" x14ac:dyDescent="0.3">
      <c r="A42" s="3">
        <f t="shared" si="0"/>
        <v>13</v>
      </c>
      <c r="B42" s="4">
        <f t="shared" si="1"/>
        <v>3</v>
      </c>
      <c r="C42" s="4" t="str">
        <f>INDEX(ELO!$A$2:$A$14,A42)</f>
        <v xml:space="preserve"> Gujarat Lions</v>
      </c>
      <c r="D42" s="4" t="str">
        <f>INDEX(ELO!$A$2:$A$14,B42)</f>
        <v xml:space="preserve"> Kings XI Punjab</v>
      </c>
      <c r="E42" s="3">
        <f>VLOOKUP(C42,ELO!$A$2:$B$14,2, FALSE)+$B$2</f>
        <v>1454.2203533608399</v>
      </c>
      <c r="F42" s="3">
        <f>VLOOKUP(D42,ELO!$A$2:$B$14,2, FALSE)</f>
        <v>1474.2403683175601</v>
      </c>
      <c r="G42" s="3">
        <f t="shared" si="2"/>
        <v>0.47122072760117284</v>
      </c>
      <c r="H42" s="3">
        <f t="shared" si="3"/>
        <v>0.52877927239882716</v>
      </c>
      <c r="I42" s="3" t="str">
        <f t="shared" si="4"/>
        <v xml:space="preserve"> Kings XI Punjab</v>
      </c>
    </row>
    <row r="43" spans="1:9" x14ac:dyDescent="0.3">
      <c r="A43" s="3">
        <f t="shared" si="0"/>
        <v>1</v>
      </c>
      <c r="B43" s="4">
        <f t="shared" si="1"/>
        <v>4</v>
      </c>
      <c r="C43" s="4" t="str">
        <f>INDEX(ELO!$A$2:$A$14,A43)</f>
        <v xml:space="preserve"> Royal Challengers Bangalore</v>
      </c>
      <c r="D43" s="4" t="str">
        <f>INDEX(ELO!$A$2:$A$14,B43)</f>
        <v xml:space="preserve"> Chennai Super Kings</v>
      </c>
      <c r="E43" s="3">
        <f>VLOOKUP(C43,ELO!$A$2:$B$14,2, FALSE)+$B$2</f>
        <v>1450.84931231467</v>
      </c>
      <c r="F43" s="3">
        <f>VLOOKUP(D43,ELO!$A$2:$B$14,2, FALSE)</f>
        <v>1519.6012328163499</v>
      </c>
      <c r="G43" s="3">
        <f t="shared" si="2"/>
        <v>0.4023295783814731</v>
      </c>
      <c r="H43" s="3">
        <f t="shared" si="3"/>
        <v>0.5976704216185269</v>
      </c>
      <c r="I43" s="3" t="str">
        <f t="shared" si="4"/>
        <v xml:space="preserve"> Chennai Super Kings</v>
      </c>
    </row>
    <row r="44" spans="1:9" x14ac:dyDescent="0.3">
      <c r="A44" s="3">
        <f t="shared" si="0"/>
        <v>2</v>
      </c>
      <c r="B44" s="4">
        <f t="shared" si="1"/>
        <v>4</v>
      </c>
      <c r="C44" s="4" t="str">
        <f>INDEX(ELO!$A$2:$A$14,A44)</f>
        <v xml:space="preserve"> Kolkata Knight Riders</v>
      </c>
      <c r="D44" s="4" t="str">
        <f>INDEX(ELO!$A$2:$A$14,B44)</f>
        <v xml:space="preserve"> Chennai Super Kings</v>
      </c>
      <c r="E44" s="3">
        <f>VLOOKUP(C44,ELO!$A$2:$B$14,2, FALSE)+$B$2</f>
        <v>1492.9015802322001</v>
      </c>
      <c r="F44" s="3">
        <f>VLOOKUP(D44,ELO!$A$2:$B$14,2, FALSE)</f>
        <v>1519.6012328163499</v>
      </c>
      <c r="G44" s="3">
        <f t="shared" si="2"/>
        <v>0.46165157144407631</v>
      </c>
      <c r="H44" s="3">
        <f t="shared" si="3"/>
        <v>0.53834842855592369</v>
      </c>
      <c r="I44" s="3" t="str">
        <f t="shared" si="4"/>
        <v xml:space="preserve"> Chennai Super Kings</v>
      </c>
    </row>
    <row r="45" spans="1:9" x14ac:dyDescent="0.3">
      <c r="A45" s="3">
        <f t="shared" si="0"/>
        <v>3</v>
      </c>
      <c r="B45" s="4">
        <f t="shared" si="1"/>
        <v>4</v>
      </c>
      <c r="C45" s="4" t="str">
        <f>INDEX(ELO!$A$2:$A$14,A45)</f>
        <v xml:space="preserve"> Kings XI Punjab</v>
      </c>
      <c r="D45" s="4" t="str">
        <f>INDEX(ELO!$A$2:$A$14,B45)</f>
        <v xml:space="preserve"> Chennai Super Kings</v>
      </c>
      <c r="E45" s="3">
        <f>VLOOKUP(C45,ELO!$A$2:$B$14,2, FALSE)+$B$2</f>
        <v>1474.2403683175601</v>
      </c>
      <c r="F45" s="3">
        <f>VLOOKUP(D45,ELO!$A$2:$B$14,2, FALSE)</f>
        <v>1519.6012328163499</v>
      </c>
      <c r="G45" s="3">
        <f t="shared" si="2"/>
        <v>0.43508886795153423</v>
      </c>
      <c r="H45" s="3">
        <f t="shared" si="3"/>
        <v>0.56491113204846577</v>
      </c>
      <c r="I45" s="3" t="str">
        <f t="shared" si="4"/>
        <v xml:space="preserve"> Chennai Super Kings</v>
      </c>
    </row>
    <row r="46" spans="1:9" x14ac:dyDescent="0.3">
      <c r="A46" s="3">
        <f t="shared" si="0"/>
        <v>4</v>
      </c>
      <c r="B46" s="4">
        <f t="shared" si="1"/>
        <v>4</v>
      </c>
      <c r="C46" s="4" t="str">
        <f>INDEX(ELO!$A$2:$A$14,A46)</f>
        <v xml:space="preserve"> Chennai Super Kings</v>
      </c>
      <c r="D46" s="4" t="str">
        <f>INDEX(ELO!$A$2:$A$14,B46)</f>
        <v xml:space="preserve"> Chennai Super Kings</v>
      </c>
      <c r="E46" s="3">
        <f>VLOOKUP(C46,ELO!$A$2:$B$14,2, FALSE)+$B$2</f>
        <v>1519.6012328163499</v>
      </c>
      <c r="F46" s="3">
        <f>VLOOKUP(D46,ELO!$A$2:$B$14,2, FALSE)</f>
        <v>1519.6012328163499</v>
      </c>
      <c r="G46" s="3">
        <f t="shared" si="2"/>
        <v>0.5</v>
      </c>
      <c r="H46" s="3">
        <f t="shared" si="3"/>
        <v>0.5</v>
      </c>
      <c r="I46" s="3" t="str">
        <f t="shared" si="4"/>
        <v xml:space="preserve"> Chennai Super Kings</v>
      </c>
    </row>
    <row r="47" spans="1:9" x14ac:dyDescent="0.3">
      <c r="A47" s="3">
        <f t="shared" si="0"/>
        <v>5</v>
      </c>
      <c r="B47" s="4">
        <f t="shared" si="1"/>
        <v>4</v>
      </c>
      <c r="C47" s="4" t="str">
        <f>INDEX(ELO!$A$2:$A$14,A47)</f>
        <v xml:space="preserve"> Delhi Daredevils</v>
      </c>
      <c r="D47" s="4" t="str">
        <f>INDEX(ELO!$A$2:$A$14,B47)</f>
        <v xml:space="preserve"> Chennai Super Kings</v>
      </c>
      <c r="E47" s="3">
        <f>VLOOKUP(C47,ELO!$A$2:$B$14,2, FALSE)+$B$2</f>
        <v>1485.1860067268301</v>
      </c>
      <c r="F47" s="3">
        <f>VLOOKUP(D47,ELO!$A$2:$B$14,2, FALSE)</f>
        <v>1519.6012328163499</v>
      </c>
      <c r="G47" s="3">
        <f t="shared" si="2"/>
        <v>0.45063386125030164</v>
      </c>
      <c r="H47" s="3">
        <f t="shared" si="3"/>
        <v>0.54936613874969842</v>
      </c>
      <c r="I47" s="3" t="str">
        <f t="shared" si="4"/>
        <v xml:space="preserve"> Chennai Super Kings</v>
      </c>
    </row>
    <row r="48" spans="1:9" x14ac:dyDescent="0.3">
      <c r="A48" s="3">
        <f t="shared" si="0"/>
        <v>6</v>
      </c>
      <c r="B48" s="4">
        <f t="shared" si="1"/>
        <v>4</v>
      </c>
      <c r="C48" s="4" t="str">
        <f>INDEX(ELO!$A$2:$A$14,A48)</f>
        <v xml:space="preserve"> Rajasthan Royals</v>
      </c>
      <c r="D48" s="4" t="str">
        <f>INDEX(ELO!$A$2:$A$14,B48)</f>
        <v xml:space="preserve"> Chennai Super Kings</v>
      </c>
      <c r="E48" s="3">
        <f>VLOOKUP(C48,ELO!$A$2:$B$14,2, FALSE)+$B$2</f>
        <v>1503.23998842233</v>
      </c>
      <c r="F48" s="3">
        <f>VLOOKUP(D48,ELO!$A$2:$B$14,2, FALSE)</f>
        <v>1519.6012328163499</v>
      </c>
      <c r="G48" s="3">
        <f t="shared" si="2"/>
        <v>0.47647166620501752</v>
      </c>
      <c r="H48" s="3">
        <f t="shared" si="3"/>
        <v>0.52352833379498254</v>
      </c>
      <c r="I48" s="3" t="str">
        <f t="shared" si="4"/>
        <v xml:space="preserve"> Chennai Super Kings</v>
      </c>
    </row>
    <row r="49" spans="1:9" x14ac:dyDescent="0.3">
      <c r="A49" s="3">
        <f t="shared" si="0"/>
        <v>7</v>
      </c>
      <c r="B49" s="4">
        <f t="shared" si="1"/>
        <v>4</v>
      </c>
      <c r="C49" s="4" t="str">
        <f>INDEX(ELO!$A$2:$A$14,A49)</f>
        <v xml:space="preserve"> Deccan Chargers</v>
      </c>
      <c r="D49" s="4" t="str">
        <f>INDEX(ELO!$A$2:$A$14,B49)</f>
        <v xml:space="preserve"> Chennai Super Kings</v>
      </c>
      <c r="E49" s="3">
        <f>VLOOKUP(C49,ELO!$A$2:$B$14,2, FALSE)+$B$2</f>
        <v>1492.57897199936</v>
      </c>
      <c r="F49" s="3">
        <f>VLOOKUP(D49,ELO!$A$2:$B$14,2, FALSE)</f>
        <v>1519.6012328163499</v>
      </c>
      <c r="G49" s="3">
        <f t="shared" si="2"/>
        <v>0.46119006490491221</v>
      </c>
      <c r="H49" s="3">
        <f t="shared" si="3"/>
        <v>0.53880993509508779</v>
      </c>
      <c r="I49" s="3" t="str">
        <f t="shared" si="4"/>
        <v xml:space="preserve"> Chennai Super Kings</v>
      </c>
    </row>
    <row r="50" spans="1:9" x14ac:dyDescent="0.3">
      <c r="A50" s="3">
        <f t="shared" si="0"/>
        <v>8</v>
      </c>
      <c r="B50" s="4">
        <f t="shared" si="1"/>
        <v>4</v>
      </c>
      <c r="C50" s="4" t="str">
        <f>INDEX(ELO!$A$2:$A$14,A50)</f>
        <v xml:space="preserve"> Mumbai Indians</v>
      </c>
      <c r="D50" s="4" t="str">
        <f>INDEX(ELO!$A$2:$A$14,B50)</f>
        <v xml:space="preserve"> Chennai Super Kings</v>
      </c>
      <c r="E50" s="3">
        <f>VLOOKUP(C50,ELO!$A$2:$B$14,2, FALSE)+$B$2</f>
        <v>1567.09640785651</v>
      </c>
      <c r="F50" s="3">
        <f>VLOOKUP(D50,ELO!$A$2:$B$14,2, FALSE)</f>
        <v>1519.6012328163499</v>
      </c>
      <c r="G50" s="3">
        <f t="shared" si="2"/>
        <v>0.5679284407108558</v>
      </c>
      <c r="H50" s="3">
        <f t="shared" si="3"/>
        <v>0.4320715592891442</v>
      </c>
      <c r="I50" s="3" t="str">
        <f t="shared" si="4"/>
        <v xml:space="preserve"> Mumbai Indians</v>
      </c>
    </row>
    <row r="51" spans="1:9" x14ac:dyDescent="0.3">
      <c r="A51" s="3">
        <f t="shared" si="0"/>
        <v>9</v>
      </c>
      <c r="B51" s="4">
        <f t="shared" si="1"/>
        <v>4</v>
      </c>
      <c r="C51" s="4" t="str">
        <f>INDEX(ELO!$A$2:$A$14,A51)</f>
        <v xml:space="preserve"> Kochi Tuskers Kerala</v>
      </c>
      <c r="D51" s="4" t="str">
        <f>INDEX(ELO!$A$2:$A$14,B51)</f>
        <v xml:space="preserve"> Chennai Super Kings</v>
      </c>
      <c r="E51" s="3">
        <f>VLOOKUP(C51,ELO!$A$2:$B$14,2, FALSE)+$B$2</f>
        <v>1498.57643078056</v>
      </c>
      <c r="F51" s="3">
        <f>VLOOKUP(D51,ELO!$A$2:$B$14,2, FALSE)</f>
        <v>1519.6012328163499</v>
      </c>
      <c r="G51" s="3">
        <f t="shared" si="2"/>
        <v>0.46977975723243121</v>
      </c>
      <c r="H51" s="3">
        <f t="shared" si="3"/>
        <v>0.53022024276756885</v>
      </c>
      <c r="I51" s="3" t="str">
        <f t="shared" si="4"/>
        <v xml:space="preserve"> Chennai Super Kings</v>
      </c>
    </row>
    <row r="52" spans="1:9" x14ac:dyDescent="0.3">
      <c r="A52" s="3">
        <f t="shared" si="0"/>
        <v>10</v>
      </c>
      <c r="B52" s="4">
        <f t="shared" si="1"/>
        <v>4</v>
      </c>
      <c r="C52" s="4" t="str">
        <f>INDEX(ELO!$A$2:$A$14,A52)</f>
        <v xml:space="preserve"> Pune Warriors India</v>
      </c>
      <c r="D52" s="4" t="str">
        <f>INDEX(ELO!$A$2:$A$14,B52)</f>
        <v xml:space="preserve"> Chennai Super Kings</v>
      </c>
      <c r="E52" s="3">
        <f>VLOOKUP(C52,ELO!$A$2:$B$14,2, FALSE)+$B$2</f>
        <v>1480.79676059857</v>
      </c>
      <c r="F52" s="3">
        <f>VLOOKUP(D52,ELO!$A$2:$B$14,2, FALSE)</f>
        <v>1519.6012328163499</v>
      </c>
      <c r="G52" s="3">
        <f t="shared" si="2"/>
        <v>0.44438692744555558</v>
      </c>
      <c r="H52" s="3">
        <f t="shared" si="3"/>
        <v>0.55561307255444436</v>
      </c>
      <c r="I52" s="3" t="str">
        <f t="shared" si="4"/>
        <v xml:space="preserve"> Chennai Super Kings</v>
      </c>
    </row>
    <row r="53" spans="1:9" x14ac:dyDescent="0.3">
      <c r="A53" s="3">
        <f t="shared" si="0"/>
        <v>11</v>
      </c>
      <c r="B53" s="4">
        <f t="shared" si="1"/>
        <v>4</v>
      </c>
      <c r="C53" s="4" t="str">
        <f>INDEX(ELO!$A$2:$A$14,A53)</f>
        <v xml:space="preserve"> Sunrisers Hyderabad</v>
      </c>
      <c r="D53" s="4" t="str">
        <f>INDEX(ELO!$A$2:$A$14,B53)</f>
        <v xml:space="preserve"> Chennai Super Kings</v>
      </c>
      <c r="E53" s="3">
        <f>VLOOKUP(C53,ELO!$A$2:$B$14,2, FALSE)+$B$2</f>
        <v>1560.33097275202</v>
      </c>
      <c r="F53" s="3">
        <f>VLOOKUP(D53,ELO!$A$2:$B$14,2, FALSE)</f>
        <v>1519.6012328163499</v>
      </c>
      <c r="G53" s="3">
        <f t="shared" si="2"/>
        <v>0.55834776519035989</v>
      </c>
      <c r="H53" s="3">
        <f t="shared" si="3"/>
        <v>0.44165223480964011</v>
      </c>
      <c r="I53" s="3" t="str">
        <f t="shared" si="4"/>
        <v xml:space="preserve"> Sunrisers Hyderabad</v>
      </c>
    </row>
    <row r="54" spans="1:9" x14ac:dyDescent="0.3">
      <c r="A54" s="3">
        <f t="shared" si="0"/>
        <v>12</v>
      </c>
      <c r="B54" s="4">
        <f t="shared" si="1"/>
        <v>4</v>
      </c>
      <c r="C54" s="4" t="str">
        <f>INDEX(ELO!$A$2:$A$14,A54)</f>
        <v xml:space="preserve"> Rising Pune Supergiant</v>
      </c>
      <c r="D54" s="4" t="str">
        <f>INDEX(ELO!$A$2:$A$14,B54)</f>
        <v xml:space="preserve"> Chennai Super Kings</v>
      </c>
      <c r="E54" s="3">
        <f>VLOOKUP(C54,ELO!$A$2:$B$14,2, FALSE)+$B$2</f>
        <v>1520.38161382215</v>
      </c>
      <c r="F54" s="3">
        <f>VLOOKUP(D54,ELO!$A$2:$B$14,2, FALSE)</f>
        <v>1519.6012328163499</v>
      </c>
      <c r="G54" s="3">
        <f t="shared" si="2"/>
        <v>0.50112305665563484</v>
      </c>
      <c r="H54" s="3">
        <f t="shared" si="3"/>
        <v>0.49887694334436516</v>
      </c>
      <c r="I54" s="3" t="str">
        <f t="shared" si="4"/>
        <v xml:space="preserve"> Rising Pune Supergiant</v>
      </c>
    </row>
    <row r="55" spans="1:9" x14ac:dyDescent="0.3">
      <c r="A55" s="3">
        <f t="shared" si="0"/>
        <v>13</v>
      </c>
      <c r="B55" s="4">
        <f t="shared" si="1"/>
        <v>4</v>
      </c>
      <c r="C55" s="4" t="str">
        <f>INDEX(ELO!$A$2:$A$14,A55)</f>
        <v xml:space="preserve"> Gujarat Lions</v>
      </c>
      <c r="D55" s="4" t="str">
        <f>INDEX(ELO!$A$2:$A$14,B55)</f>
        <v xml:space="preserve"> Chennai Super Kings</v>
      </c>
      <c r="E55" s="3">
        <f>VLOOKUP(C55,ELO!$A$2:$B$14,2, FALSE)+$B$2</f>
        <v>1454.2203533608399</v>
      </c>
      <c r="F55" s="3">
        <f>VLOOKUP(D55,ELO!$A$2:$B$14,2, FALSE)</f>
        <v>1519.6012328163499</v>
      </c>
      <c r="G55" s="3">
        <f t="shared" si="2"/>
        <v>0.40700449337266564</v>
      </c>
      <c r="H55" s="3">
        <f t="shared" si="3"/>
        <v>0.59299550662733436</v>
      </c>
      <c r="I55" s="3" t="str">
        <f t="shared" si="4"/>
        <v xml:space="preserve"> Chennai Super Kings</v>
      </c>
    </row>
    <row r="56" spans="1:9" x14ac:dyDescent="0.3">
      <c r="A56" s="3">
        <f t="shared" si="0"/>
        <v>1</v>
      </c>
      <c r="B56" s="4">
        <f t="shared" si="1"/>
        <v>5</v>
      </c>
      <c r="C56" s="4" t="str">
        <f>INDEX(ELO!$A$2:$A$14,A56)</f>
        <v xml:space="preserve"> Royal Challengers Bangalore</v>
      </c>
      <c r="D56" s="4" t="str">
        <f>INDEX(ELO!$A$2:$A$14,B56)</f>
        <v xml:space="preserve"> Delhi Daredevils</v>
      </c>
      <c r="E56" s="3">
        <f>VLOOKUP(C56,ELO!$A$2:$B$14,2, FALSE)+$B$2</f>
        <v>1450.84931231467</v>
      </c>
      <c r="F56" s="3">
        <f>VLOOKUP(D56,ELO!$A$2:$B$14,2, FALSE)</f>
        <v>1485.1860067268301</v>
      </c>
      <c r="G56" s="3">
        <f t="shared" si="2"/>
        <v>0.45074577822583428</v>
      </c>
      <c r="H56" s="3">
        <f t="shared" si="3"/>
        <v>0.54925422177416572</v>
      </c>
      <c r="I56" s="3" t="str">
        <f t="shared" si="4"/>
        <v xml:space="preserve"> Delhi Daredevils</v>
      </c>
    </row>
    <row r="57" spans="1:9" x14ac:dyDescent="0.3">
      <c r="A57" s="3">
        <f t="shared" si="0"/>
        <v>2</v>
      </c>
      <c r="B57" s="4">
        <f t="shared" si="1"/>
        <v>5</v>
      </c>
      <c r="C57" s="4" t="str">
        <f>INDEX(ELO!$A$2:$A$14,A57)</f>
        <v xml:space="preserve"> Kolkata Knight Riders</v>
      </c>
      <c r="D57" s="4" t="str">
        <f>INDEX(ELO!$A$2:$A$14,B57)</f>
        <v xml:space="preserve"> Delhi Daredevils</v>
      </c>
      <c r="E57" s="3">
        <f>VLOOKUP(C57,ELO!$A$2:$B$14,2, FALSE)+$B$2</f>
        <v>1492.9015802322001</v>
      </c>
      <c r="F57" s="3">
        <f>VLOOKUP(D57,ELO!$A$2:$B$14,2, FALSE)</f>
        <v>1485.1860067268301</v>
      </c>
      <c r="G57" s="3">
        <f t="shared" si="2"/>
        <v>0.51110177791164602</v>
      </c>
      <c r="H57" s="3">
        <f t="shared" si="3"/>
        <v>0.48889822208835398</v>
      </c>
      <c r="I57" s="3" t="str">
        <f t="shared" si="4"/>
        <v xml:space="preserve"> Kolkata Knight Riders</v>
      </c>
    </row>
    <row r="58" spans="1:9" x14ac:dyDescent="0.3">
      <c r="A58" s="3">
        <f t="shared" si="0"/>
        <v>3</v>
      </c>
      <c r="B58" s="4">
        <f t="shared" si="1"/>
        <v>5</v>
      </c>
      <c r="C58" s="4" t="str">
        <f>INDEX(ELO!$A$2:$A$14,A58)</f>
        <v xml:space="preserve"> Kings XI Punjab</v>
      </c>
      <c r="D58" s="4" t="str">
        <f>INDEX(ELO!$A$2:$A$14,B58)</f>
        <v xml:space="preserve"> Delhi Daredevils</v>
      </c>
      <c r="E58" s="3">
        <f>VLOOKUP(C58,ELO!$A$2:$B$14,2, FALSE)+$B$2</f>
        <v>1474.2403683175601</v>
      </c>
      <c r="F58" s="3">
        <f>VLOOKUP(D58,ELO!$A$2:$B$14,2, FALSE)</f>
        <v>1485.1860067268301</v>
      </c>
      <c r="G58" s="3">
        <f t="shared" si="2"/>
        <v>0.4842531693722098</v>
      </c>
      <c r="H58" s="3">
        <f t="shared" si="3"/>
        <v>0.51574683062779014</v>
      </c>
      <c r="I58" s="3" t="str">
        <f t="shared" si="4"/>
        <v xml:space="preserve"> Delhi Daredevils</v>
      </c>
    </row>
    <row r="59" spans="1:9" x14ac:dyDescent="0.3">
      <c r="A59" s="3">
        <f t="shared" si="0"/>
        <v>4</v>
      </c>
      <c r="B59" s="4">
        <f t="shared" si="1"/>
        <v>5</v>
      </c>
      <c r="C59" s="4" t="str">
        <f>INDEX(ELO!$A$2:$A$14,A59)</f>
        <v xml:space="preserve"> Chennai Super Kings</v>
      </c>
      <c r="D59" s="4" t="str">
        <f>INDEX(ELO!$A$2:$A$14,B59)</f>
        <v xml:space="preserve"> Delhi Daredevils</v>
      </c>
      <c r="E59" s="3">
        <f>VLOOKUP(C59,ELO!$A$2:$B$14,2, FALSE)+$B$2</f>
        <v>1519.6012328163499</v>
      </c>
      <c r="F59" s="3">
        <f>VLOOKUP(D59,ELO!$A$2:$B$14,2, FALSE)</f>
        <v>1485.1860067268301</v>
      </c>
      <c r="G59" s="3">
        <f t="shared" si="2"/>
        <v>0.54936613874969842</v>
      </c>
      <c r="H59" s="3">
        <f t="shared" si="3"/>
        <v>0.45063386125030158</v>
      </c>
      <c r="I59" s="3" t="str">
        <f t="shared" si="4"/>
        <v xml:space="preserve"> Chennai Super Kings</v>
      </c>
    </row>
    <row r="60" spans="1:9" x14ac:dyDescent="0.3">
      <c r="A60" s="3">
        <f t="shared" si="0"/>
        <v>5</v>
      </c>
      <c r="B60" s="4">
        <f t="shared" si="1"/>
        <v>5</v>
      </c>
      <c r="C60" s="4" t="str">
        <f>INDEX(ELO!$A$2:$A$14,A60)</f>
        <v xml:space="preserve"> Delhi Daredevils</v>
      </c>
      <c r="D60" s="4" t="str">
        <f>INDEX(ELO!$A$2:$A$14,B60)</f>
        <v xml:space="preserve"> Delhi Daredevils</v>
      </c>
      <c r="E60" s="3">
        <f>VLOOKUP(C60,ELO!$A$2:$B$14,2, FALSE)+$B$2</f>
        <v>1485.1860067268301</v>
      </c>
      <c r="F60" s="3">
        <f>VLOOKUP(D60,ELO!$A$2:$B$14,2, FALSE)</f>
        <v>1485.1860067268301</v>
      </c>
      <c r="G60" s="3">
        <f t="shared" si="2"/>
        <v>0.5</v>
      </c>
      <c r="H60" s="3">
        <f t="shared" si="3"/>
        <v>0.5</v>
      </c>
      <c r="I60" s="3" t="str">
        <f t="shared" si="4"/>
        <v xml:space="preserve"> Delhi Daredevils</v>
      </c>
    </row>
    <row r="61" spans="1:9" x14ac:dyDescent="0.3">
      <c r="A61" s="3">
        <f t="shared" si="0"/>
        <v>6</v>
      </c>
      <c r="B61" s="4">
        <f t="shared" si="1"/>
        <v>5</v>
      </c>
      <c r="C61" s="4" t="str">
        <f>INDEX(ELO!$A$2:$A$14,A61)</f>
        <v xml:space="preserve"> Rajasthan Royals</v>
      </c>
      <c r="D61" s="4" t="str">
        <f>INDEX(ELO!$A$2:$A$14,B61)</f>
        <v xml:space="preserve"> Delhi Daredevils</v>
      </c>
      <c r="E61" s="3">
        <f>VLOOKUP(C61,ELO!$A$2:$B$14,2, FALSE)+$B$2</f>
        <v>1503.23998842233</v>
      </c>
      <c r="F61" s="3">
        <f>VLOOKUP(D61,ELO!$A$2:$B$14,2, FALSE)</f>
        <v>1485.1860067268301</v>
      </c>
      <c r="G61" s="3">
        <f t="shared" si="2"/>
        <v>0.52595840802895077</v>
      </c>
      <c r="H61" s="3">
        <f t="shared" si="3"/>
        <v>0.47404159197104923</v>
      </c>
      <c r="I61" s="3" t="str">
        <f t="shared" si="4"/>
        <v xml:space="preserve"> Rajasthan Royals</v>
      </c>
    </row>
    <row r="62" spans="1:9" x14ac:dyDescent="0.3">
      <c r="A62" s="3">
        <f t="shared" si="0"/>
        <v>7</v>
      </c>
      <c r="B62" s="4">
        <f t="shared" si="1"/>
        <v>5</v>
      </c>
      <c r="C62" s="4" t="str">
        <f>INDEX(ELO!$A$2:$A$14,A62)</f>
        <v xml:space="preserve"> Deccan Chargers</v>
      </c>
      <c r="D62" s="4" t="str">
        <f>INDEX(ELO!$A$2:$A$14,B62)</f>
        <v xml:space="preserve"> Delhi Daredevils</v>
      </c>
      <c r="E62" s="3">
        <f>VLOOKUP(C62,ELO!$A$2:$B$14,2, FALSE)+$B$2</f>
        <v>1492.57897199936</v>
      </c>
      <c r="F62" s="3">
        <f>VLOOKUP(D62,ELO!$A$2:$B$14,2, FALSE)</f>
        <v>1485.1860067268301</v>
      </c>
      <c r="G62" s="3">
        <f t="shared" si="2"/>
        <v>0.51063772679473651</v>
      </c>
      <c r="H62" s="3">
        <f t="shared" si="3"/>
        <v>0.48936227320526349</v>
      </c>
      <c r="I62" s="3" t="str">
        <f t="shared" si="4"/>
        <v xml:space="preserve"> Deccan Chargers</v>
      </c>
    </row>
    <row r="63" spans="1:9" x14ac:dyDescent="0.3">
      <c r="A63" s="3">
        <f t="shared" si="0"/>
        <v>8</v>
      </c>
      <c r="B63" s="4">
        <f t="shared" si="1"/>
        <v>5</v>
      </c>
      <c r="C63" s="4" t="str">
        <f>INDEX(ELO!$A$2:$A$14,A63)</f>
        <v xml:space="preserve"> Mumbai Indians</v>
      </c>
      <c r="D63" s="4" t="str">
        <f>INDEX(ELO!$A$2:$A$14,B63)</f>
        <v xml:space="preserve"> Delhi Daredevils</v>
      </c>
      <c r="E63" s="3">
        <f>VLOOKUP(C63,ELO!$A$2:$B$14,2, FALSE)+$B$2</f>
        <v>1567.09640785651</v>
      </c>
      <c r="F63" s="3">
        <f>VLOOKUP(D63,ELO!$A$2:$B$14,2, FALSE)</f>
        <v>1485.1860067268301</v>
      </c>
      <c r="G63" s="3">
        <f t="shared" si="2"/>
        <v>0.6157420778086341</v>
      </c>
      <c r="H63" s="3">
        <f t="shared" si="3"/>
        <v>0.3842579221913659</v>
      </c>
      <c r="I63" s="3" t="str">
        <f t="shared" si="4"/>
        <v xml:space="preserve"> Mumbai Indians</v>
      </c>
    </row>
    <row r="64" spans="1:9" x14ac:dyDescent="0.3">
      <c r="A64" s="3">
        <f t="shared" si="0"/>
        <v>9</v>
      </c>
      <c r="B64" s="4">
        <f t="shared" si="1"/>
        <v>5</v>
      </c>
      <c r="C64" s="4" t="str">
        <f>INDEX(ELO!$A$2:$A$14,A64)</f>
        <v xml:space="preserve"> Kochi Tuskers Kerala</v>
      </c>
      <c r="D64" s="4" t="str">
        <f>INDEX(ELO!$A$2:$A$14,B64)</f>
        <v xml:space="preserve"> Delhi Daredevils</v>
      </c>
      <c r="E64" s="3">
        <f>VLOOKUP(C64,ELO!$A$2:$B$14,2, FALSE)+$B$2</f>
        <v>1498.57643078056</v>
      </c>
      <c r="F64" s="3">
        <f>VLOOKUP(D64,ELO!$A$2:$B$14,2, FALSE)</f>
        <v>1485.1860067268301</v>
      </c>
      <c r="G64" s="3">
        <f t="shared" si="2"/>
        <v>0.5192608335965323</v>
      </c>
      <c r="H64" s="3">
        <f t="shared" si="3"/>
        <v>0.4807391664034677</v>
      </c>
      <c r="I64" s="3" t="str">
        <f t="shared" si="4"/>
        <v xml:space="preserve"> Kochi Tuskers Kerala</v>
      </c>
    </row>
    <row r="65" spans="1:9" x14ac:dyDescent="0.3">
      <c r="A65" s="3">
        <f t="shared" si="0"/>
        <v>10</v>
      </c>
      <c r="B65" s="4">
        <f t="shared" si="1"/>
        <v>5</v>
      </c>
      <c r="C65" s="4" t="str">
        <f>INDEX(ELO!$A$2:$A$14,A65)</f>
        <v xml:space="preserve"> Pune Warriors India</v>
      </c>
      <c r="D65" s="4" t="str">
        <f>INDEX(ELO!$A$2:$A$14,B65)</f>
        <v xml:space="preserve"> Delhi Daredevils</v>
      </c>
      <c r="E65" s="3">
        <f>VLOOKUP(C65,ELO!$A$2:$B$14,2, FALSE)+$B$2</f>
        <v>1480.79676059857</v>
      </c>
      <c r="F65" s="3">
        <f>VLOOKUP(D65,ELO!$A$2:$B$14,2, FALSE)</f>
        <v>1485.1860067268301</v>
      </c>
      <c r="G65" s="3">
        <f t="shared" si="2"/>
        <v>0.49368370308191345</v>
      </c>
      <c r="H65" s="3">
        <f t="shared" si="3"/>
        <v>0.50631629691808655</v>
      </c>
      <c r="I65" s="3" t="str">
        <f t="shared" si="4"/>
        <v xml:space="preserve"> Delhi Daredevils</v>
      </c>
    </row>
    <row r="66" spans="1:9" x14ac:dyDescent="0.3">
      <c r="A66" s="3">
        <f t="shared" si="0"/>
        <v>11</v>
      </c>
      <c r="B66" s="4">
        <f t="shared" si="1"/>
        <v>5</v>
      </c>
      <c r="C66" s="4" t="str">
        <f>INDEX(ELO!$A$2:$A$14,A66)</f>
        <v xml:space="preserve"> Sunrisers Hyderabad</v>
      </c>
      <c r="D66" s="4" t="str">
        <f>INDEX(ELO!$A$2:$A$14,B66)</f>
        <v xml:space="preserve"> Delhi Daredevils</v>
      </c>
      <c r="E66" s="3">
        <f>VLOOKUP(C66,ELO!$A$2:$B$14,2, FALSE)+$B$2</f>
        <v>1560.33097275202</v>
      </c>
      <c r="F66" s="3">
        <f>VLOOKUP(D66,ELO!$A$2:$B$14,2, FALSE)</f>
        <v>1485.1860067268301</v>
      </c>
      <c r="G66" s="3">
        <f t="shared" si="2"/>
        <v>0.60648700165249614</v>
      </c>
      <c r="H66" s="3">
        <f t="shared" si="3"/>
        <v>0.39351299834750386</v>
      </c>
      <c r="I66" s="3" t="str">
        <f t="shared" si="4"/>
        <v xml:space="preserve"> Sunrisers Hyderabad</v>
      </c>
    </row>
    <row r="67" spans="1:9" x14ac:dyDescent="0.3">
      <c r="A67" s="3">
        <f t="shared" si="0"/>
        <v>12</v>
      </c>
      <c r="B67" s="4">
        <f t="shared" si="1"/>
        <v>5</v>
      </c>
      <c r="C67" s="4" t="str">
        <f>INDEX(ELO!$A$2:$A$14,A67)</f>
        <v xml:space="preserve"> Rising Pune Supergiant</v>
      </c>
      <c r="D67" s="4" t="str">
        <f>INDEX(ELO!$A$2:$A$14,B67)</f>
        <v xml:space="preserve"> Delhi Daredevils</v>
      </c>
      <c r="E67" s="3">
        <f>VLOOKUP(C67,ELO!$A$2:$B$14,2, FALSE)+$B$2</f>
        <v>1520.38161382215</v>
      </c>
      <c r="F67" s="3">
        <f>VLOOKUP(D67,ELO!$A$2:$B$14,2, FALSE)</f>
        <v>1485.1860067268301</v>
      </c>
      <c r="G67" s="3">
        <f t="shared" si="2"/>
        <v>0.55047800120779233</v>
      </c>
      <c r="H67" s="3">
        <f t="shared" si="3"/>
        <v>0.44952199879220767</v>
      </c>
      <c r="I67" s="3" t="str">
        <f t="shared" si="4"/>
        <v xml:space="preserve"> Rising Pune Supergiant</v>
      </c>
    </row>
    <row r="68" spans="1:9" x14ac:dyDescent="0.3">
      <c r="A68" s="3">
        <f t="shared" si="0"/>
        <v>13</v>
      </c>
      <c r="B68" s="4">
        <f t="shared" si="1"/>
        <v>5</v>
      </c>
      <c r="C68" s="4" t="str">
        <f>INDEX(ELO!$A$2:$A$14,A68)</f>
        <v xml:space="preserve"> Gujarat Lions</v>
      </c>
      <c r="D68" s="4" t="str">
        <f>INDEX(ELO!$A$2:$A$14,B68)</f>
        <v xml:space="preserve"> Delhi Daredevils</v>
      </c>
      <c r="E68" s="3">
        <f>VLOOKUP(C68,ELO!$A$2:$B$14,2, FALSE)+$B$2</f>
        <v>1454.2203533608399</v>
      </c>
      <c r="F68" s="3">
        <f>VLOOKUP(D68,ELO!$A$2:$B$14,2, FALSE)</f>
        <v>1485.1860067268301</v>
      </c>
      <c r="G68" s="3">
        <f t="shared" si="2"/>
        <v>0.4555544646980218</v>
      </c>
      <c r="H68" s="3">
        <f t="shared" si="3"/>
        <v>0.54444553530197815</v>
      </c>
      <c r="I68" s="3" t="str">
        <f t="shared" si="4"/>
        <v xml:space="preserve"> Delhi Daredevils</v>
      </c>
    </row>
    <row r="69" spans="1:9" x14ac:dyDescent="0.3">
      <c r="A69" s="3">
        <f t="shared" ref="A69:A132" si="5">MOD((ROW()-4),$B$1)+1</f>
        <v>1</v>
      </c>
      <c r="B69" s="4">
        <f t="shared" ref="B69:B132" si="6">MOD(INT((ROW()-4)/$B$1),$B$1)+1</f>
        <v>6</v>
      </c>
      <c r="C69" s="4" t="str">
        <f>INDEX(ELO!$A$2:$A$14,A69)</f>
        <v xml:space="preserve"> Royal Challengers Bangalore</v>
      </c>
      <c r="D69" s="4" t="str">
        <f>INDEX(ELO!$A$2:$A$14,B69)</f>
        <v xml:space="preserve"> Rajasthan Royals</v>
      </c>
      <c r="E69" s="3">
        <f>VLOOKUP(C69,ELO!$A$2:$B$14,2, FALSE)+$B$2</f>
        <v>1450.84931231467</v>
      </c>
      <c r="F69" s="3">
        <f>VLOOKUP(D69,ELO!$A$2:$B$14,2, FALSE)</f>
        <v>1503.23998842233</v>
      </c>
      <c r="G69" s="3">
        <f t="shared" ref="G69:G132" si="7">1/(1+10^((F69-E69)/400))</f>
        <v>0.42517006877931157</v>
      </c>
      <c r="H69" s="3">
        <f t="shared" ref="H69:H132" si="8">1-G69</f>
        <v>0.57482993122068837</v>
      </c>
      <c r="I69" s="3" t="str">
        <f t="shared" ref="I69:I132" si="9">IF(G69&gt;0.5, C69, D69)</f>
        <v xml:space="preserve"> Rajasthan Royals</v>
      </c>
    </row>
    <row r="70" spans="1:9" x14ac:dyDescent="0.3">
      <c r="A70" s="3">
        <f t="shared" si="5"/>
        <v>2</v>
      </c>
      <c r="B70" s="4">
        <f t="shared" si="6"/>
        <v>6</v>
      </c>
      <c r="C70" s="4" t="str">
        <f>INDEX(ELO!$A$2:$A$14,A70)</f>
        <v xml:space="preserve"> Kolkata Knight Riders</v>
      </c>
      <c r="D70" s="4" t="str">
        <f>INDEX(ELO!$A$2:$A$14,B70)</f>
        <v xml:space="preserve"> Rajasthan Royals</v>
      </c>
      <c r="E70" s="3">
        <f>VLOOKUP(C70,ELO!$A$2:$B$14,2, FALSE)+$B$2</f>
        <v>1492.9015802322001</v>
      </c>
      <c r="F70" s="3">
        <f>VLOOKUP(D70,ELO!$A$2:$B$14,2, FALSE)</f>
        <v>1503.23998842233</v>
      </c>
      <c r="G70" s="3">
        <f t="shared" si="7"/>
        <v>0.48512622431740021</v>
      </c>
      <c r="H70" s="3">
        <f t="shared" si="8"/>
        <v>0.51487377568259984</v>
      </c>
      <c r="I70" s="3" t="str">
        <f t="shared" si="9"/>
        <v xml:space="preserve"> Rajasthan Royals</v>
      </c>
    </row>
    <row r="71" spans="1:9" x14ac:dyDescent="0.3">
      <c r="A71" s="3">
        <f t="shared" si="5"/>
        <v>3</v>
      </c>
      <c r="B71" s="4">
        <f t="shared" si="6"/>
        <v>6</v>
      </c>
      <c r="C71" s="4" t="str">
        <f>INDEX(ELO!$A$2:$A$14,A71)</f>
        <v xml:space="preserve"> Kings XI Punjab</v>
      </c>
      <c r="D71" s="4" t="str">
        <f>INDEX(ELO!$A$2:$A$14,B71)</f>
        <v xml:space="preserve"> Rajasthan Royals</v>
      </c>
      <c r="E71" s="3">
        <f>VLOOKUP(C71,ELO!$A$2:$B$14,2, FALSE)+$B$2</f>
        <v>1474.2403683175601</v>
      </c>
      <c r="F71" s="3">
        <f>VLOOKUP(D71,ELO!$A$2:$B$14,2, FALSE)</f>
        <v>1503.23998842233</v>
      </c>
      <c r="G71" s="3">
        <f t="shared" si="7"/>
        <v>0.4583628402071267</v>
      </c>
      <c r="H71" s="3">
        <f t="shared" si="8"/>
        <v>0.5416371597928733</v>
      </c>
      <c r="I71" s="3" t="str">
        <f t="shared" si="9"/>
        <v xml:space="preserve"> Rajasthan Royals</v>
      </c>
    </row>
    <row r="72" spans="1:9" x14ac:dyDescent="0.3">
      <c r="A72" s="3">
        <f t="shared" si="5"/>
        <v>4</v>
      </c>
      <c r="B72" s="4">
        <f t="shared" si="6"/>
        <v>6</v>
      </c>
      <c r="C72" s="4" t="str">
        <f>INDEX(ELO!$A$2:$A$14,A72)</f>
        <v xml:space="preserve"> Chennai Super Kings</v>
      </c>
      <c r="D72" s="4" t="str">
        <f>INDEX(ELO!$A$2:$A$14,B72)</f>
        <v xml:space="preserve"> Rajasthan Royals</v>
      </c>
      <c r="E72" s="3">
        <f>VLOOKUP(C72,ELO!$A$2:$B$14,2, FALSE)+$B$2</f>
        <v>1519.6012328163499</v>
      </c>
      <c r="F72" s="3">
        <f>VLOOKUP(D72,ELO!$A$2:$B$14,2, FALSE)</f>
        <v>1503.23998842233</v>
      </c>
      <c r="G72" s="3">
        <f t="shared" si="7"/>
        <v>0.52352833379498254</v>
      </c>
      <c r="H72" s="3">
        <f t="shared" si="8"/>
        <v>0.47647166620501746</v>
      </c>
      <c r="I72" s="3" t="str">
        <f t="shared" si="9"/>
        <v xml:space="preserve"> Chennai Super Kings</v>
      </c>
    </row>
    <row r="73" spans="1:9" x14ac:dyDescent="0.3">
      <c r="A73" s="3">
        <f t="shared" si="5"/>
        <v>5</v>
      </c>
      <c r="B73" s="4">
        <f t="shared" si="6"/>
        <v>6</v>
      </c>
      <c r="C73" s="4" t="str">
        <f>INDEX(ELO!$A$2:$A$14,A73)</f>
        <v xml:space="preserve"> Delhi Daredevils</v>
      </c>
      <c r="D73" s="4" t="str">
        <f>INDEX(ELO!$A$2:$A$14,B73)</f>
        <v xml:space="preserve"> Rajasthan Royals</v>
      </c>
      <c r="E73" s="3">
        <f>VLOOKUP(C73,ELO!$A$2:$B$14,2, FALSE)+$B$2</f>
        <v>1485.1860067268301</v>
      </c>
      <c r="F73" s="3">
        <f>VLOOKUP(D73,ELO!$A$2:$B$14,2, FALSE)</f>
        <v>1503.23998842233</v>
      </c>
      <c r="G73" s="3">
        <f t="shared" si="7"/>
        <v>0.47404159197104923</v>
      </c>
      <c r="H73" s="3">
        <f t="shared" si="8"/>
        <v>0.52595840802895077</v>
      </c>
      <c r="I73" s="3" t="str">
        <f t="shared" si="9"/>
        <v xml:space="preserve"> Rajasthan Royals</v>
      </c>
    </row>
    <row r="74" spans="1:9" x14ac:dyDescent="0.3">
      <c r="A74" s="3">
        <f t="shared" si="5"/>
        <v>6</v>
      </c>
      <c r="B74" s="4">
        <f t="shared" si="6"/>
        <v>6</v>
      </c>
      <c r="C74" s="4" t="str">
        <f>INDEX(ELO!$A$2:$A$14,A74)</f>
        <v xml:space="preserve"> Rajasthan Royals</v>
      </c>
      <c r="D74" s="4" t="str">
        <f>INDEX(ELO!$A$2:$A$14,B74)</f>
        <v xml:space="preserve"> Rajasthan Royals</v>
      </c>
      <c r="E74" s="3">
        <f>VLOOKUP(C74,ELO!$A$2:$B$14,2, FALSE)+$B$2</f>
        <v>1503.23998842233</v>
      </c>
      <c r="F74" s="3">
        <f>VLOOKUP(D74,ELO!$A$2:$B$14,2, FALSE)</f>
        <v>1503.23998842233</v>
      </c>
      <c r="G74" s="3">
        <f t="shared" si="7"/>
        <v>0.5</v>
      </c>
      <c r="H74" s="3">
        <f t="shared" si="8"/>
        <v>0.5</v>
      </c>
      <c r="I74" s="3" t="str">
        <f t="shared" si="9"/>
        <v xml:space="preserve"> Rajasthan Royals</v>
      </c>
    </row>
    <row r="75" spans="1:9" x14ac:dyDescent="0.3">
      <c r="A75" s="3">
        <f t="shared" si="5"/>
        <v>7</v>
      </c>
      <c r="B75" s="4">
        <f t="shared" si="6"/>
        <v>6</v>
      </c>
      <c r="C75" s="4" t="str">
        <f>INDEX(ELO!$A$2:$A$14,A75)</f>
        <v xml:space="preserve"> Deccan Chargers</v>
      </c>
      <c r="D75" s="4" t="str">
        <f>INDEX(ELO!$A$2:$A$14,B75)</f>
        <v xml:space="preserve"> Rajasthan Royals</v>
      </c>
      <c r="E75" s="3">
        <f>VLOOKUP(C75,ELO!$A$2:$B$14,2, FALSE)+$B$2</f>
        <v>1492.57897199936</v>
      </c>
      <c r="F75" s="3">
        <f>VLOOKUP(D75,ELO!$A$2:$B$14,2, FALSE)</f>
        <v>1503.23998842233</v>
      </c>
      <c r="G75" s="3">
        <f t="shared" si="7"/>
        <v>0.48466237753644881</v>
      </c>
      <c r="H75" s="3">
        <f t="shared" si="8"/>
        <v>0.51533762246355119</v>
      </c>
      <c r="I75" s="3" t="str">
        <f t="shared" si="9"/>
        <v xml:space="preserve"> Rajasthan Royals</v>
      </c>
    </row>
    <row r="76" spans="1:9" x14ac:dyDescent="0.3">
      <c r="A76" s="3">
        <f t="shared" si="5"/>
        <v>8</v>
      </c>
      <c r="B76" s="4">
        <f t="shared" si="6"/>
        <v>6</v>
      </c>
      <c r="C76" s="4" t="str">
        <f>INDEX(ELO!$A$2:$A$14,A76)</f>
        <v xml:space="preserve"> Mumbai Indians</v>
      </c>
      <c r="D76" s="4" t="str">
        <f>INDEX(ELO!$A$2:$A$14,B76)</f>
        <v xml:space="preserve"> Rajasthan Royals</v>
      </c>
      <c r="E76" s="3">
        <f>VLOOKUP(C76,ELO!$A$2:$B$14,2, FALSE)+$B$2</f>
        <v>1567.09640785651</v>
      </c>
      <c r="F76" s="3">
        <f>VLOOKUP(D76,ELO!$A$2:$B$14,2, FALSE)</f>
        <v>1503.23998842233</v>
      </c>
      <c r="G76" s="3">
        <f t="shared" si="7"/>
        <v>0.59087580799992367</v>
      </c>
      <c r="H76" s="3">
        <f t="shared" si="8"/>
        <v>0.40912419200007633</v>
      </c>
      <c r="I76" s="3" t="str">
        <f t="shared" si="9"/>
        <v xml:space="preserve"> Mumbai Indians</v>
      </c>
    </row>
    <row r="77" spans="1:9" x14ac:dyDescent="0.3">
      <c r="A77" s="3">
        <f t="shared" si="5"/>
        <v>9</v>
      </c>
      <c r="B77" s="4">
        <f t="shared" si="6"/>
        <v>6</v>
      </c>
      <c r="C77" s="4" t="str">
        <f>INDEX(ELO!$A$2:$A$14,A77)</f>
        <v xml:space="preserve"> Kochi Tuskers Kerala</v>
      </c>
      <c r="D77" s="4" t="str">
        <f>INDEX(ELO!$A$2:$A$14,B77)</f>
        <v xml:space="preserve"> Rajasthan Royals</v>
      </c>
      <c r="E77" s="3">
        <f>VLOOKUP(C77,ELO!$A$2:$B$14,2, FALSE)+$B$2</f>
        <v>1498.57643078056</v>
      </c>
      <c r="F77" s="3">
        <f>VLOOKUP(D77,ELO!$A$2:$B$14,2, FALSE)</f>
        <v>1503.23998842233</v>
      </c>
      <c r="G77" s="3">
        <f t="shared" si="7"/>
        <v>0.49328900409715376</v>
      </c>
      <c r="H77" s="3">
        <f t="shared" si="8"/>
        <v>0.50671099590284618</v>
      </c>
      <c r="I77" s="3" t="str">
        <f t="shared" si="9"/>
        <v xml:space="preserve"> Rajasthan Royals</v>
      </c>
    </row>
    <row r="78" spans="1:9" x14ac:dyDescent="0.3">
      <c r="A78" s="3">
        <f t="shared" si="5"/>
        <v>10</v>
      </c>
      <c r="B78" s="4">
        <f t="shared" si="6"/>
        <v>6</v>
      </c>
      <c r="C78" s="4" t="str">
        <f>INDEX(ELO!$A$2:$A$14,A78)</f>
        <v xml:space="preserve"> Pune Warriors India</v>
      </c>
      <c r="D78" s="4" t="str">
        <f>INDEX(ELO!$A$2:$A$14,B78)</f>
        <v xml:space="preserve"> Rajasthan Royals</v>
      </c>
      <c r="E78" s="3">
        <f>VLOOKUP(C78,ELO!$A$2:$B$14,2, FALSE)+$B$2</f>
        <v>1480.79676059857</v>
      </c>
      <c r="F78" s="3">
        <f>VLOOKUP(D78,ELO!$A$2:$B$14,2, FALSE)</f>
        <v>1503.23998842233</v>
      </c>
      <c r="G78" s="3">
        <f t="shared" si="7"/>
        <v>0.46774644835291884</v>
      </c>
      <c r="H78" s="3">
        <f t="shared" si="8"/>
        <v>0.53225355164708121</v>
      </c>
      <c r="I78" s="3" t="str">
        <f t="shared" si="9"/>
        <v xml:space="preserve"> Rajasthan Royals</v>
      </c>
    </row>
    <row r="79" spans="1:9" x14ac:dyDescent="0.3">
      <c r="A79" s="3">
        <f t="shared" si="5"/>
        <v>11</v>
      </c>
      <c r="B79" s="4">
        <f t="shared" si="6"/>
        <v>6</v>
      </c>
      <c r="C79" s="4" t="str">
        <f>INDEX(ELO!$A$2:$A$14,A79)</f>
        <v xml:space="preserve"> Sunrisers Hyderabad</v>
      </c>
      <c r="D79" s="4" t="str">
        <f>INDEX(ELO!$A$2:$A$14,B79)</f>
        <v xml:space="preserve"> Rajasthan Royals</v>
      </c>
      <c r="E79" s="3">
        <f>VLOOKUP(C79,ELO!$A$2:$B$14,2, FALSE)+$B$2</f>
        <v>1560.33097275202</v>
      </c>
      <c r="F79" s="3">
        <f>VLOOKUP(D79,ELO!$A$2:$B$14,2, FALSE)</f>
        <v>1503.23998842233</v>
      </c>
      <c r="G79" s="3">
        <f t="shared" si="7"/>
        <v>0.58142894797675304</v>
      </c>
      <c r="H79" s="3">
        <f t="shared" si="8"/>
        <v>0.41857105202324696</v>
      </c>
      <c r="I79" s="3" t="str">
        <f t="shared" si="9"/>
        <v xml:space="preserve"> Sunrisers Hyderabad</v>
      </c>
    </row>
    <row r="80" spans="1:9" x14ac:dyDescent="0.3">
      <c r="A80" s="3">
        <f t="shared" si="5"/>
        <v>12</v>
      </c>
      <c r="B80" s="4">
        <f t="shared" si="6"/>
        <v>6</v>
      </c>
      <c r="C80" s="4" t="str">
        <f>INDEX(ELO!$A$2:$A$14,A80)</f>
        <v xml:space="preserve"> Rising Pune Supergiant</v>
      </c>
      <c r="D80" s="4" t="str">
        <f>INDEX(ELO!$A$2:$A$14,B80)</f>
        <v xml:space="preserve"> Rajasthan Royals</v>
      </c>
      <c r="E80" s="3">
        <f>VLOOKUP(C80,ELO!$A$2:$B$14,2, FALSE)+$B$2</f>
        <v>1520.38161382215</v>
      </c>
      <c r="F80" s="3">
        <f>VLOOKUP(D80,ELO!$A$2:$B$14,2, FALSE)</f>
        <v>1503.23998842233</v>
      </c>
      <c r="G80" s="3">
        <f t="shared" si="7"/>
        <v>0.52464878520694069</v>
      </c>
      <c r="H80" s="3">
        <f t="shared" si="8"/>
        <v>0.47535121479305931</v>
      </c>
      <c r="I80" s="3" t="str">
        <f t="shared" si="9"/>
        <v xml:space="preserve"> Rising Pune Supergiant</v>
      </c>
    </row>
    <row r="81" spans="1:9" x14ac:dyDescent="0.3">
      <c r="A81" s="3">
        <f t="shared" si="5"/>
        <v>13</v>
      </c>
      <c r="B81" s="4">
        <f t="shared" si="6"/>
        <v>6</v>
      </c>
      <c r="C81" s="4" t="str">
        <f>INDEX(ELO!$A$2:$A$14,A81)</f>
        <v xml:space="preserve"> Gujarat Lions</v>
      </c>
      <c r="D81" s="4" t="str">
        <f>INDEX(ELO!$A$2:$A$14,B81)</f>
        <v xml:space="preserve"> Rajasthan Royals</v>
      </c>
      <c r="E81" s="3">
        <f>VLOOKUP(C81,ELO!$A$2:$B$14,2, FALSE)+$B$2</f>
        <v>1454.2203533608399</v>
      </c>
      <c r="F81" s="3">
        <f>VLOOKUP(D81,ELO!$A$2:$B$14,2, FALSE)</f>
        <v>1503.23998842233</v>
      </c>
      <c r="G81" s="3">
        <f t="shared" si="7"/>
        <v>0.42991947418630094</v>
      </c>
      <c r="H81" s="3">
        <f t="shared" si="8"/>
        <v>0.57008052581369906</v>
      </c>
      <c r="I81" s="3" t="str">
        <f t="shared" si="9"/>
        <v xml:space="preserve"> Rajasthan Royals</v>
      </c>
    </row>
    <row r="82" spans="1:9" x14ac:dyDescent="0.3">
      <c r="A82" s="3">
        <f t="shared" si="5"/>
        <v>1</v>
      </c>
      <c r="B82" s="4">
        <f t="shared" si="6"/>
        <v>7</v>
      </c>
      <c r="C82" s="4" t="str">
        <f>INDEX(ELO!$A$2:$A$14,A82)</f>
        <v xml:space="preserve"> Royal Challengers Bangalore</v>
      </c>
      <c r="D82" s="4" t="str">
        <f>INDEX(ELO!$A$2:$A$14,B82)</f>
        <v xml:space="preserve"> Deccan Chargers</v>
      </c>
      <c r="E82" s="3">
        <f>VLOOKUP(C82,ELO!$A$2:$B$14,2, FALSE)+$B$2</f>
        <v>1450.84931231467</v>
      </c>
      <c r="F82" s="3">
        <f>VLOOKUP(D82,ELO!$A$2:$B$14,2, FALSE)</f>
        <v>1492.57897199936</v>
      </c>
      <c r="G82" s="3">
        <f t="shared" si="7"/>
        <v>0.44023331116393588</v>
      </c>
      <c r="H82" s="3">
        <f t="shared" si="8"/>
        <v>0.55976668883606417</v>
      </c>
      <c r="I82" s="3" t="str">
        <f t="shared" si="9"/>
        <v xml:space="preserve"> Deccan Chargers</v>
      </c>
    </row>
    <row r="83" spans="1:9" x14ac:dyDescent="0.3">
      <c r="A83" s="3">
        <f t="shared" si="5"/>
        <v>2</v>
      </c>
      <c r="B83" s="4">
        <f t="shared" si="6"/>
        <v>7</v>
      </c>
      <c r="C83" s="4" t="str">
        <f>INDEX(ELO!$A$2:$A$14,A83)</f>
        <v xml:space="preserve"> Kolkata Knight Riders</v>
      </c>
      <c r="D83" s="4" t="str">
        <f>INDEX(ELO!$A$2:$A$14,B83)</f>
        <v xml:space="preserve"> Deccan Chargers</v>
      </c>
      <c r="E83" s="3">
        <f>VLOOKUP(C83,ELO!$A$2:$B$14,2, FALSE)+$B$2</f>
        <v>1492.9015802322001</v>
      </c>
      <c r="F83" s="3">
        <f>VLOOKUP(D83,ELO!$A$2:$B$14,2, FALSE)</f>
        <v>1492.57897199936</v>
      </c>
      <c r="G83" s="3">
        <f t="shared" si="7"/>
        <v>0.50046427043395469</v>
      </c>
      <c r="H83" s="3">
        <f t="shared" si="8"/>
        <v>0.49953572956604531</v>
      </c>
      <c r="I83" s="3" t="str">
        <f t="shared" si="9"/>
        <v xml:space="preserve"> Kolkata Knight Riders</v>
      </c>
    </row>
    <row r="84" spans="1:9" x14ac:dyDescent="0.3">
      <c r="A84" s="3">
        <f t="shared" si="5"/>
        <v>3</v>
      </c>
      <c r="B84" s="4">
        <f t="shared" si="6"/>
        <v>7</v>
      </c>
      <c r="C84" s="4" t="str">
        <f>INDEX(ELO!$A$2:$A$14,A84)</f>
        <v xml:space="preserve"> Kings XI Punjab</v>
      </c>
      <c r="D84" s="4" t="str">
        <f>INDEX(ELO!$A$2:$A$14,B84)</f>
        <v xml:space="preserve"> Deccan Chargers</v>
      </c>
      <c r="E84" s="3">
        <f>VLOOKUP(C84,ELO!$A$2:$B$14,2, FALSE)+$B$2</f>
        <v>1474.2403683175601</v>
      </c>
      <c r="F84" s="3">
        <f>VLOOKUP(D84,ELO!$A$2:$B$14,2, FALSE)</f>
        <v>1492.57897199936</v>
      </c>
      <c r="G84" s="3">
        <f t="shared" si="7"/>
        <v>0.47363310949963022</v>
      </c>
      <c r="H84" s="3">
        <f t="shared" si="8"/>
        <v>0.52636689050036978</v>
      </c>
      <c r="I84" s="3" t="str">
        <f t="shared" si="9"/>
        <v xml:space="preserve"> Deccan Chargers</v>
      </c>
    </row>
    <row r="85" spans="1:9" x14ac:dyDescent="0.3">
      <c r="A85" s="3">
        <f t="shared" si="5"/>
        <v>4</v>
      </c>
      <c r="B85" s="4">
        <f t="shared" si="6"/>
        <v>7</v>
      </c>
      <c r="C85" s="4" t="str">
        <f>INDEX(ELO!$A$2:$A$14,A85)</f>
        <v xml:space="preserve"> Chennai Super Kings</v>
      </c>
      <c r="D85" s="4" t="str">
        <f>INDEX(ELO!$A$2:$A$14,B85)</f>
        <v xml:space="preserve"> Deccan Chargers</v>
      </c>
      <c r="E85" s="3">
        <f>VLOOKUP(C85,ELO!$A$2:$B$14,2, FALSE)+$B$2</f>
        <v>1519.6012328163499</v>
      </c>
      <c r="F85" s="3">
        <f>VLOOKUP(D85,ELO!$A$2:$B$14,2, FALSE)</f>
        <v>1492.57897199936</v>
      </c>
      <c r="G85" s="3">
        <f t="shared" si="7"/>
        <v>0.53880993509508779</v>
      </c>
      <c r="H85" s="3">
        <f t="shared" si="8"/>
        <v>0.46119006490491221</v>
      </c>
      <c r="I85" s="3" t="str">
        <f t="shared" si="9"/>
        <v xml:space="preserve"> Chennai Super Kings</v>
      </c>
    </row>
    <row r="86" spans="1:9" x14ac:dyDescent="0.3">
      <c r="A86" s="3">
        <f t="shared" si="5"/>
        <v>5</v>
      </c>
      <c r="B86" s="4">
        <f t="shared" si="6"/>
        <v>7</v>
      </c>
      <c r="C86" s="4" t="str">
        <f>INDEX(ELO!$A$2:$A$14,A86)</f>
        <v xml:space="preserve"> Delhi Daredevils</v>
      </c>
      <c r="D86" s="4" t="str">
        <f>INDEX(ELO!$A$2:$A$14,B86)</f>
        <v xml:space="preserve"> Deccan Chargers</v>
      </c>
      <c r="E86" s="3">
        <f>VLOOKUP(C86,ELO!$A$2:$B$14,2, FALSE)+$B$2</f>
        <v>1485.1860067268301</v>
      </c>
      <c r="F86" s="3">
        <f>VLOOKUP(D86,ELO!$A$2:$B$14,2, FALSE)</f>
        <v>1492.57897199936</v>
      </c>
      <c r="G86" s="3">
        <f t="shared" si="7"/>
        <v>0.4893622732052636</v>
      </c>
      <c r="H86" s="3">
        <f t="shared" si="8"/>
        <v>0.5106377267947364</v>
      </c>
      <c r="I86" s="3" t="str">
        <f t="shared" si="9"/>
        <v xml:space="preserve"> Deccan Chargers</v>
      </c>
    </row>
    <row r="87" spans="1:9" x14ac:dyDescent="0.3">
      <c r="A87" s="3">
        <f t="shared" si="5"/>
        <v>6</v>
      </c>
      <c r="B87" s="4">
        <f t="shared" si="6"/>
        <v>7</v>
      </c>
      <c r="C87" s="4" t="str">
        <f>INDEX(ELO!$A$2:$A$14,A87)</f>
        <v xml:space="preserve"> Rajasthan Royals</v>
      </c>
      <c r="D87" s="4" t="str">
        <f>INDEX(ELO!$A$2:$A$14,B87)</f>
        <v xml:space="preserve"> Deccan Chargers</v>
      </c>
      <c r="E87" s="3">
        <f>VLOOKUP(C87,ELO!$A$2:$B$14,2, FALSE)+$B$2</f>
        <v>1503.23998842233</v>
      </c>
      <c r="F87" s="3">
        <f>VLOOKUP(D87,ELO!$A$2:$B$14,2, FALSE)</f>
        <v>1492.57897199936</v>
      </c>
      <c r="G87" s="3">
        <f t="shared" si="7"/>
        <v>0.51533762246355119</v>
      </c>
      <c r="H87" s="3">
        <f t="shared" si="8"/>
        <v>0.48466237753644881</v>
      </c>
      <c r="I87" s="3" t="str">
        <f t="shared" si="9"/>
        <v xml:space="preserve"> Rajasthan Royals</v>
      </c>
    </row>
    <row r="88" spans="1:9" x14ac:dyDescent="0.3">
      <c r="A88" s="3">
        <f t="shared" si="5"/>
        <v>7</v>
      </c>
      <c r="B88" s="4">
        <f t="shared" si="6"/>
        <v>7</v>
      </c>
      <c r="C88" s="4" t="str">
        <f>INDEX(ELO!$A$2:$A$14,A88)</f>
        <v xml:space="preserve"> Deccan Chargers</v>
      </c>
      <c r="D88" s="4" t="str">
        <f>INDEX(ELO!$A$2:$A$14,B88)</f>
        <v xml:space="preserve"> Deccan Chargers</v>
      </c>
      <c r="E88" s="3">
        <f>VLOOKUP(C88,ELO!$A$2:$B$14,2, FALSE)+$B$2</f>
        <v>1492.57897199936</v>
      </c>
      <c r="F88" s="3">
        <f>VLOOKUP(D88,ELO!$A$2:$B$14,2, FALSE)</f>
        <v>1492.57897199936</v>
      </c>
      <c r="G88" s="3">
        <f t="shared" si="7"/>
        <v>0.5</v>
      </c>
      <c r="H88" s="3">
        <f t="shared" si="8"/>
        <v>0.5</v>
      </c>
      <c r="I88" s="3" t="str">
        <f t="shared" si="9"/>
        <v xml:space="preserve"> Deccan Chargers</v>
      </c>
    </row>
    <row r="89" spans="1:9" x14ac:dyDescent="0.3">
      <c r="A89" s="3">
        <f t="shared" si="5"/>
        <v>8</v>
      </c>
      <c r="B89" s="4">
        <f t="shared" si="6"/>
        <v>7</v>
      </c>
      <c r="C89" s="4" t="str">
        <f>INDEX(ELO!$A$2:$A$14,A89)</f>
        <v xml:space="preserve"> Mumbai Indians</v>
      </c>
      <c r="D89" s="4" t="str">
        <f>INDEX(ELO!$A$2:$A$14,B89)</f>
        <v xml:space="preserve"> Deccan Chargers</v>
      </c>
      <c r="E89" s="3">
        <f>VLOOKUP(C89,ELO!$A$2:$B$14,2, FALSE)+$B$2</f>
        <v>1567.09640785651</v>
      </c>
      <c r="F89" s="3">
        <f>VLOOKUP(D89,ELO!$A$2:$B$14,2, FALSE)</f>
        <v>1492.57897199936</v>
      </c>
      <c r="G89" s="3">
        <f t="shared" si="7"/>
        <v>0.605624544545322</v>
      </c>
      <c r="H89" s="3">
        <f t="shared" si="8"/>
        <v>0.394375455454678</v>
      </c>
      <c r="I89" s="3" t="str">
        <f t="shared" si="9"/>
        <v xml:space="preserve"> Mumbai Indians</v>
      </c>
    </row>
    <row r="90" spans="1:9" x14ac:dyDescent="0.3">
      <c r="A90" s="3">
        <f t="shared" si="5"/>
        <v>9</v>
      </c>
      <c r="B90" s="4">
        <f t="shared" si="6"/>
        <v>7</v>
      </c>
      <c r="C90" s="4" t="str">
        <f>INDEX(ELO!$A$2:$A$14,A90)</f>
        <v xml:space="preserve"> Kochi Tuskers Kerala</v>
      </c>
      <c r="D90" s="4" t="str">
        <f>INDEX(ELO!$A$2:$A$14,B90)</f>
        <v xml:space="preserve"> Deccan Chargers</v>
      </c>
      <c r="E90" s="3">
        <f>VLOOKUP(C90,ELO!$A$2:$B$14,2, FALSE)+$B$2</f>
        <v>1498.57643078056</v>
      </c>
      <c r="F90" s="3">
        <f>VLOOKUP(D90,ELO!$A$2:$B$14,2, FALSE)</f>
        <v>1492.57897199936</v>
      </c>
      <c r="G90" s="3">
        <f t="shared" si="7"/>
        <v>0.50863017980324066</v>
      </c>
      <c r="H90" s="3">
        <f t="shared" si="8"/>
        <v>0.49136982019675934</v>
      </c>
      <c r="I90" s="3" t="str">
        <f t="shared" si="9"/>
        <v xml:space="preserve"> Kochi Tuskers Kerala</v>
      </c>
    </row>
    <row r="91" spans="1:9" x14ac:dyDescent="0.3">
      <c r="A91" s="3">
        <f t="shared" si="5"/>
        <v>10</v>
      </c>
      <c r="B91" s="4">
        <f t="shared" si="6"/>
        <v>7</v>
      </c>
      <c r="C91" s="4" t="str">
        <f>INDEX(ELO!$A$2:$A$14,A91)</f>
        <v xml:space="preserve"> Pune Warriors India</v>
      </c>
      <c r="D91" s="4" t="str">
        <f>INDEX(ELO!$A$2:$A$14,B91)</f>
        <v xml:space="preserve"> Deccan Chargers</v>
      </c>
      <c r="E91" s="3">
        <f>VLOOKUP(C91,ELO!$A$2:$B$14,2, FALSE)+$B$2</f>
        <v>1480.79676059857</v>
      </c>
      <c r="F91" s="3">
        <f>VLOOKUP(D91,ELO!$A$2:$B$14,2, FALSE)</f>
        <v>1492.57897199936</v>
      </c>
      <c r="G91" s="3">
        <f t="shared" si="7"/>
        <v>0.48305053169685364</v>
      </c>
      <c r="H91" s="3">
        <f t="shared" si="8"/>
        <v>0.51694946830314636</v>
      </c>
      <c r="I91" s="3" t="str">
        <f t="shared" si="9"/>
        <v xml:space="preserve"> Deccan Chargers</v>
      </c>
    </row>
    <row r="92" spans="1:9" x14ac:dyDescent="0.3">
      <c r="A92" s="3">
        <f t="shared" si="5"/>
        <v>11</v>
      </c>
      <c r="B92" s="4">
        <f t="shared" si="6"/>
        <v>7</v>
      </c>
      <c r="C92" s="4" t="str">
        <f>INDEX(ELO!$A$2:$A$14,A92)</f>
        <v xml:space="preserve"> Sunrisers Hyderabad</v>
      </c>
      <c r="D92" s="4" t="str">
        <f>INDEX(ELO!$A$2:$A$14,B92)</f>
        <v xml:space="preserve"> Deccan Chargers</v>
      </c>
      <c r="E92" s="3">
        <f>VLOOKUP(C92,ELO!$A$2:$B$14,2, FALSE)+$B$2</f>
        <v>1560.33097275202</v>
      </c>
      <c r="F92" s="3">
        <f>VLOOKUP(D92,ELO!$A$2:$B$14,2, FALSE)</f>
        <v>1492.57897199936</v>
      </c>
      <c r="G92" s="3">
        <f t="shared" si="7"/>
        <v>0.59628555612462097</v>
      </c>
      <c r="H92" s="3">
        <f t="shared" si="8"/>
        <v>0.40371444387537903</v>
      </c>
      <c r="I92" s="3" t="str">
        <f t="shared" si="9"/>
        <v xml:space="preserve"> Sunrisers Hyderabad</v>
      </c>
    </row>
    <row r="93" spans="1:9" x14ac:dyDescent="0.3">
      <c r="A93" s="3">
        <f t="shared" si="5"/>
        <v>12</v>
      </c>
      <c r="B93" s="4">
        <f t="shared" si="6"/>
        <v>7</v>
      </c>
      <c r="C93" s="4" t="str">
        <f>INDEX(ELO!$A$2:$A$14,A93)</f>
        <v xml:space="preserve"> Rising Pune Supergiant</v>
      </c>
      <c r="D93" s="4" t="str">
        <f>INDEX(ELO!$A$2:$A$14,B93)</f>
        <v xml:space="preserve"> Deccan Chargers</v>
      </c>
      <c r="E93" s="3">
        <f>VLOOKUP(C93,ELO!$A$2:$B$14,2, FALSE)+$B$2</f>
        <v>1520.38161382215</v>
      </c>
      <c r="F93" s="3">
        <f>VLOOKUP(D93,ELO!$A$2:$B$14,2, FALSE)</f>
        <v>1492.57897199936</v>
      </c>
      <c r="G93" s="3">
        <f t="shared" si="7"/>
        <v>0.53992603092576852</v>
      </c>
      <c r="H93" s="3">
        <f t="shared" si="8"/>
        <v>0.46007396907423148</v>
      </c>
      <c r="I93" s="3" t="str">
        <f t="shared" si="9"/>
        <v xml:space="preserve"> Rising Pune Supergiant</v>
      </c>
    </row>
    <row r="94" spans="1:9" x14ac:dyDescent="0.3">
      <c r="A94" s="3">
        <f t="shared" si="5"/>
        <v>13</v>
      </c>
      <c r="B94" s="4">
        <f t="shared" si="6"/>
        <v>7</v>
      </c>
      <c r="C94" s="4" t="str">
        <f>INDEX(ELO!$A$2:$A$14,A94)</f>
        <v xml:space="preserve"> Gujarat Lions</v>
      </c>
      <c r="D94" s="4" t="str">
        <f>INDEX(ELO!$A$2:$A$14,B94)</f>
        <v xml:space="preserve"> Deccan Chargers</v>
      </c>
      <c r="E94" s="3">
        <f>VLOOKUP(C94,ELO!$A$2:$B$14,2, FALSE)+$B$2</f>
        <v>1454.2203533608399</v>
      </c>
      <c r="F94" s="3">
        <f>VLOOKUP(D94,ELO!$A$2:$B$14,2, FALSE)</f>
        <v>1492.57897199936</v>
      </c>
      <c r="G94" s="3">
        <f t="shared" si="7"/>
        <v>0.44502071460945403</v>
      </c>
      <c r="H94" s="3">
        <f t="shared" si="8"/>
        <v>0.55497928539054597</v>
      </c>
      <c r="I94" s="3" t="str">
        <f t="shared" si="9"/>
        <v xml:space="preserve"> Deccan Chargers</v>
      </c>
    </row>
    <row r="95" spans="1:9" x14ac:dyDescent="0.3">
      <c r="A95" s="3">
        <f t="shared" si="5"/>
        <v>1</v>
      </c>
      <c r="B95" s="4">
        <f t="shared" si="6"/>
        <v>8</v>
      </c>
      <c r="C95" s="4" t="str">
        <f>INDEX(ELO!$A$2:$A$14,A95)</f>
        <v xml:space="preserve"> Royal Challengers Bangalore</v>
      </c>
      <c r="D95" s="4" t="str">
        <f>INDEX(ELO!$A$2:$A$14,B95)</f>
        <v xml:space="preserve"> Mumbai Indians</v>
      </c>
      <c r="E95" s="3">
        <f>VLOOKUP(C95,ELO!$A$2:$B$14,2, FALSE)+$B$2</f>
        <v>1450.84931231467</v>
      </c>
      <c r="F95" s="3">
        <f>VLOOKUP(D95,ELO!$A$2:$B$14,2, FALSE)</f>
        <v>1567.09640785651</v>
      </c>
      <c r="G95" s="3">
        <f t="shared" si="7"/>
        <v>0.33868225222935938</v>
      </c>
      <c r="H95" s="3">
        <f t="shared" si="8"/>
        <v>0.66131774777064067</v>
      </c>
      <c r="I95" s="3" t="str">
        <f t="shared" si="9"/>
        <v xml:space="preserve"> Mumbai Indians</v>
      </c>
    </row>
    <row r="96" spans="1:9" x14ac:dyDescent="0.3">
      <c r="A96" s="3">
        <f t="shared" si="5"/>
        <v>2</v>
      </c>
      <c r="B96" s="4">
        <f t="shared" si="6"/>
        <v>8</v>
      </c>
      <c r="C96" s="4" t="str">
        <f>INDEX(ELO!$A$2:$A$14,A96)</f>
        <v xml:space="preserve"> Kolkata Knight Riders</v>
      </c>
      <c r="D96" s="4" t="str">
        <f>INDEX(ELO!$A$2:$A$14,B96)</f>
        <v xml:space="preserve"> Mumbai Indians</v>
      </c>
      <c r="E96" s="3">
        <f>VLOOKUP(C96,ELO!$A$2:$B$14,2, FALSE)+$B$2</f>
        <v>1492.9015802322001</v>
      </c>
      <c r="F96" s="3">
        <f>VLOOKUP(D96,ELO!$A$2:$B$14,2, FALSE)</f>
        <v>1567.09640785651</v>
      </c>
      <c r="G96" s="3">
        <f t="shared" si="7"/>
        <v>0.39481909429504575</v>
      </c>
      <c r="H96" s="3">
        <f t="shared" si="8"/>
        <v>0.6051809057049542</v>
      </c>
      <c r="I96" s="3" t="str">
        <f t="shared" si="9"/>
        <v xml:space="preserve"> Mumbai Indians</v>
      </c>
    </row>
    <row r="97" spans="1:9" x14ac:dyDescent="0.3">
      <c r="A97" s="3">
        <f t="shared" si="5"/>
        <v>3</v>
      </c>
      <c r="B97" s="4">
        <f t="shared" si="6"/>
        <v>8</v>
      </c>
      <c r="C97" s="4" t="str">
        <f>INDEX(ELO!$A$2:$A$14,A97)</f>
        <v xml:space="preserve"> Kings XI Punjab</v>
      </c>
      <c r="D97" s="4" t="str">
        <f>INDEX(ELO!$A$2:$A$14,B97)</f>
        <v xml:space="preserve"> Mumbai Indians</v>
      </c>
      <c r="E97" s="3">
        <f>VLOOKUP(C97,ELO!$A$2:$B$14,2, FALSE)+$B$2</f>
        <v>1474.2403683175601</v>
      </c>
      <c r="F97" s="3">
        <f>VLOOKUP(D97,ELO!$A$2:$B$14,2, FALSE)</f>
        <v>1567.09640785651</v>
      </c>
      <c r="G97" s="3">
        <f t="shared" si="7"/>
        <v>0.3694627451694425</v>
      </c>
      <c r="H97" s="3">
        <f t="shared" si="8"/>
        <v>0.63053725483055745</v>
      </c>
      <c r="I97" s="3" t="str">
        <f t="shared" si="9"/>
        <v xml:space="preserve"> Mumbai Indians</v>
      </c>
    </row>
    <row r="98" spans="1:9" x14ac:dyDescent="0.3">
      <c r="A98" s="3">
        <f t="shared" si="5"/>
        <v>4</v>
      </c>
      <c r="B98" s="4">
        <f t="shared" si="6"/>
        <v>8</v>
      </c>
      <c r="C98" s="4" t="str">
        <f>INDEX(ELO!$A$2:$A$14,A98)</f>
        <v xml:space="preserve"> Chennai Super Kings</v>
      </c>
      <c r="D98" s="4" t="str">
        <f>INDEX(ELO!$A$2:$A$14,B98)</f>
        <v xml:space="preserve"> Mumbai Indians</v>
      </c>
      <c r="E98" s="3">
        <f>VLOOKUP(C98,ELO!$A$2:$B$14,2, FALSE)+$B$2</f>
        <v>1519.6012328163499</v>
      </c>
      <c r="F98" s="3">
        <f>VLOOKUP(D98,ELO!$A$2:$B$14,2, FALSE)</f>
        <v>1567.09640785651</v>
      </c>
      <c r="G98" s="3">
        <f t="shared" si="7"/>
        <v>0.4320715592891442</v>
      </c>
      <c r="H98" s="3">
        <f t="shared" si="8"/>
        <v>0.5679284407108558</v>
      </c>
      <c r="I98" s="3" t="str">
        <f t="shared" si="9"/>
        <v xml:space="preserve"> Mumbai Indians</v>
      </c>
    </row>
    <row r="99" spans="1:9" x14ac:dyDescent="0.3">
      <c r="A99" s="3">
        <f t="shared" si="5"/>
        <v>5</v>
      </c>
      <c r="B99" s="4">
        <f t="shared" si="6"/>
        <v>8</v>
      </c>
      <c r="C99" s="4" t="str">
        <f>INDEX(ELO!$A$2:$A$14,A99)</f>
        <v xml:space="preserve"> Delhi Daredevils</v>
      </c>
      <c r="D99" s="4" t="str">
        <f>INDEX(ELO!$A$2:$A$14,B99)</f>
        <v xml:space="preserve"> Mumbai Indians</v>
      </c>
      <c r="E99" s="3">
        <f>VLOOKUP(C99,ELO!$A$2:$B$14,2, FALSE)+$B$2</f>
        <v>1485.1860067268301</v>
      </c>
      <c r="F99" s="3">
        <f>VLOOKUP(D99,ELO!$A$2:$B$14,2, FALSE)</f>
        <v>1567.09640785651</v>
      </c>
      <c r="G99" s="3">
        <f t="shared" si="7"/>
        <v>0.3842579221913659</v>
      </c>
      <c r="H99" s="3">
        <f t="shared" si="8"/>
        <v>0.6157420778086341</v>
      </c>
      <c r="I99" s="3" t="str">
        <f t="shared" si="9"/>
        <v xml:space="preserve"> Mumbai Indians</v>
      </c>
    </row>
    <row r="100" spans="1:9" x14ac:dyDescent="0.3">
      <c r="A100" s="3">
        <f t="shared" si="5"/>
        <v>6</v>
      </c>
      <c r="B100" s="4">
        <f t="shared" si="6"/>
        <v>8</v>
      </c>
      <c r="C100" s="4" t="str">
        <f>INDEX(ELO!$A$2:$A$14,A100)</f>
        <v xml:space="preserve"> Rajasthan Royals</v>
      </c>
      <c r="D100" s="4" t="str">
        <f>INDEX(ELO!$A$2:$A$14,B100)</f>
        <v xml:space="preserve"> Mumbai Indians</v>
      </c>
      <c r="E100" s="3">
        <f>VLOOKUP(C100,ELO!$A$2:$B$14,2, FALSE)+$B$2</f>
        <v>1503.23998842233</v>
      </c>
      <c r="F100" s="3">
        <f>VLOOKUP(D100,ELO!$A$2:$B$14,2, FALSE)</f>
        <v>1567.09640785651</v>
      </c>
      <c r="G100" s="3">
        <f t="shared" si="7"/>
        <v>0.40912419200007627</v>
      </c>
      <c r="H100" s="3">
        <f t="shared" si="8"/>
        <v>0.59087580799992367</v>
      </c>
      <c r="I100" s="3" t="str">
        <f t="shared" si="9"/>
        <v xml:space="preserve"> Mumbai Indians</v>
      </c>
    </row>
    <row r="101" spans="1:9" x14ac:dyDescent="0.3">
      <c r="A101" s="3">
        <f t="shared" si="5"/>
        <v>7</v>
      </c>
      <c r="B101" s="4">
        <f t="shared" si="6"/>
        <v>8</v>
      </c>
      <c r="C101" s="4" t="str">
        <f>INDEX(ELO!$A$2:$A$14,A101)</f>
        <v xml:space="preserve"> Deccan Chargers</v>
      </c>
      <c r="D101" s="4" t="str">
        <f>INDEX(ELO!$A$2:$A$14,B101)</f>
        <v xml:space="preserve"> Mumbai Indians</v>
      </c>
      <c r="E101" s="3">
        <f>VLOOKUP(C101,ELO!$A$2:$B$14,2, FALSE)+$B$2</f>
        <v>1492.57897199936</v>
      </c>
      <c r="F101" s="3">
        <f>VLOOKUP(D101,ELO!$A$2:$B$14,2, FALSE)</f>
        <v>1567.09640785651</v>
      </c>
      <c r="G101" s="3">
        <f t="shared" si="7"/>
        <v>0.39437545545467795</v>
      </c>
      <c r="H101" s="3">
        <f t="shared" si="8"/>
        <v>0.60562454454532211</v>
      </c>
      <c r="I101" s="3" t="str">
        <f t="shared" si="9"/>
        <v xml:space="preserve"> Mumbai Indians</v>
      </c>
    </row>
    <row r="102" spans="1:9" x14ac:dyDescent="0.3">
      <c r="A102" s="3">
        <f t="shared" si="5"/>
        <v>8</v>
      </c>
      <c r="B102" s="4">
        <f t="shared" si="6"/>
        <v>8</v>
      </c>
      <c r="C102" s="4" t="str">
        <f>INDEX(ELO!$A$2:$A$14,A102)</f>
        <v xml:space="preserve"> Mumbai Indians</v>
      </c>
      <c r="D102" s="4" t="str">
        <f>INDEX(ELO!$A$2:$A$14,B102)</f>
        <v xml:space="preserve"> Mumbai Indians</v>
      </c>
      <c r="E102" s="3">
        <f>VLOOKUP(C102,ELO!$A$2:$B$14,2, FALSE)+$B$2</f>
        <v>1567.09640785651</v>
      </c>
      <c r="F102" s="3">
        <f>VLOOKUP(D102,ELO!$A$2:$B$14,2, FALSE)</f>
        <v>1567.09640785651</v>
      </c>
      <c r="G102" s="3">
        <f t="shared" si="7"/>
        <v>0.5</v>
      </c>
      <c r="H102" s="3">
        <f t="shared" si="8"/>
        <v>0.5</v>
      </c>
      <c r="I102" s="3" t="str">
        <f t="shared" si="9"/>
        <v xml:space="preserve"> Mumbai Indians</v>
      </c>
    </row>
    <row r="103" spans="1:9" x14ac:dyDescent="0.3">
      <c r="A103" s="3">
        <f t="shared" si="5"/>
        <v>9</v>
      </c>
      <c r="B103" s="4">
        <f t="shared" si="6"/>
        <v>8</v>
      </c>
      <c r="C103" s="4" t="str">
        <f>INDEX(ELO!$A$2:$A$14,A103)</f>
        <v xml:space="preserve"> Kochi Tuskers Kerala</v>
      </c>
      <c r="D103" s="4" t="str">
        <f>INDEX(ELO!$A$2:$A$14,B103)</f>
        <v xml:space="preserve"> Mumbai Indians</v>
      </c>
      <c r="E103" s="3">
        <f>VLOOKUP(C103,ELO!$A$2:$B$14,2, FALSE)+$B$2</f>
        <v>1498.57643078056</v>
      </c>
      <c r="F103" s="3">
        <f>VLOOKUP(D103,ELO!$A$2:$B$14,2, FALSE)</f>
        <v>1567.09640785651</v>
      </c>
      <c r="G103" s="3">
        <f t="shared" si="7"/>
        <v>0.40265067672438759</v>
      </c>
      <c r="H103" s="3">
        <f t="shared" si="8"/>
        <v>0.59734932327561241</v>
      </c>
      <c r="I103" s="3" t="str">
        <f t="shared" si="9"/>
        <v xml:space="preserve"> Mumbai Indians</v>
      </c>
    </row>
    <row r="104" spans="1:9" x14ac:dyDescent="0.3">
      <c r="A104" s="3">
        <f t="shared" si="5"/>
        <v>10</v>
      </c>
      <c r="B104" s="4">
        <f t="shared" si="6"/>
        <v>8</v>
      </c>
      <c r="C104" s="4" t="str">
        <f>INDEX(ELO!$A$2:$A$14,A104)</f>
        <v xml:space="preserve"> Pune Warriors India</v>
      </c>
      <c r="D104" s="4" t="str">
        <f>INDEX(ELO!$A$2:$A$14,B104)</f>
        <v xml:space="preserve"> Mumbai Indians</v>
      </c>
      <c r="E104" s="3">
        <f>VLOOKUP(C104,ELO!$A$2:$B$14,2, FALSE)+$B$2</f>
        <v>1480.79676059857</v>
      </c>
      <c r="F104" s="3">
        <f>VLOOKUP(D104,ELO!$A$2:$B$14,2, FALSE)</f>
        <v>1567.09640785651</v>
      </c>
      <c r="G104" s="3">
        <f t="shared" si="7"/>
        <v>0.3782975132004216</v>
      </c>
      <c r="H104" s="3">
        <f t="shared" si="8"/>
        <v>0.6217024867995784</v>
      </c>
      <c r="I104" s="3" t="str">
        <f t="shared" si="9"/>
        <v xml:space="preserve"> Mumbai Indians</v>
      </c>
    </row>
    <row r="105" spans="1:9" x14ac:dyDescent="0.3">
      <c r="A105" s="3">
        <f t="shared" si="5"/>
        <v>11</v>
      </c>
      <c r="B105" s="4">
        <f t="shared" si="6"/>
        <v>8</v>
      </c>
      <c r="C105" s="4" t="str">
        <f>INDEX(ELO!$A$2:$A$14,A105)</f>
        <v xml:space="preserve"> Sunrisers Hyderabad</v>
      </c>
      <c r="D105" s="4" t="str">
        <f>INDEX(ELO!$A$2:$A$14,B105)</f>
        <v xml:space="preserve"> Mumbai Indians</v>
      </c>
      <c r="E105" s="3">
        <f>VLOOKUP(C105,ELO!$A$2:$B$14,2, FALSE)+$B$2</f>
        <v>1560.33097275202</v>
      </c>
      <c r="F105" s="3">
        <f>VLOOKUP(D105,ELO!$A$2:$B$14,2, FALSE)</f>
        <v>1567.09640785651</v>
      </c>
      <c r="G105" s="3">
        <f t="shared" si="7"/>
        <v>0.49026498664044005</v>
      </c>
      <c r="H105" s="3">
        <f t="shared" si="8"/>
        <v>0.50973501335955995</v>
      </c>
      <c r="I105" s="3" t="str">
        <f t="shared" si="9"/>
        <v xml:space="preserve"> Mumbai Indians</v>
      </c>
    </row>
    <row r="106" spans="1:9" x14ac:dyDescent="0.3">
      <c r="A106" s="3">
        <f t="shared" si="5"/>
        <v>12</v>
      </c>
      <c r="B106" s="4">
        <f t="shared" si="6"/>
        <v>8</v>
      </c>
      <c r="C106" s="4" t="str">
        <f>INDEX(ELO!$A$2:$A$14,A106)</f>
        <v xml:space="preserve"> Rising Pune Supergiant</v>
      </c>
      <c r="D106" s="4" t="str">
        <f>INDEX(ELO!$A$2:$A$14,B106)</f>
        <v xml:space="preserve"> Mumbai Indians</v>
      </c>
      <c r="E106" s="3">
        <f>VLOOKUP(C106,ELO!$A$2:$B$14,2, FALSE)+$B$2</f>
        <v>1520.38161382215</v>
      </c>
      <c r="F106" s="3">
        <f>VLOOKUP(D106,ELO!$A$2:$B$14,2, FALSE)</f>
        <v>1567.09640785651</v>
      </c>
      <c r="G106" s="3">
        <f t="shared" si="7"/>
        <v>0.43317422406260708</v>
      </c>
      <c r="H106" s="3">
        <f t="shared" si="8"/>
        <v>0.56682577593739292</v>
      </c>
      <c r="I106" s="3" t="str">
        <f t="shared" si="9"/>
        <v xml:space="preserve"> Mumbai Indians</v>
      </c>
    </row>
    <row r="107" spans="1:9" x14ac:dyDescent="0.3">
      <c r="A107" s="3">
        <f t="shared" si="5"/>
        <v>13</v>
      </c>
      <c r="B107" s="4">
        <f t="shared" si="6"/>
        <v>8</v>
      </c>
      <c r="C107" s="4" t="str">
        <f>INDEX(ELO!$A$2:$A$14,A107)</f>
        <v xml:space="preserve"> Gujarat Lions</v>
      </c>
      <c r="D107" s="4" t="str">
        <f>INDEX(ELO!$A$2:$A$14,B107)</f>
        <v xml:space="preserve"> Mumbai Indians</v>
      </c>
      <c r="E107" s="3">
        <f>VLOOKUP(C107,ELO!$A$2:$B$14,2, FALSE)+$B$2</f>
        <v>1454.2203533608399</v>
      </c>
      <c r="F107" s="3">
        <f>VLOOKUP(D107,ELO!$A$2:$B$14,2, FALSE)</f>
        <v>1567.09640785651</v>
      </c>
      <c r="G107" s="3">
        <f t="shared" si="7"/>
        <v>0.34304209009091802</v>
      </c>
      <c r="H107" s="3">
        <f t="shared" si="8"/>
        <v>0.65695790990908198</v>
      </c>
      <c r="I107" s="3" t="str">
        <f t="shared" si="9"/>
        <v xml:space="preserve"> Mumbai Indians</v>
      </c>
    </row>
    <row r="108" spans="1:9" x14ac:dyDescent="0.3">
      <c r="A108" s="3">
        <f t="shared" si="5"/>
        <v>1</v>
      </c>
      <c r="B108" s="4">
        <f t="shared" si="6"/>
        <v>9</v>
      </c>
      <c r="C108" s="4" t="str">
        <f>INDEX(ELO!$A$2:$A$14,A108)</f>
        <v xml:space="preserve"> Royal Challengers Bangalore</v>
      </c>
      <c r="D108" s="4" t="str">
        <f>INDEX(ELO!$A$2:$A$14,B108)</f>
        <v xml:space="preserve"> Kochi Tuskers Kerala</v>
      </c>
      <c r="E108" s="3">
        <f>VLOOKUP(C108,ELO!$A$2:$B$14,2, FALSE)+$B$2</f>
        <v>1450.84931231467</v>
      </c>
      <c r="F108" s="3">
        <f>VLOOKUP(D108,ELO!$A$2:$B$14,2, FALSE)</f>
        <v>1498.57643078056</v>
      </c>
      <c r="G108" s="3">
        <f t="shared" si="7"/>
        <v>0.43174395648456598</v>
      </c>
      <c r="H108" s="3">
        <f t="shared" si="8"/>
        <v>0.56825604351543402</v>
      </c>
      <c r="I108" s="3" t="str">
        <f t="shared" si="9"/>
        <v xml:space="preserve"> Kochi Tuskers Kerala</v>
      </c>
    </row>
    <row r="109" spans="1:9" x14ac:dyDescent="0.3">
      <c r="A109" s="3">
        <f t="shared" si="5"/>
        <v>2</v>
      </c>
      <c r="B109" s="4">
        <f t="shared" si="6"/>
        <v>9</v>
      </c>
      <c r="C109" s="4" t="str">
        <f>INDEX(ELO!$A$2:$A$14,A109)</f>
        <v xml:space="preserve"> Kolkata Knight Riders</v>
      </c>
      <c r="D109" s="4" t="str">
        <f>INDEX(ELO!$A$2:$A$14,B109)</f>
        <v xml:space="preserve"> Kochi Tuskers Kerala</v>
      </c>
      <c r="E109" s="3">
        <f>VLOOKUP(C109,ELO!$A$2:$B$14,2, FALSE)+$B$2</f>
        <v>1492.9015802322001</v>
      </c>
      <c r="F109" s="3">
        <f>VLOOKUP(D109,ELO!$A$2:$B$14,2, FALSE)</f>
        <v>1498.57643078056</v>
      </c>
      <c r="G109" s="3">
        <f t="shared" si="7"/>
        <v>0.49183395975400113</v>
      </c>
      <c r="H109" s="3">
        <f t="shared" si="8"/>
        <v>0.50816604024599887</v>
      </c>
      <c r="I109" s="3" t="str">
        <f t="shared" si="9"/>
        <v xml:space="preserve"> Kochi Tuskers Kerala</v>
      </c>
    </row>
    <row r="110" spans="1:9" x14ac:dyDescent="0.3">
      <c r="A110" s="3">
        <f t="shared" si="5"/>
        <v>3</v>
      </c>
      <c r="B110" s="4">
        <f t="shared" si="6"/>
        <v>9</v>
      </c>
      <c r="C110" s="4" t="str">
        <f>INDEX(ELO!$A$2:$A$14,A110)</f>
        <v xml:space="preserve"> Kings XI Punjab</v>
      </c>
      <c r="D110" s="4" t="str">
        <f>INDEX(ELO!$A$2:$A$14,B110)</f>
        <v xml:space="preserve"> Kochi Tuskers Kerala</v>
      </c>
      <c r="E110" s="3">
        <f>VLOOKUP(C110,ELO!$A$2:$B$14,2, FALSE)+$B$2</f>
        <v>1474.2403683175601</v>
      </c>
      <c r="F110" s="3">
        <f>VLOOKUP(D110,ELO!$A$2:$B$14,2, FALSE)</f>
        <v>1498.57643078056</v>
      </c>
      <c r="G110" s="3">
        <f t="shared" si="7"/>
        <v>0.46503475520288601</v>
      </c>
      <c r="H110" s="3">
        <f t="shared" si="8"/>
        <v>0.53496524479711405</v>
      </c>
      <c r="I110" s="3" t="str">
        <f t="shared" si="9"/>
        <v xml:space="preserve"> Kochi Tuskers Kerala</v>
      </c>
    </row>
    <row r="111" spans="1:9" x14ac:dyDescent="0.3">
      <c r="A111" s="3">
        <f t="shared" si="5"/>
        <v>4</v>
      </c>
      <c r="B111" s="4">
        <f t="shared" si="6"/>
        <v>9</v>
      </c>
      <c r="C111" s="4" t="str">
        <f>INDEX(ELO!$A$2:$A$14,A111)</f>
        <v xml:space="preserve"> Chennai Super Kings</v>
      </c>
      <c r="D111" s="4" t="str">
        <f>INDEX(ELO!$A$2:$A$14,B111)</f>
        <v xml:space="preserve"> Kochi Tuskers Kerala</v>
      </c>
      <c r="E111" s="3">
        <f>VLOOKUP(C111,ELO!$A$2:$B$14,2, FALSE)+$B$2</f>
        <v>1519.6012328163499</v>
      </c>
      <c r="F111" s="3">
        <f>VLOOKUP(D111,ELO!$A$2:$B$14,2, FALSE)</f>
        <v>1498.57643078056</v>
      </c>
      <c r="G111" s="3">
        <f t="shared" si="7"/>
        <v>0.53022024276756874</v>
      </c>
      <c r="H111" s="3">
        <f t="shared" si="8"/>
        <v>0.46977975723243126</v>
      </c>
      <c r="I111" s="3" t="str">
        <f t="shared" si="9"/>
        <v xml:space="preserve"> Chennai Super Kings</v>
      </c>
    </row>
    <row r="112" spans="1:9" x14ac:dyDescent="0.3">
      <c r="A112" s="3">
        <f t="shared" si="5"/>
        <v>5</v>
      </c>
      <c r="B112" s="4">
        <f t="shared" si="6"/>
        <v>9</v>
      </c>
      <c r="C112" s="4" t="str">
        <f>INDEX(ELO!$A$2:$A$14,A112)</f>
        <v xml:space="preserve"> Delhi Daredevils</v>
      </c>
      <c r="D112" s="4" t="str">
        <f>INDEX(ELO!$A$2:$A$14,B112)</f>
        <v xml:space="preserve"> Kochi Tuskers Kerala</v>
      </c>
      <c r="E112" s="3">
        <f>VLOOKUP(C112,ELO!$A$2:$B$14,2, FALSE)+$B$2</f>
        <v>1485.1860067268301</v>
      </c>
      <c r="F112" s="3">
        <f>VLOOKUP(D112,ELO!$A$2:$B$14,2, FALSE)</f>
        <v>1498.57643078056</v>
      </c>
      <c r="G112" s="3">
        <f t="shared" si="7"/>
        <v>0.4807391664034677</v>
      </c>
      <c r="H112" s="3">
        <f t="shared" si="8"/>
        <v>0.5192608335965323</v>
      </c>
      <c r="I112" s="3" t="str">
        <f t="shared" si="9"/>
        <v xml:space="preserve"> Kochi Tuskers Kerala</v>
      </c>
    </row>
    <row r="113" spans="1:9" x14ac:dyDescent="0.3">
      <c r="A113" s="3">
        <f t="shared" si="5"/>
        <v>6</v>
      </c>
      <c r="B113" s="4">
        <f t="shared" si="6"/>
        <v>9</v>
      </c>
      <c r="C113" s="4" t="str">
        <f>INDEX(ELO!$A$2:$A$14,A113)</f>
        <v xml:space="preserve"> Rajasthan Royals</v>
      </c>
      <c r="D113" s="4" t="str">
        <f>INDEX(ELO!$A$2:$A$14,B113)</f>
        <v xml:space="preserve"> Kochi Tuskers Kerala</v>
      </c>
      <c r="E113" s="3">
        <f>VLOOKUP(C113,ELO!$A$2:$B$14,2, FALSE)+$B$2</f>
        <v>1503.23998842233</v>
      </c>
      <c r="F113" s="3">
        <f>VLOOKUP(D113,ELO!$A$2:$B$14,2, FALSE)</f>
        <v>1498.57643078056</v>
      </c>
      <c r="G113" s="3">
        <f t="shared" si="7"/>
        <v>0.5067109959028463</v>
      </c>
      <c r="H113" s="3">
        <f t="shared" si="8"/>
        <v>0.4932890040971537</v>
      </c>
      <c r="I113" s="3" t="str">
        <f t="shared" si="9"/>
        <v xml:space="preserve"> Rajasthan Royals</v>
      </c>
    </row>
    <row r="114" spans="1:9" x14ac:dyDescent="0.3">
      <c r="A114" s="3">
        <f t="shared" si="5"/>
        <v>7</v>
      </c>
      <c r="B114" s="4">
        <f t="shared" si="6"/>
        <v>9</v>
      </c>
      <c r="C114" s="4" t="str">
        <f>INDEX(ELO!$A$2:$A$14,A114)</f>
        <v xml:space="preserve"> Deccan Chargers</v>
      </c>
      <c r="D114" s="4" t="str">
        <f>INDEX(ELO!$A$2:$A$14,B114)</f>
        <v xml:space="preserve"> Kochi Tuskers Kerala</v>
      </c>
      <c r="E114" s="3">
        <f>VLOOKUP(C114,ELO!$A$2:$B$14,2, FALSE)+$B$2</f>
        <v>1492.57897199936</v>
      </c>
      <c r="F114" s="3">
        <f>VLOOKUP(D114,ELO!$A$2:$B$14,2, FALSE)</f>
        <v>1498.57643078056</v>
      </c>
      <c r="G114" s="3">
        <f t="shared" si="7"/>
        <v>0.49136982019675929</v>
      </c>
      <c r="H114" s="3">
        <f t="shared" si="8"/>
        <v>0.50863017980324066</v>
      </c>
      <c r="I114" s="3" t="str">
        <f t="shared" si="9"/>
        <v xml:space="preserve"> Kochi Tuskers Kerala</v>
      </c>
    </row>
    <row r="115" spans="1:9" x14ac:dyDescent="0.3">
      <c r="A115" s="3">
        <f t="shared" si="5"/>
        <v>8</v>
      </c>
      <c r="B115" s="4">
        <f t="shared" si="6"/>
        <v>9</v>
      </c>
      <c r="C115" s="4" t="str">
        <f>INDEX(ELO!$A$2:$A$14,A115)</f>
        <v xml:space="preserve"> Mumbai Indians</v>
      </c>
      <c r="D115" s="4" t="str">
        <f>INDEX(ELO!$A$2:$A$14,B115)</f>
        <v xml:space="preserve"> Kochi Tuskers Kerala</v>
      </c>
      <c r="E115" s="3">
        <f>VLOOKUP(C115,ELO!$A$2:$B$14,2, FALSE)+$B$2</f>
        <v>1567.09640785651</v>
      </c>
      <c r="F115" s="3">
        <f>VLOOKUP(D115,ELO!$A$2:$B$14,2, FALSE)</f>
        <v>1498.57643078056</v>
      </c>
      <c r="G115" s="3">
        <f t="shared" si="7"/>
        <v>0.59734932327561241</v>
      </c>
      <c r="H115" s="3">
        <f t="shared" si="8"/>
        <v>0.40265067672438759</v>
      </c>
      <c r="I115" s="3" t="str">
        <f t="shared" si="9"/>
        <v xml:space="preserve"> Mumbai Indians</v>
      </c>
    </row>
    <row r="116" spans="1:9" x14ac:dyDescent="0.3">
      <c r="A116" s="3">
        <f t="shared" si="5"/>
        <v>9</v>
      </c>
      <c r="B116" s="4">
        <f t="shared" si="6"/>
        <v>9</v>
      </c>
      <c r="C116" s="4" t="str">
        <f>INDEX(ELO!$A$2:$A$14,A116)</f>
        <v xml:space="preserve"> Kochi Tuskers Kerala</v>
      </c>
      <c r="D116" s="4" t="str">
        <f>INDEX(ELO!$A$2:$A$14,B116)</f>
        <v xml:space="preserve"> Kochi Tuskers Kerala</v>
      </c>
      <c r="E116" s="3">
        <f>VLOOKUP(C116,ELO!$A$2:$B$14,2, FALSE)+$B$2</f>
        <v>1498.57643078056</v>
      </c>
      <c r="F116" s="3">
        <f>VLOOKUP(D116,ELO!$A$2:$B$14,2, FALSE)</f>
        <v>1498.57643078056</v>
      </c>
      <c r="G116" s="3">
        <f t="shared" si="7"/>
        <v>0.5</v>
      </c>
      <c r="H116" s="3">
        <f t="shared" si="8"/>
        <v>0.5</v>
      </c>
      <c r="I116" s="3" t="str">
        <f t="shared" si="9"/>
        <v xml:space="preserve"> Kochi Tuskers Kerala</v>
      </c>
    </row>
    <row r="117" spans="1:9" x14ac:dyDescent="0.3">
      <c r="A117" s="3">
        <f t="shared" si="5"/>
        <v>10</v>
      </c>
      <c r="B117" s="4">
        <f t="shared" si="6"/>
        <v>9</v>
      </c>
      <c r="C117" s="4" t="str">
        <f>INDEX(ELO!$A$2:$A$14,A117)</f>
        <v xml:space="preserve"> Pune Warriors India</v>
      </c>
      <c r="D117" s="4" t="str">
        <f>INDEX(ELO!$A$2:$A$14,B117)</f>
        <v xml:space="preserve"> Kochi Tuskers Kerala</v>
      </c>
      <c r="E117" s="3">
        <f>VLOOKUP(C117,ELO!$A$2:$B$14,2, FALSE)+$B$2</f>
        <v>1480.79676059857</v>
      </c>
      <c r="F117" s="3">
        <f>VLOOKUP(D117,ELO!$A$2:$B$14,2, FALSE)</f>
        <v>1498.57643078056</v>
      </c>
      <c r="G117" s="3">
        <f t="shared" si="7"/>
        <v>0.47443530999406291</v>
      </c>
      <c r="H117" s="3">
        <f t="shared" si="8"/>
        <v>0.52556469000593709</v>
      </c>
      <c r="I117" s="3" t="str">
        <f t="shared" si="9"/>
        <v xml:space="preserve"> Kochi Tuskers Kerala</v>
      </c>
    </row>
    <row r="118" spans="1:9" x14ac:dyDescent="0.3">
      <c r="A118" s="3">
        <f t="shared" si="5"/>
        <v>11</v>
      </c>
      <c r="B118" s="4">
        <f t="shared" si="6"/>
        <v>9</v>
      </c>
      <c r="C118" s="4" t="str">
        <f>INDEX(ELO!$A$2:$A$14,A118)</f>
        <v xml:space="preserve"> Sunrisers Hyderabad</v>
      </c>
      <c r="D118" s="4" t="str">
        <f>INDEX(ELO!$A$2:$A$14,B118)</f>
        <v xml:space="preserve"> Kochi Tuskers Kerala</v>
      </c>
      <c r="E118" s="3">
        <f>VLOOKUP(C118,ELO!$A$2:$B$14,2, FALSE)+$B$2</f>
        <v>1560.33097275202</v>
      </c>
      <c r="F118" s="3">
        <f>VLOOKUP(D118,ELO!$A$2:$B$14,2, FALSE)</f>
        <v>1498.57643078056</v>
      </c>
      <c r="G118" s="3">
        <f t="shared" si="7"/>
        <v>0.58794770099245663</v>
      </c>
      <c r="H118" s="3">
        <f t="shared" si="8"/>
        <v>0.41205229900754337</v>
      </c>
      <c r="I118" s="3" t="str">
        <f t="shared" si="9"/>
        <v xml:space="preserve"> Sunrisers Hyderabad</v>
      </c>
    </row>
    <row r="119" spans="1:9" x14ac:dyDescent="0.3">
      <c r="A119" s="3">
        <f t="shared" si="5"/>
        <v>12</v>
      </c>
      <c r="B119" s="4">
        <f t="shared" si="6"/>
        <v>9</v>
      </c>
      <c r="C119" s="4" t="str">
        <f>INDEX(ELO!$A$2:$A$14,A119)</f>
        <v xml:space="preserve"> Rising Pune Supergiant</v>
      </c>
      <c r="D119" s="4" t="str">
        <f>INDEX(ELO!$A$2:$A$14,B119)</f>
        <v xml:space="preserve"> Kochi Tuskers Kerala</v>
      </c>
      <c r="E119" s="3">
        <f>VLOOKUP(C119,ELO!$A$2:$B$14,2, FALSE)+$B$2</f>
        <v>1520.38161382215</v>
      </c>
      <c r="F119" s="3">
        <f>VLOOKUP(D119,ELO!$A$2:$B$14,2, FALSE)</f>
        <v>1498.57643078056</v>
      </c>
      <c r="G119" s="3">
        <f t="shared" si="7"/>
        <v>0.53133904495420403</v>
      </c>
      <c r="H119" s="3">
        <f t="shared" si="8"/>
        <v>0.46866095504579597</v>
      </c>
      <c r="I119" s="3" t="str">
        <f t="shared" si="9"/>
        <v xml:space="preserve"> Rising Pune Supergiant</v>
      </c>
    </row>
    <row r="120" spans="1:9" x14ac:dyDescent="0.3">
      <c r="A120" s="3">
        <f t="shared" si="5"/>
        <v>13</v>
      </c>
      <c r="B120" s="4">
        <f t="shared" si="6"/>
        <v>9</v>
      </c>
      <c r="C120" s="4" t="str">
        <f>INDEX(ELO!$A$2:$A$14,A120)</f>
        <v xml:space="preserve"> Gujarat Lions</v>
      </c>
      <c r="D120" s="4" t="str">
        <f>INDEX(ELO!$A$2:$A$14,B120)</f>
        <v xml:space="preserve"> Kochi Tuskers Kerala</v>
      </c>
      <c r="E120" s="3">
        <f>VLOOKUP(C120,ELO!$A$2:$B$14,2, FALSE)+$B$2</f>
        <v>1454.2203533608399</v>
      </c>
      <c r="F120" s="3">
        <f>VLOOKUP(D120,ELO!$A$2:$B$14,2, FALSE)</f>
        <v>1498.57643078056</v>
      </c>
      <c r="G120" s="3">
        <f t="shared" si="7"/>
        <v>0.4365110320722404</v>
      </c>
      <c r="H120" s="3">
        <f t="shared" si="8"/>
        <v>0.5634889679277596</v>
      </c>
      <c r="I120" s="3" t="str">
        <f t="shared" si="9"/>
        <v xml:space="preserve"> Kochi Tuskers Kerala</v>
      </c>
    </row>
    <row r="121" spans="1:9" x14ac:dyDescent="0.3">
      <c r="A121" s="3">
        <f t="shared" si="5"/>
        <v>1</v>
      </c>
      <c r="B121" s="4">
        <f t="shared" si="6"/>
        <v>10</v>
      </c>
      <c r="C121" s="4" t="str">
        <f>INDEX(ELO!$A$2:$A$14,A121)</f>
        <v xml:space="preserve"> Royal Challengers Bangalore</v>
      </c>
      <c r="D121" s="4" t="str">
        <f>INDEX(ELO!$A$2:$A$14,B121)</f>
        <v xml:space="preserve"> Pune Warriors India</v>
      </c>
      <c r="E121" s="3">
        <f>VLOOKUP(C121,ELO!$A$2:$B$14,2, FALSE)+$B$2</f>
        <v>1450.84931231467</v>
      </c>
      <c r="F121" s="3">
        <f>VLOOKUP(D121,ELO!$A$2:$B$14,2, FALSE)</f>
        <v>1480.79676059857</v>
      </c>
      <c r="G121" s="3">
        <f t="shared" si="7"/>
        <v>0.45700857587814919</v>
      </c>
      <c r="H121" s="3">
        <f t="shared" si="8"/>
        <v>0.54299142412185075</v>
      </c>
      <c r="I121" s="3" t="str">
        <f t="shared" si="9"/>
        <v xml:space="preserve"> Pune Warriors India</v>
      </c>
    </row>
    <row r="122" spans="1:9" x14ac:dyDescent="0.3">
      <c r="A122" s="3">
        <f t="shared" si="5"/>
        <v>2</v>
      </c>
      <c r="B122" s="4">
        <f t="shared" si="6"/>
        <v>10</v>
      </c>
      <c r="C122" s="4" t="str">
        <f>INDEX(ELO!$A$2:$A$14,A122)</f>
        <v xml:space="preserve"> Kolkata Knight Riders</v>
      </c>
      <c r="D122" s="4" t="str">
        <f>INDEX(ELO!$A$2:$A$14,B122)</f>
        <v xml:space="preserve"> Pune Warriors India</v>
      </c>
      <c r="E122" s="3">
        <f>VLOOKUP(C122,ELO!$A$2:$B$14,2, FALSE)+$B$2</f>
        <v>1492.9015802322001</v>
      </c>
      <c r="F122" s="3">
        <f>VLOOKUP(D122,ELO!$A$2:$B$14,2, FALSE)</f>
        <v>1480.79676059857</v>
      </c>
      <c r="G122" s="3">
        <f t="shared" si="7"/>
        <v>0.51741319062997015</v>
      </c>
      <c r="H122" s="3">
        <f t="shared" si="8"/>
        <v>0.48258680937002985</v>
      </c>
      <c r="I122" s="3" t="str">
        <f t="shared" si="9"/>
        <v xml:space="preserve"> Kolkata Knight Riders</v>
      </c>
    </row>
    <row r="123" spans="1:9" x14ac:dyDescent="0.3">
      <c r="A123" s="3">
        <f t="shared" si="5"/>
        <v>3</v>
      </c>
      <c r="B123" s="4">
        <f t="shared" si="6"/>
        <v>10</v>
      </c>
      <c r="C123" s="4" t="str">
        <f>INDEX(ELO!$A$2:$A$14,A123)</f>
        <v xml:space="preserve"> Kings XI Punjab</v>
      </c>
      <c r="D123" s="4" t="str">
        <f>INDEX(ELO!$A$2:$A$14,B123)</f>
        <v xml:space="preserve"> Pune Warriors India</v>
      </c>
      <c r="E123" s="3">
        <f>VLOOKUP(C123,ELO!$A$2:$B$14,2, FALSE)+$B$2</f>
        <v>1474.2403683175601</v>
      </c>
      <c r="F123" s="3">
        <f>VLOOKUP(D123,ELO!$A$2:$B$14,2, FALSE)</f>
        <v>1480.79676059857</v>
      </c>
      <c r="G123" s="3">
        <f t="shared" si="7"/>
        <v>0.49056571289095363</v>
      </c>
      <c r="H123" s="3">
        <f t="shared" si="8"/>
        <v>0.50943428710904637</v>
      </c>
      <c r="I123" s="3" t="str">
        <f t="shared" si="9"/>
        <v xml:space="preserve"> Pune Warriors India</v>
      </c>
    </row>
    <row r="124" spans="1:9" x14ac:dyDescent="0.3">
      <c r="A124" s="3">
        <f t="shared" si="5"/>
        <v>4</v>
      </c>
      <c r="B124" s="4">
        <f t="shared" si="6"/>
        <v>10</v>
      </c>
      <c r="C124" s="4" t="str">
        <f>INDEX(ELO!$A$2:$A$14,A124)</f>
        <v xml:space="preserve"> Chennai Super Kings</v>
      </c>
      <c r="D124" s="4" t="str">
        <f>INDEX(ELO!$A$2:$A$14,B124)</f>
        <v xml:space="preserve"> Pune Warriors India</v>
      </c>
      <c r="E124" s="3">
        <f>VLOOKUP(C124,ELO!$A$2:$B$14,2, FALSE)+$B$2</f>
        <v>1519.6012328163499</v>
      </c>
      <c r="F124" s="3">
        <f>VLOOKUP(D124,ELO!$A$2:$B$14,2, FALSE)</f>
        <v>1480.79676059857</v>
      </c>
      <c r="G124" s="3">
        <f t="shared" si="7"/>
        <v>0.55561307255444448</v>
      </c>
      <c r="H124" s="3">
        <f t="shared" si="8"/>
        <v>0.44438692744555552</v>
      </c>
      <c r="I124" s="3" t="str">
        <f t="shared" si="9"/>
        <v xml:space="preserve"> Chennai Super Kings</v>
      </c>
    </row>
    <row r="125" spans="1:9" x14ac:dyDescent="0.3">
      <c r="A125" s="3">
        <f t="shared" si="5"/>
        <v>5</v>
      </c>
      <c r="B125" s="4">
        <f t="shared" si="6"/>
        <v>10</v>
      </c>
      <c r="C125" s="4" t="str">
        <f>INDEX(ELO!$A$2:$A$14,A125)</f>
        <v xml:space="preserve"> Delhi Daredevils</v>
      </c>
      <c r="D125" s="4" t="str">
        <f>INDEX(ELO!$A$2:$A$14,B125)</f>
        <v xml:space="preserve"> Pune Warriors India</v>
      </c>
      <c r="E125" s="3">
        <f>VLOOKUP(C125,ELO!$A$2:$B$14,2, FALSE)+$B$2</f>
        <v>1485.1860067268301</v>
      </c>
      <c r="F125" s="3">
        <f>VLOOKUP(D125,ELO!$A$2:$B$14,2, FALSE)</f>
        <v>1480.79676059857</v>
      </c>
      <c r="G125" s="3">
        <f t="shared" si="7"/>
        <v>0.50631629691808655</v>
      </c>
      <c r="H125" s="3">
        <f t="shared" si="8"/>
        <v>0.49368370308191345</v>
      </c>
      <c r="I125" s="3" t="str">
        <f t="shared" si="9"/>
        <v xml:space="preserve"> Delhi Daredevils</v>
      </c>
    </row>
    <row r="126" spans="1:9" x14ac:dyDescent="0.3">
      <c r="A126" s="3">
        <f t="shared" si="5"/>
        <v>6</v>
      </c>
      <c r="B126" s="4">
        <f t="shared" si="6"/>
        <v>10</v>
      </c>
      <c r="C126" s="4" t="str">
        <f>INDEX(ELO!$A$2:$A$14,A126)</f>
        <v xml:space="preserve"> Rajasthan Royals</v>
      </c>
      <c r="D126" s="4" t="str">
        <f>INDEX(ELO!$A$2:$A$14,B126)</f>
        <v xml:space="preserve"> Pune Warriors India</v>
      </c>
      <c r="E126" s="3">
        <f>VLOOKUP(C126,ELO!$A$2:$B$14,2, FALSE)+$B$2</f>
        <v>1503.23998842233</v>
      </c>
      <c r="F126" s="3">
        <f>VLOOKUP(D126,ELO!$A$2:$B$14,2, FALSE)</f>
        <v>1480.79676059857</v>
      </c>
      <c r="G126" s="3">
        <f t="shared" si="7"/>
        <v>0.5322535516470811</v>
      </c>
      <c r="H126" s="3">
        <f t="shared" si="8"/>
        <v>0.4677464483529189</v>
      </c>
      <c r="I126" s="3" t="str">
        <f t="shared" si="9"/>
        <v xml:space="preserve"> Rajasthan Royals</v>
      </c>
    </row>
    <row r="127" spans="1:9" x14ac:dyDescent="0.3">
      <c r="A127" s="3">
        <f t="shared" si="5"/>
        <v>7</v>
      </c>
      <c r="B127" s="4">
        <f t="shared" si="6"/>
        <v>10</v>
      </c>
      <c r="C127" s="4" t="str">
        <f>INDEX(ELO!$A$2:$A$14,A127)</f>
        <v xml:space="preserve"> Deccan Chargers</v>
      </c>
      <c r="D127" s="4" t="str">
        <f>INDEX(ELO!$A$2:$A$14,B127)</f>
        <v xml:space="preserve"> Pune Warriors India</v>
      </c>
      <c r="E127" s="3">
        <f>VLOOKUP(C127,ELO!$A$2:$B$14,2, FALSE)+$B$2</f>
        <v>1492.57897199936</v>
      </c>
      <c r="F127" s="3">
        <f>VLOOKUP(D127,ELO!$A$2:$B$14,2, FALSE)</f>
        <v>1480.79676059857</v>
      </c>
      <c r="G127" s="3">
        <f t="shared" si="7"/>
        <v>0.51694946830314636</v>
      </c>
      <c r="H127" s="3">
        <f t="shared" si="8"/>
        <v>0.48305053169685364</v>
      </c>
      <c r="I127" s="3" t="str">
        <f t="shared" si="9"/>
        <v xml:space="preserve"> Deccan Chargers</v>
      </c>
    </row>
    <row r="128" spans="1:9" x14ac:dyDescent="0.3">
      <c r="A128" s="3">
        <f t="shared" si="5"/>
        <v>8</v>
      </c>
      <c r="B128" s="4">
        <f t="shared" si="6"/>
        <v>10</v>
      </c>
      <c r="C128" s="4" t="str">
        <f>INDEX(ELO!$A$2:$A$14,A128)</f>
        <v xml:space="preserve"> Mumbai Indians</v>
      </c>
      <c r="D128" s="4" t="str">
        <f>INDEX(ELO!$A$2:$A$14,B128)</f>
        <v xml:space="preserve"> Pune Warriors India</v>
      </c>
      <c r="E128" s="3">
        <f>VLOOKUP(C128,ELO!$A$2:$B$14,2, FALSE)+$B$2</f>
        <v>1567.09640785651</v>
      </c>
      <c r="F128" s="3">
        <f>VLOOKUP(D128,ELO!$A$2:$B$14,2, FALSE)</f>
        <v>1480.79676059857</v>
      </c>
      <c r="G128" s="3">
        <f t="shared" si="7"/>
        <v>0.6217024867995784</v>
      </c>
      <c r="H128" s="3">
        <f t="shared" si="8"/>
        <v>0.3782975132004216</v>
      </c>
      <c r="I128" s="3" t="str">
        <f t="shared" si="9"/>
        <v xml:space="preserve"> Mumbai Indians</v>
      </c>
    </row>
    <row r="129" spans="1:9" x14ac:dyDescent="0.3">
      <c r="A129" s="3">
        <f t="shared" si="5"/>
        <v>9</v>
      </c>
      <c r="B129" s="4">
        <f t="shared" si="6"/>
        <v>10</v>
      </c>
      <c r="C129" s="4" t="str">
        <f>INDEX(ELO!$A$2:$A$14,A129)</f>
        <v xml:space="preserve"> Kochi Tuskers Kerala</v>
      </c>
      <c r="D129" s="4" t="str">
        <f>INDEX(ELO!$A$2:$A$14,B129)</f>
        <v xml:space="preserve"> Pune Warriors India</v>
      </c>
      <c r="E129" s="3">
        <f>VLOOKUP(C129,ELO!$A$2:$B$14,2, FALSE)+$B$2</f>
        <v>1498.57643078056</v>
      </c>
      <c r="F129" s="3">
        <f>VLOOKUP(D129,ELO!$A$2:$B$14,2, FALSE)</f>
        <v>1480.79676059857</v>
      </c>
      <c r="G129" s="3">
        <f t="shared" si="7"/>
        <v>0.52556469000593709</v>
      </c>
      <c r="H129" s="3">
        <f t="shared" si="8"/>
        <v>0.47443530999406291</v>
      </c>
      <c r="I129" s="3" t="str">
        <f t="shared" si="9"/>
        <v xml:space="preserve"> Kochi Tuskers Kerala</v>
      </c>
    </row>
    <row r="130" spans="1:9" x14ac:dyDescent="0.3">
      <c r="A130" s="3">
        <f t="shared" si="5"/>
        <v>10</v>
      </c>
      <c r="B130" s="4">
        <f t="shared" si="6"/>
        <v>10</v>
      </c>
      <c r="C130" s="4" t="str">
        <f>INDEX(ELO!$A$2:$A$14,A130)</f>
        <v xml:space="preserve"> Pune Warriors India</v>
      </c>
      <c r="D130" s="4" t="str">
        <f>INDEX(ELO!$A$2:$A$14,B130)</f>
        <v xml:space="preserve"> Pune Warriors India</v>
      </c>
      <c r="E130" s="3">
        <f>VLOOKUP(C130,ELO!$A$2:$B$14,2, FALSE)+$B$2</f>
        <v>1480.79676059857</v>
      </c>
      <c r="F130" s="3">
        <f>VLOOKUP(D130,ELO!$A$2:$B$14,2, FALSE)</f>
        <v>1480.79676059857</v>
      </c>
      <c r="G130" s="3">
        <f t="shared" si="7"/>
        <v>0.5</v>
      </c>
      <c r="H130" s="3">
        <f t="shared" si="8"/>
        <v>0.5</v>
      </c>
      <c r="I130" s="3" t="str">
        <f t="shared" si="9"/>
        <v xml:space="preserve"> Pune Warriors India</v>
      </c>
    </row>
    <row r="131" spans="1:9" x14ac:dyDescent="0.3">
      <c r="A131" s="3">
        <f t="shared" si="5"/>
        <v>11</v>
      </c>
      <c r="B131" s="4">
        <f t="shared" si="6"/>
        <v>10</v>
      </c>
      <c r="C131" s="4" t="str">
        <f>INDEX(ELO!$A$2:$A$14,A131)</f>
        <v xml:space="preserve"> Sunrisers Hyderabad</v>
      </c>
      <c r="D131" s="4" t="str">
        <f>INDEX(ELO!$A$2:$A$14,B131)</f>
        <v xml:space="preserve"> Pune Warriors India</v>
      </c>
      <c r="E131" s="3">
        <f>VLOOKUP(C131,ELO!$A$2:$B$14,2, FALSE)+$B$2</f>
        <v>1560.33097275202</v>
      </c>
      <c r="F131" s="3">
        <f>VLOOKUP(D131,ELO!$A$2:$B$14,2, FALSE)</f>
        <v>1480.79676059857</v>
      </c>
      <c r="G131" s="3">
        <f t="shared" si="7"/>
        <v>0.61250062530409644</v>
      </c>
      <c r="H131" s="3">
        <f t="shared" si="8"/>
        <v>0.38749937469590356</v>
      </c>
      <c r="I131" s="3" t="str">
        <f t="shared" si="9"/>
        <v xml:space="preserve"> Sunrisers Hyderabad</v>
      </c>
    </row>
    <row r="132" spans="1:9" x14ac:dyDescent="0.3">
      <c r="A132" s="3">
        <f t="shared" si="5"/>
        <v>12</v>
      </c>
      <c r="B132" s="4">
        <f t="shared" si="6"/>
        <v>10</v>
      </c>
      <c r="C132" s="4" t="str">
        <f>INDEX(ELO!$A$2:$A$14,A132)</f>
        <v xml:space="preserve"> Rising Pune Supergiant</v>
      </c>
      <c r="D132" s="4" t="str">
        <f>INDEX(ELO!$A$2:$A$14,B132)</f>
        <v xml:space="preserve"> Pune Warriors India</v>
      </c>
      <c r="E132" s="3">
        <f>VLOOKUP(C132,ELO!$A$2:$B$14,2, FALSE)+$B$2</f>
        <v>1520.38161382215</v>
      </c>
      <c r="F132" s="3">
        <f>VLOOKUP(D132,ELO!$A$2:$B$14,2, FALSE)</f>
        <v>1480.79676059857</v>
      </c>
      <c r="G132" s="3">
        <f t="shared" si="7"/>
        <v>0.55672195856027595</v>
      </c>
      <c r="H132" s="3">
        <f t="shared" si="8"/>
        <v>0.44327804143972405</v>
      </c>
      <c r="I132" s="3" t="str">
        <f t="shared" si="9"/>
        <v xml:space="preserve"> Rising Pune Supergiant</v>
      </c>
    </row>
    <row r="133" spans="1:9" x14ac:dyDescent="0.3">
      <c r="A133" s="3">
        <f t="shared" ref="A133:A172" si="10">MOD((ROW()-4),$B$1)+1</f>
        <v>13</v>
      </c>
      <c r="B133" s="4">
        <f t="shared" ref="B133:B172" si="11">MOD(INT((ROW()-4)/$B$1),$B$1)+1</f>
        <v>10</v>
      </c>
      <c r="C133" s="4" t="str">
        <f>INDEX(ELO!$A$2:$A$14,A133)</f>
        <v xml:space="preserve"> Gujarat Lions</v>
      </c>
      <c r="D133" s="4" t="str">
        <f>INDEX(ELO!$A$2:$A$14,B133)</f>
        <v xml:space="preserve"> Pune Warriors India</v>
      </c>
      <c r="E133" s="3">
        <f>VLOOKUP(C133,ELO!$A$2:$B$14,2, FALSE)+$B$2</f>
        <v>1454.2203533608399</v>
      </c>
      <c r="F133" s="3">
        <f>VLOOKUP(D133,ELO!$A$2:$B$14,2, FALSE)</f>
        <v>1480.79676059857</v>
      </c>
      <c r="G133" s="3">
        <f t="shared" ref="G133:G172" si="12">1/(1+10^((F133-E133)/400))</f>
        <v>0.46182789721558243</v>
      </c>
      <c r="H133" s="3">
        <f t="shared" ref="H133:H172" si="13">1-G133</f>
        <v>0.53817210278441752</v>
      </c>
      <c r="I133" s="3" t="str">
        <f t="shared" ref="I133:I172" si="14">IF(G133&gt;0.5, C133, D133)</f>
        <v xml:space="preserve"> Pune Warriors India</v>
      </c>
    </row>
    <row r="134" spans="1:9" x14ac:dyDescent="0.3">
      <c r="A134" s="3">
        <f t="shared" si="10"/>
        <v>1</v>
      </c>
      <c r="B134" s="4">
        <f t="shared" si="11"/>
        <v>11</v>
      </c>
      <c r="C134" s="4" t="str">
        <f>INDEX(ELO!$A$2:$A$14,A134)</f>
        <v xml:space="preserve"> Royal Challengers Bangalore</v>
      </c>
      <c r="D134" s="4" t="str">
        <f>INDEX(ELO!$A$2:$A$14,B134)</f>
        <v xml:space="preserve"> Sunrisers Hyderabad</v>
      </c>
      <c r="E134" s="3">
        <f>VLOOKUP(C134,ELO!$A$2:$B$14,2, FALSE)+$B$2</f>
        <v>1450.84931231467</v>
      </c>
      <c r="F134" s="3">
        <f>VLOOKUP(D134,ELO!$A$2:$B$14,2, FALSE)</f>
        <v>1560.33097275202</v>
      </c>
      <c r="G134" s="3">
        <f t="shared" si="12"/>
        <v>0.34745904576369807</v>
      </c>
      <c r="H134" s="3">
        <f t="shared" si="13"/>
        <v>0.65254095423630187</v>
      </c>
      <c r="I134" s="3" t="str">
        <f t="shared" si="14"/>
        <v xml:space="preserve"> Sunrisers Hyderabad</v>
      </c>
    </row>
    <row r="135" spans="1:9" x14ac:dyDescent="0.3">
      <c r="A135" s="3">
        <f t="shared" si="10"/>
        <v>2</v>
      </c>
      <c r="B135" s="4">
        <f t="shared" si="11"/>
        <v>11</v>
      </c>
      <c r="C135" s="4" t="str">
        <f>INDEX(ELO!$A$2:$A$14,A135)</f>
        <v xml:space="preserve"> Kolkata Knight Riders</v>
      </c>
      <c r="D135" s="4" t="str">
        <f>INDEX(ELO!$A$2:$A$14,B135)</f>
        <v xml:space="preserve"> Sunrisers Hyderabad</v>
      </c>
      <c r="E135" s="3">
        <f>VLOOKUP(C135,ELO!$A$2:$B$14,2, FALSE)+$B$2</f>
        <v>1492.9015802322001</v>
      </c>
      <c r="F135" s="3">
        <f>VLOOKUP(D135,ELO!$A$2:$B$14,2, FALSE)</f>
        <v>1560.33097275202</v>
      </c>
      <c r="G135" s="3">
        <f t="shared" si="12"/>
        <v>0.40416157742683795</v>
      </c>
      <c r="H135" s="3">
        <f t="shared" si="13"/>
        <v>0.59583842257316211</v>
      </c>
      <c r="I135" s="3" t="str">
        <f t="shared" si="14"/>
        <v xml:space="preserve"> Sunrisers Hyderabad</v>
      </c>
    </row>
    <row r="136" spans="1:9" x14ac:dyDescent="0.3">
      <c r="A136" s="3">
        <f t="shared" si="10"/>
        <v>3</v>
      </c>
      <c r="B136" s="4">
        <f t="shared" si="11"/>
        <v>11</v>
      </c>
      <c r="C136" s="4" t="str">
        <f>INDEX(ELO!$A$2:$A$14,A136)</f>
        <v xml:space="preserve"> Kings XI Punjab</v>
      </c>
      <c r="D136" s="4" t="str">
        <f>INDEX(ELO!$A$2:$A$14,B136)</f>
        <v xml:space="preserve"> Sunrisers Hyderabad</v>
      </c>
      <c r="E136" s="3">
        <f>VLOOKUP(C136,ELO!$A$2:$B$14,2, FALSE)+$B$2</f>
        <v>1474.2403683175601</v>
      </c>
      <c r="F136" s="3">
        <f>VLOOKUP(D136,ELO!$A$2:$B$14,2, FALSE)</f>
        <v>1560.33097275202</v>
      </c>
      <c r="G136" s="3">
        <f t="shared" si="12"/>
        <v>0.37858056805373419</v>
      </c>
      <c r="H136" s="3">
        <f t="shared" si="13"/>
        <v>0.62141943194626581</v>
      </c>
      <c r="I136" s="3" t="str">
        <f t="shared" si="14"/>
        <v xml:space="preserve"> Sunrisers Hyderabad</v>
      </c>
    </row>
    <row r="137" spans="1:9" x14ac:dyDescent="0.3">
      <c r="A137" s="3">
        <f t="shared" si="10"/>
        <v>4</v>
      </c>
      <c r="B137" s="4">
        <f t="shared" si="11"/>
        <v>11</v>
      </c>
      <c r="C137" s="4" t="str">
        <f>INDEX(ELO!$A$2:$A$14,A137)</f>
        <v xml:space="preserve"> Chennai Super Kings</v>
      </c>
      <c r="D137" s="4" t="str">
        <f>INDEX(ELO!$A$2:$A$14,B137)</f>
        <v xml:space="preserve"> Sunrisers Hyderabad</v>
      </c>
      <c r="E137" s="3">
        <f>VLOOKUP(C137,ELO!$A$2:$B$14,2, FALSE)+$B$2</f>
        <v>1519.6012328163499</v>
      </c>
      <c r="F137" s="3">
        <f>VLOOKUP(D137,ELO!$A$2:$B$14,2, FALSE)</f>
        <v>1560.33097275202</v>
      </c>
      <c r="G137" s="3">
        <f t="shared" si="12"/>
        <v>0.44165223480964011</v>
      </c>
      <c r="H137" s="3">
        <f t="shared" si="13"/>
        <v>0.55834776519035989</v>
      </c>
      <c r="I137" s="3" t="str">
        <f t="shared" si="14"/>
        <v xml:space="preserve"> Sunrisers Hyderabad</v>
      </c>
    </row>
    <row r="138" spans="1:9" x14ac:dyDescent="0.3">
      <c r="A138" s="3">
        <f t="shared" si="10"/>
        <v>5</v>
      </c>
      <c r="B138" s="4">
        <f t="shared" si="11"/>
        <v>11</v>
      </c>
      <c r="C138" s="4" t="str">
        <f>INDEX(ELO!$A$2:$A$14,A138)</f>
        <v xml:space="preserve"> Delhi Daredevils</v>
      </c>
      <c r="D138" s="4" t="str">
        <f>INDEX(ELO!$A$2:$A$14,B138)</f>
        <v xml:space="preserve"> Sunrisers Hyderabad</v>
      </c>
      <c r="E138" s="3">
        <f>VLOOKUP(C138,ELO!$A$2:$B$14,2, FALSE)+$B$2</f>
        <v>1485.1860067268301</v>
      </c>
      <c r="F138" s="3">
        <f>VLOOKUP(D138,ELO!$A$2:$B$14,2, FALSE)</f>
        <v>1560.33097275202</v>
      </c>
      <c r="G138" s="3">
        <f t="shared" si="12"/>
        <v>0.39351299834750392</v>
      </c>
      <c r="H138" s="3">
        <f t="shared" si="13"/>
        <v>0.60648700165249614</v>
      </c>
      <c r="I138" s="3" t="str">
        <f t="shared" si="14"/>
        <v xml:space="preserve"> Sunrisers Hyderabad</v>
      </c>
    </row>
    <row r="139" spans="1:9" x14ac:dyDescent="0.3">
      <c r="A139" s="3">
        <f t="shared" si="10"/>
        <v>6</v>
      </c>
      <c r="B139" s="4">
        <f t="shared" si="11"/>
        <v>11</v>
      </c>
      <c r="C139" s="4" t="str">
        <f>INDEX(ELO!$A$2:$A$14,A139)</f>
        <v xml:space="preserve"> Rajasthan Royals</v>
      </c>
      <c r="D139" s="4" t="str">
        <f>INDEX(ELO!$A$2:$A$14,B139)</f>
        <v xml:space="preserve"> Sunrisers Hyderabad</v>
      </c>
      <c r="E139" s="3">
        <f>VLOOKUP(C139,ELO!$A$2:$B$14,2, FALSE)+$B$2</f>
        <v>1503.23998842233</v>
      </c>
      <c r="F139" s="3">
        <f>VLOOKUP(D139,ELO!$A$2:$B$14,2, FALSE)</f>
        <v>1560.33097275202</v>
      </c>
      <c r="G139" s="3">
        <f t="shared" si="12"/>
        <v>0.41857105202324701</v>
      </c>
      <c r="H139" s="3">
        <f t="shared" si="13"/>
        <v>0.58142894797675293</v>
      </c>
      <c r="I139" s="3" t="str">
        <f t="shared" si="14"/>
        <v xml:space="preserve"> Sunrisers Hyderabad</v>
      </c>
    </row>
    <row r="140" spans="1:9" x14ac:dyDescent="0.3">
      <c r="A140" s="3">
        <f t="shared" si="10"/>
        <v>7</v>
      </c>
      <c r="B140" s="4">
        <f t="shared" si="11"/>
        <v>11</v>
      </c>
      <c r="C140" s="4" t="str">
        <f>INDEX(ELO!$A$2:$A$14,A140)</f>
        <v xml:space="preserve"> Deccan Chargers</v>
      </c>
      <c r="D140" s="4" t="str">
        <f>INDEX(ELO!$A$2:$A$14,B140)</f>
        <v xml:space="preserve"> Sunrisers Hyderabad</v>
      </c>
      <c r="E140" s="3">
        <f>VLOOKUP(C140,ELO!$A$2:$B$14,2, FALSE)+$B$2</f>
        <v>1492.57897199936</v>
      </c>
      <c r="F140" s="3">
        <f>VLOOKUP(D140,ELO!$A$2:$B$14,2, FALSE)</f>
        <v>1560.33097275202</v>
      </c>
      <c r="G140" s="3">
        <f t="shared" si="12"/>
        <v>0.40371444387537908</v>
      </c>
      <c r="H140" s="3">
        <f t="shared" si="13"/>
        <v>0.59628555612462097</v>
      </c>
      <c r="I140" s="3" t="str">
        <f t="shared" si="14"/>
        <v xml:space="preserve"> Sunrisers Hyderabad</v>
      </c>
    </row>
    <row r="141" spans="1:9" x14ac:dyDescent="0.3">
      <c r="A141" s="3">
        <f t="shared" si="10"/>
        <v>8</v>
      </c>
      <c r="B141" s="4">
        <f t="shared" si="11"/>
        <v>11</v>
      </c>
      <c r="C141" s="4" t="str">
        <f>INDEX(ELO!$A$2:$A$14,A141)</f>
        <v xml:space="preserve"> Mumbai Indians</v>
      </c>
      <c r="D141" s="4" t="str">
        <f>INDEX(ELO!$A$2:$A$14,B141)</f>
        <v xml:space="preserve"> Sunrisers Hyderabad</v>
      </c>
      <c r="E141" s="3">
        <f>VLOOKUP(C141,ELO!$A$2:$B$14,2, FALSE)+$B$2</f>
        <v>1567.09640785651</v>
      </c>
      <c r="F141" s="3">
        <f>VLOOKUP(D141,ELO!$A$2:$B$14,2, FALSE)</f>
        <v>1560.33097275202</v>
      </c>
      <c r="G141" s="3">
        <f t="shared" si="12"/>
        <v>0.50973501335955984</v>
      </c>
      <c r="H141" s="3">
        <f t="shared" si="13"/>
        <v>0.49026498664044016</v>
      </c>
      <c r="I141" s="3" t="str">
        <f t="shared" si="14"/>
        <v xml:space="preserve"> Mumbai Indians</v>
      </c>
    </row>
    <row r="142" spans="1:9" x14ac:dyDescent="0.3">
      <c r="A142" s="3">
        <f t="shared" si="10"/>
        <v>9</v>
      </c>
      <c r="B142" s="4">
        <f t="shared" si="11"/>
        <v>11</v>
      </c>
      <c r="C142" s="4" t="str">
        <f>INDEX(ELO!$A$2:$A$14,A142)</f>
        <v xml:space="preserve"> Kochi Tuskers Kerala</v>
      </c>
      <c r="D142" s="4" t="str">
        <f>INDEX(ELO!$A$2:$A$14,B142)</f>
        <v xml:space="preserve"> Sunrisers Hyderabad</v>
      </c>
      <c r="E142" s="3">
        <f>VLOOKUP(C142,ELO!$A$2:$B$14,2, FALSE)+$B$2</f>
        <v>1498.57643078056</v>
      </c>
      <c r="F142" s="3">
        <f>VLOOKUP(D142,ELO!$A$2:$B$14,2, FALSE)</f>
        <v>1560.33097275202</v>
      </c>
      <c r="G142" s="3">
        <f t="shared" si="12"/>
        <v>0.41205229900754325</v>
      </c>
      <c r="H142" s="3">
        <f t="shared" si="13"/>
        <v>0.58794770099245675</v>
      </c>
      <c r="I142" s="3" t="str">
        <f t="shared" si="14"/>
        <v xml:space="preserve"> Sunrisers Hyderabad</v>
      </c>
    </row>
    <row r="143" spans="1:9" x14ac:dyDescent="0.3">
      <c r="A143" s="3">
        <f t="shared" si="10"/>
        <v>10</v>
      </c>
      <c r="B143" s="4">
        <f t="shared" si="11"/>
        <v>11</v>
      </c>
      <c r="C143" s="4" t="str">
        <f>INDEX(ELO!$A$2:$A$14,A143)</f>
        <v xml:space="preserve"> Pune Warriors India</v>
      </c>
      <c r="D143" s="4" t="str">
        <f>INDEX(ELO!$A$2:$A$14,B143)</f>
        <v xml:space="preserve"> Sunrisers Hyderabad</v>
      </c>
      <c r="E143" s="3">
        <f>VLOOKUP(C143,ELO!$A$2:$B$14,2, FALSE)+$B$2</f>
        <v>1480.79676059857</v>
      </c>
      <c r="F143" s="3">
        <f>VLOOKUP(D143,ELO!$A$2:$B$14,2, FALSE)</f>
        <v>1560.33097275202</v>
      </c>
      <c r="G143" s="3">
        <f t="shared" si="12"/>
        <v>0.38749937469590351</v>
      </c>
      <c r="H143" s="3">
        <f t="shared" si="13"/>
        <v>0.61250062530409655</v>
      </c>
      <c r="I143" s="3" t="str">
        <f t="shared" si="14"/>
        <v xml:space="preserve"> Sunrisers Hyderabad</v>
      </c>
    </row>
    <row r="144" spans="1:9" x14ac:dyDescent="0.3">
      <c r="A144" s="3">
        <f t="shared" si="10"/>
        <v>11</v>
      </c>
      <c r="B144" s="4">
        <f t="shared" si="11"/>
        <v>11</v>
      </c>
      <c r="C144" s="4" t="str">
        <f>INDEX(ELO!$A$2:$A$14,A144)</f>
        <v xml:space="preserve"> Sunrisers Hyderabad</v>
      </c>
      <c r="D144" s="4" t="str">
        <f>INDEX(ELO!$A$2:$A$14,B144)</f>
        <v xml:space="preserve"> Sunrisers Hyderabad</v>
      </c>
      <c r="E144" s="3">
        <f>VLOOKUP(C144,ELO!$A$2:$B$14,2, FALSE)+$B$2</f>
        <v>1560.33097275202</v>
      </c>
      <c r="F144" s="3">
        <f>VLOOKUP(D144,ELO!$A$2:$B$14,2, FALSE)</f>
        <v>1560.33097275202</v>
      </c>
      <c r="G144" s="3">
        <f t="shared" si="12"/>
        <v>0.5</v>
      </c>
      <c r="H144" s="3">
        <f t="shared" si="13"/>
        <v>0.5</v>
      </c>
      <c r="I144" s="3" t="str">
        <f t="shared" si="14"/>
        <v xml:space="preserve"> Sunrisers Hyderabad</v>
      </c>
    </row>
    <row r="145" spans="1:9" x14ac:dyDescent="0.3">
      <c r="A145" s="3">
        <f t="shared" si="10"/>
        <v>12</v>
      </c>
      <c r="B145" s="4">
        <f t="shared" si="11"/>
        <v>11</v>
      </c>
      <c r="C145" s="4" t="str">
        <f>INDEX(ELO!$A$2:$A$14,A145)</f>
        <v xml:space="preserve"> Rising Pune Supergiant</v>
      </c>
      <c r="D145" s="4" t="str">
        <f>INDEX(ELO!$A$2:$A$14,B145)</f>
        <v xml:space="preserve"> Sunrisers Hyderabad</v>
      </c>
      <c r="E145" s="3">
        <f>VLOOKUP(C145,ELO!$A$2:$B$14,2, FALSE)+$B$2</f>
        <v>1520.38161382215</v>
      </c>
      <c r="F145" s="3">
        <f>VLOOKUP(D145,ELO!$A$2:$B$14,2, FALSE)</f>
        <v>1560.33097275202</v>
      </c>
      <c r="G145" s="3">
        <f t="shared" si="12"/>
        <v>0.44276028828520886</v>
      </c>
      <c r="H145" s="3">
        <f t="shared" si="13"/>
        <v>0.55723971171479114</v>
      </c>
      <c r="I145" s="3" t="str">
        <f t="shared" si="14"/>
        <v xml:space="preserve"> Sunrisers Hyderabad</v>
      </c>
    </row>
    <row r="146" spans="1:9" x14ac:dyDescent="0.3">
      <c r="A146" s="3">
        <f t="shared" si="10"/>
        <v>13</v>
      </c>
      <c r="B146" s="4">
        <f t="shared" si="11"/>
        <v>11</v>
      </c>
      <c r="C146" s="4" t="str">
        <f>INDEX(ELO!$A$2:$A$14,A146)</f>
        <v xml:space="preserve"> Gujarat Lions</v>
      </c>
      <c r="D146" s="4" t="str">
        <f>INDEX(ELO!$A$2:$A$14,B146)</f>
        <v xml:space="preserve"> Sunrisers Hyderabad</v>
      </c>
      <c r="E146" s="3">
        <f>VLOOKUP(C146,ELO!$A$2:$B$14,2, FALSE)+$B$2</f>
        <v>1454.2203533608399</v>
      </c>
      <c r="F146" s="3">
        <f>VLOOKUP(D146,ELO!$A$2:$B$14,2, FALSE)</f>
        <v>1560.33097275202</v>
      </c>
      <c r="G146" s="3">
        <f t="shared" si="12"/>
        <v>0.35187175108850705</v>
      </c>
      <c r="H146" s="3">
        <f t="shared" si="13"/>
        <v>0.64812824891149301</v>
      </c>
      <c r="I146" s="3" t="str">
        <f t="shared" si="14"/>
        <v xml:space="preserve"> Sunrisers Hyderabad</v>
      </c>
    </row>
    <row r="147" spans="1:9" x14ac:dyDescent="0.3">
      <c r="A147" s="3">
        <f t="shared" si="10"/>
        <v>1</v>
      </c>
      <c r="B147" s="4">
        <f t="shared" si="11"/>
        <v>12</v>
      </c>
      <c r="C147" s="4" t="str">
        <f>INDEX(ELO!$A$2:$A$14,A147)</f>
        <v xml:space="preserve"> Royal Challengers Bangalore</v>
      </c>
      <c r="D147" s="4" t="str">
        <f>INDEX(ELO!$A$2:$A$14,B147)</f>
        <v xml:space="preserve"> Rising Pune Supergiant</v>
      </c>
      <c r="E147" s="3">
        <f>VLOOKUP(C147,ELO!$A$2:$B$14,2, FALSE)+$B$2</f>
        <v>1450.84931231467</v>
      </c>
      <c r="F147" s="3">
        <f>VLOOKUP(D147,ELO!$A$2:$B$14,2, FALSE)</f>
        <v>1520.38161382215</v>
      </c>
      <c r="G147" s="3">
        <f t="shared" si="12"/>
        <v>0.40124984911177919</v>
      </c>
      <c r="H147" s="3">
        <f t="shared" si="13"/>
        <v>0.59875015088822081</v>
      </c>
      <c r="I147" s="3" t="str">
        <f t="shared" si="14"/>
        <v xml:space="preserve"> Rising Pune Supergiant</v>
      </c>
    </row>
    <row r="148" spans="1:9" x14ac:dyDescent="0.3">
      <c r="A148" s="3">
        <f t="shared" si="10"/>
        <v>2</v>
      </c>
      <c r="B148" s="4">
        <f t="shared" si="11"/>
        <v>12</v>
      </c>
      <c r="C148" s="4" t="str">
        <f>INDEX(ELO!$A$2:$A$14,A148)</f>
        <v xml:space="preserve"> Kolkata Knight Riders</v>
      </c>
      <c r="D148" s="4" t="str">
        <f>INDEX(ELO!$A$2:$A$14,B148)</f>
        <v xml:space="preserve"> Rising Pune Supergiant</v>
      </c>
      <c r="E148" s="3">
        <f>VLOOKUP(C148,ELO!$A$2:$B$14,2, FALSE)+$B$2</f>
        <v>1492.9015802322001</v>
      </c>
      <c r="F148" s="3">
        <f>VLOOKUP(D148,ELO!$A$2:$B$14,2, FALSE)</f>
        <v>1520.38161382215</v>
      </c>
      <c r="G148" s="3">
        <f t="shared" si="12"/>
        <v>0.46053531336336612</v>
      </c>
      <c r="H148" s="3">
        <f t="shared" si="13"/>
        <v>0.53946468663663394</v>
      </c>
      <c r="I148" s="3" t="str">
        <f t="shared" si="14"/>
        <v xml:space="preserve"> Rising Pune Supergiant</v>
      </c>
    </row>
    <row r="149" spans="1:9" x14ac:dyDescent="0.3">
      <c r="A149" s="3">
        <f t="shared" si="10"/>
        <v>3</v>
      </c>
      <c r="B149" s="4">
        <f t="shared" si="11"/>
        <v>12</v>
      </c>
      <c r="C149" s="4" t="str">
        <f>INDEX(ELO!$A$2:$A$14,A149)</f>
        <v xml:space="preserve"> Kings XI Punjab</v>
      </c>
      <c r="D149" s="4" t="str">
        <f>INDEX(ELO!$A$2:$A$14,B149)</f>
        <v xml:space="preserve"> Rising Pune Supergiant</v>
      </c>
      <c r="E149" s="3">
        <f>VLOOKUP(C149,ELO!$A$2:$B$14,2, FALSE)+$B$2</f>
        <v>1474.2403683175601</v>
      </c>
      <c r="F149" s="3">
        <f>VLOOKUP(D149,ELO!$A$2:$B$14,2, FALSE)</f>
        <v>1520.38161382215</v>
      </c>
      <c r="G149" s="3">
        <f t="shared" si="12"/>
        <v>0.4339850609560798</v>
      </c>
      <c r="H149" s="3">
        <f t="shared" si="13"/>
        <v>0.5660149390439202</v>
      </c>
      <c r="I149" s="3" t="str">
        <f t="shared" si="14"/>
        <v xml:space="preserve"> Rising Pune Supergiant</v>
      </c>
    </row>
    <row r="150" spans="1:9" x14ac:dyDescent="0.3">
      <c r="A150" s="3">
        <f t="shared" si="10"/>
        <v>4</v>
      </c>
      <c r="B150" s="4">
        <f t="shared" si="11"/>
        <v>12</v>
      </c>
      <c r="C150" s="4" t="str">
        <f>INDEX(ELO!$A$2:$A$14,A150)</f>
        <v xml:space="preserve"> Chennai Super Kings</v>
      </c>
      <c r="D150" s="4" t="str">
        <f>INDEX(ELO!$A$2:$A$14,B150)</f>
        <v xml:space="preserve"> Rising Pune Supergiant</v>
      </c>
      <c r="E150" s="3">
        <f>VLOOKUP(C150,ELO!$A$2:$B$14,2, FALSE)+$B$2</f>
        <v>1519.6012328163499</v>
      </c>
      <c r="F150" s="3">
        <f>VLOOKUP(D150,ELO!$A$2:$B$14,2, FALSE)</f>
        <v>1520.38161382215</v>
      </c>
      <c r="G150" s="3">
        <f t="shared" si="12"/>
        <v>0.49887694334436516</v>
      </c>
      <c r="H150" s="3">
        <f t="shared" si="13"/>
        <v>0.50112305665563484</v>
      </c>
      <c r="I150" s="3" t="str">
        <f t="shared" si="14"/>
        <v xml:space="preserve"> Rising Pune Supergiant</v>
      </c>
    </row>
    <row r="151" spans="1:9" x14ac:dyDescent="0.3">
      <c r="A151" s="3">
        <f t="shared" si="10"/>
        <v>5</v>
      </c>
      <c r="B151" s="4">
        <f t="shared" si="11"/>
        <v>12</v>
      </c>
      <c r="C151" s="4" t="str">
        <f>INDEX(ELO!$A$2:$A$14,A151)</f>
        <v xml:space="preserve"> Delhi Daredevils</v>
      </c>
      <c r="D151" s="4" t="str">
        <f>INDEX(ELO!$A$2:$A$14,B151)</f>
        <v xml:space="preserve"> Rising Pune Supergiant</v>
      </c>
      <c r="E151" s="3">
        <f>VLOOKUP(C151,ELO!$A$2:$B$14,2, FALSE)+$B$2</f>
        <v>1485.1860067268301</v>
      </c>
      <c r="F151" s="3">
        <f>VLOOKUP(D151,ELO!$A$2:$B$14,2, FALSE)</f>
        <v>1520.38161382215</v>
      </c>
      <c r="G151" s="3">
        <f t="shared" si="12"/>
        <v>0.44952199879220772</v>
      </c>
      <c r="H151" s="3">
        <f t="shared" si="13"/>
        <v>0.55047800120779233</v>
      </c>
      <c r="I151" s="3" t="str">
        <f t="shared" si="14"/>
        <v xml:space="preserve"> Rising Pune Supergiant</v>
      </c>
    </row>
    <row r="152" spans="1:9" x14ac:dyDescent="0.3">
      <c r="A152" s="3">
        <f t="shared" si="10"/>
        <v>6</v>
      </c>
      <c r="B152" s="4">
        <f t="shared" si="11"/>
        <v>12</v>
      </c>
      <c r="C152" s="4" t="str">
        <f>INDEX(ELO!$A$2:$A$14,A152)</f>
        <v xml:space="preserve"> Rajasthan Royals</v>
      </c>
      <c r="D152" s="4" t="str">
        <f>INDEX(ELO!$A$2:$A$14,B152)</f>
        <v xml:space="preserve"> Rising Pune Supergiant</v>
      </c>
      <c r="E152" s="3">
        <f>VLOOKUP(C152,ELO!$A$2:$B$14,2, FALSE)+$B$2</f>
        <v>1503.23998842233</v>
      </c>
      <c r="F152" s="3">
        <f>VLOOKUP(D152,ELO!$A$2:$B$14,2, FALSE)</f>
        <v>1520.38161382215</v>
      </c>
      <c r="G152" s="3">
        <f t="shared" si="12"/>
        <v>0.47535121479305936</v>
      </c>
      <c r="H152" s="3">
        <f t="shared" si="13"/>
        <v>0.52464878520694058</v>
      </c>
      <c r="I152" s="3" t="str">
        <f t="shared" si="14"/>
        <v xml:space="preserve"> Rising Pune Supergiant</v>
      </c>
    </row>
    <row r="153" spans="1:9" x14ac:dyDescent="0.3">
      <c r="A153" s="3">
        <f t="shared" si="10"/>
        <v>7</v>
      </c>
      <c r="B153" s="4">
        <f t="shared" si="11"/>
        <v>12</v>
      </c>
      <c r="C153" s="4" t="str">
        <f>INDEX(ELO!$A$2:$A$14,A153)</f>
        <v xml:space="preserve"> Deccan Chargers</v>
      </c>
      <c r="D153" s="4" t="str">
        <f>INDEX(ELO!$A$2:$A$14,B153)</f>
        <v xml:space="preserve"> Rising Pune Supergiant</v>
      </c>
      <c r="E153" s="3">
        <f>VLOOKUP(C153,ELO!$A$2:$B$14,2, FALSE)+$B$2</f>
        <v>1492.57897199936</v>
      </c>
      <c r="F153" s="3">
        <f>VLOOKUP(D153,ELO!$A$2:$B$14,2, FALSE)</f>
        <v>1520.38161382215</v>
      </c>
      <c r="G153" s="3">
        <f t="shared" si="12"/>
        <v>0.46007396907423148</v>
      </c>
      <c r="H153" s="3">
        <f t="shared" si="13"/>
        <v>0.53992603092576852</v>
      </c>
      <c r="I153" s="3" t="str">
        <f t="shared" si="14"/>
        <v xml:space="preserve"> Rising Pune Supergiant</v>
      </c>
    </row>
    <row r="154" spans="1:9" x14ac:dyDescent="0.3">
      <c r="A154" s="3">
        <f t="shared" si="10"/>
        <v>8</v>
      </c>
      <c r="B154" s="4">
        <f t="shared" si="11"/>
        <v>12</v>
      </c>
      <c r="C154" s="4" t="str">
        <f>INDEX(ELO!$A$2:$A$14,A154)</f>
        <v xml:space="preserve"> Mumbai Indians</v>
      </c>
      <c r="D154" s="4" t="str">
        <f>INDEX(ELO!$A$2:$A$14,B154)</f>
        <v xml:space="preserve"> Rising Pune Supergiant</v>
      </c>
      <c r="E154" s="3">
        <f>VLOOKUP(C154,ELO!$A$2:$B$14,2, FALSE)+$B$2</f>
        <v>1567.09640785651</v>
      </c>
      <c r="F154" s="3">
        <f>VLOOKUP(D154,ELO!$A$2:$B$14,2, FALSE)</f>
        <v>1520.38161382215</v>
      </c>
      <c r="G154" s="3">
        <f t="shared" si="12"/>
        <v>0.56682577593739281</v>
      </c>
      <c r="H154" s="3">
        <f t="shared" si="13"/>
        <v>0.43317422406260719</v>
      </c>
      <c r="I154" s="3" t="str">
        <f t="shared" si="14"/>
        <v xml:space="preserve"> Mumbai Indians</v>
      </c>
    </row>
    <row r="155" spans="1:9" x14ac:dyDescent="0.3">
      <c r="A155" s="3">
        <f t="shared" si="10"/>
        <v>9</v>
      </c>
      <c r="B155" s="4">
        <f t="shared" si="11"/>
        <v>12</v>
      </c>
      <c r="C155" s="4" t="str">
        <f>INDEX(ELO!$A$2:$A$14,A155)</f>
        <v xml:space="preserve"> Kochi Tuskers Kerala</v>
      </c>
      <c r="D155" s="4" t="str">
        <f>INDEX(ELO!$A$2:$A$14,B155)</f>
        <v xml:space="preserve"> Rising Pune Supergiant</v>
      </c>
      <c r="E155" s="3">
        <f>VLOOKUP(C155,ELO!$A$2:$B$14,2, FALSE)+$B$2</f>
        <v>1498.57643078056</v>
      </c>
      <c r="F155" s="3">
        <f>VLOOKUP(D155,ELO!$A$2:$B$14,2, FALSE)</f>
        <v>1520.38161382215</v>
      </c>
      <c r="G155" s="3">
        <f t="shared" si="12"/>
        <v>0.46866095504579602</v>
      </c>
      <c r="H155" s="3">
        <f t="shared" si="13"/>
        <v>0.53133904495420392</v>
      </c>
      <c r="I155" s="3" t="str">
        <f t="shared" si="14"/>
        <v xml:space="preserve"> Rising Pune Supergiant</v>
      </c>
    </row>
    <row r="156" spans="1:9" x14ac:dyDescent="0.3">
      <c r="A156" s="3">
        <f t="shared" si="10"/>
        <v>10</v>
      </c>
      <c r="B156" s="4">
        <f t="shared" si="11"/>
        <v>12</v>
      </c>
      <c r="C156" s="4" t="str">
        <f>INDEX(ELO!$A$2:$A$14,A156)</f>
        <v xml:space="preserve"> Pune Warriors India</v>
      </c>
      <c r="D156" s="4" t="str">
        <f>INDEX(ELO!$A$2:$A$14,B156)</f>
        <v xml:space="preserve"> Rising Pune Supergiant</v>
      </c>
      <c r="E156" s="3">
        <f>VLOOKUP(C156,ELO!$A$2:$B$14,2, FALSE)+$B$2</f>
        <v>1480.79676059857</v>
      </c>
      <c r="F156" s="3">
        <f>VLOOKUP(D156,ELO!$A$2:$B$14,2, FALSE)</f>
        <v>1520.38161382215</v>
      </c>
      <c r="G156" s="3">
        <f t="shared" si="12"/>
        <v>0.4432780414397241</v>
      </c>
      <c r="H156" s="3">
        <f t="shared" si="13"/>
        <v>0.55672195856027584</v>
      </c>
      <c r="I156" s="3" t="str">
        <f t="shared" si="14"/>
        <v xml:space="preserve"> Rising Pune Supergiant</v>
      </c>
    </row>
    <row r="157" spans="1:9" x14ac:dyDescent="0.3">
      <c r="A157" s="3">
        <f t="shared" si="10"/>
        <v>11</v>
      </c>
      <c r="B157" s="4">
        <f t="shared" si="11"/>
        <v>12</v>
      </c>
      <c r="C157" s="4" t="str">
        <f>INDEX(ELO!$A$2:$A$14,A157)</f>
        <v xml:space="preserve"> Sunrisers Hyderabad</v>
      </c>
      <c r="D157" s="4" t="str">
        <f>INDEX(ELO!$A$2:$A$14,B157)</f>
        <v xml:space="preserve"> Rising Pune Supergiant</v>
      </c>
      <c r="E157" s="3">
        <f>VLOOKUP(C157,ELO!$A$2:$B$14,2, FALSE)+$B$2</f>
        <v>1560.33097275202</v>
      </c>
      <c r="F157" s="3">
        <f>VLOOKUP(D157,ELO!$A$2:$B$14,2, FALSE)</f>
        <v>1520.38161382215</v>
      </c>
      <c r="G157" s="3">
        <f t="shared" si="12"/>
        <v>0.55723971171479114</v>
      </c>
      <c r="H157" s="3">
        <f t="shared" si="13"/>
        <v>0.44276028828520886</v>
      </c>
      <c r="I157" s="3" t="str">
        <f t="shared" si="14"/>
        <v xml:space="preserve"> Sunrisers Hyderabad</v>
      </c>
    </row>
    <row r="158" spans="1:9" x14ac:dyDescent="0.3">
      <c r="A158" s="3">
        <f t="shared" si="10"/>
        <v>12</v>
      </c>
      <c r="B158" s="4">
        <f t="shared" si="11"/>
        <v>12</v>
      </c>
      <c r="C158" s="4" t="str">
        <f>INDEX(ELO!$A$2:$A$14,A158)</f>
        <v xml:space="preserve"> Rising Pune Supergiant</v>
      </c>
      <c r="D158" s="4" t="str">
        <f>INDEX(ELO!$A$2:$A$14,B158)</f>
        <v xml:space="preserve"> Rising Pune Supergiant</v>
      </c>
      <c r="E158" s="3">
        <f>VLOOKUP(C158,ELO!$A$2:$B$14,2, FALSE)+$B$2</f>
        <v>1520.38161382215</v>
      </c>
      <c r="F158" s="3">
        <f>VLOOKUP(D158,ELO!$A$2:$B$14,2, FALSE)</f>
        <v>1520.38161382215</v>
      </c>
      <c r="G158" s="3">
        <f t="shared" si="12"/>
        <v>0.5</v>
      </c>
      <c r="H158" s="3">
        <f t="shared" si="13"/>
        <v>0.5</v>
      </c>
      <c r="I158" s="3" t="str">
        <f t="shared" si="14"/>
        <v xml:space="preserve"> Rising Pune Supergiant</v>
      </c>
    </row>
    <row r="159" spans="1:9" x14ac:dyDescent="0.3">
      <c r="A159" s="3">
        <f t="shared" si="10"/>
        <v>13</v>
      </c>
      <c r="B159" s="4">
        <f t="shared" si="11"/>
        <v>12</v>
      </c>
      <c r="C159" s="4" t="str">
        <f>INDEX(ELO!$A$2:$A$14,A159)</f>
        <v xml:space="preserve"> Gujarat Lions</v>
      </c>
      <c r="D159" s="4" t="str">
        <f>INDEX(ELO!$A$2:$A$14,B159)</f>
        <v xml:space="preserve"> Rising Pune Supergiant</v>
      </c>
      <c r="E159" s="3">
        <f>VLOOKUP(C159,ELO!$A$2:$B$14,2, FALSE)+$B$2</f>
        <v>1454.2203533608399</v>
      </c>
      <c r="F159" s="3">
        <f>VLOOKUP(D159,ELO!$A$2:$B$14,2, FALSE)</f>
        <v>1520.38161382215</v>
      </c>
      <c r="G159" s="3">
        <f t="shared" si="12"/>
        <v>0.40592073897659031</v>
      </c>
      <c r="H159" s="3">
        <f t="shared" si="13"/>
        <v>0.59407926102340969</v>
      </c>
      <c r="I159" s="3" t="str">
        <f t="shared" si="14"/>
        <v xml:space="preserve"> Rising Pune Supergiant</v>
      </c>
    </row>
    <row r="160" spans="1:9" x14ac:dyDescent="0.3">
      <c r="A160" s="3">
        <f t="shared" si="10"/>
        <v>1</v>
      </c>
      <c r="B160" s="4">
        <f t="shared" si="11"/>
        <v>13</v>
      </c>
      <c r="C160" s="4" t="str">
        <f>INDEX(ELO!$A$2:$A$14,A160)</f>
        <v xml:space="preserve"> Royal Challengers Bangalore</v>
      </c>
      <c r="D160" s="4" t="str">
        <f>INDEX(ELO!$A$2:$A$14,B160)</f>
        <v xml:space="preserve"> Gujarat Lions</v>
      </c>
      <c r="E160" s="3">
        <f>VLOOKUP(C160,ELO!$A$2:$B$14,2, FALSE)+$B$2</f>
        <v>1450.84931231467</v>
      </c>
      <c r="F160" s="3">
        <f>VLOOKUP(D160,ELO!$A$2:$B$14,2, FALSE)</f>
        <v>1454.2203533608399</v>
      </c>
      <c r="G160" s="3">
        <f t="shared" si="12"/>
        <v>0.49514883419249339</v>
      </c>
      <c r="H160" s="3">
        <f t="shared" si="13"/>
        <v>0.50485116580750655</v>
      </c>
      <c r="I160" s="3" t="str">
        <f t="shared" si="14"/>
        <v xml:space="preserve"> Gujarat Lions</v>
      </c>
    </row>
    <row r="161" spans="1:9" x14ac:dyDescent="0.3">
      <c r="A161" s="3">
        <f t="shared" si="10"/>
        <v>2</v>
      </c>
      <c r="B161" s="4">
        <f t="shared" si="11"/>
        <v>13</v>
      </c>
      <c r="C161" s="4" t="str">
        <f>INDEX(ELO!$A$2:$A$14,A161)</f>
        <v xml:space="preserve"> Kolkata Knight Riders</v>
      </c>
      <c r="D161" s="4" t="str">
        <f>INDEX(ELO!$A$2:$A$14,B161)</f>
        <v xml:space="preserve"> Gujarat Lions</v>
      </c>
      <c r="E161" s="3">
        <f>VLOOKUP(C161,ELO!$A$2:$B$14,2, FALSE)+$B$2</f>
        <v>1492.9015802322001</v>
      </c>
      <c r="F161" s="3">
        <f>VLOOKUP(D161,ELO!$A$2:$B$14,2, FALSE)</f>
        <v>1454.2203533608399</v>
      </c>
      <c r="G161" s="3">
        <f t="shared" si="12"/>
        <v>0.55543789555844347</v>
      </c>
      <c r="H161" s="3">
        <f t="shared" si="13"/>
        <v>0.44456210444155653</v>
      </c>
      <c r="I161" s="3" t="str">
        <f t="shared" si="14"/>
        <v xml:space="preserve"> Kolkata Knight Riders</v>
      </c>
    </row>
    <row r="162" spans="1:9" x14ac:dyDescent="0.3">
      <c r="A162" s="3">
        <f t="shared" si="10"/>
        <v>3</v>
      </c>
      <c r="B162" s="4">
        <f t="shared" si="11"/>
        <v>13</v>
      </c>
      <c r="C162" s="4" t="str">
        <f>INDEX(ELO!$A$2:$A$14,A162)</f>
        <v xml:space="preserve"> Kings XI Punjab</v>
      </c>
      <c r="D162" s="4" t="str">
        <f>INDEX(ELO!$A$2:$A$14,B162)</f>
        <v xml:space="preserve"> Gujarat Lions</v>
      </c>
      <c r="E162" s="3">
        <f>VLOOKUP(C162,ELO!$A$2:$B$14,2, FALSE)+$B$2</f>
        <v>1474.2403683175601</v>
      </c>
      <c r="F162" s="3">
        <f>VLOOKUP(D162,ELO!$A$2:$B$14,2, FALSE)</f>
        <v>1454.2203533608399</v>
      </c>
      <c r="G162" s="3">
        <f t="shared" si="12"/>
        <v>0.52877927239882716</v>
      </c>
      <c r="H162" s="3">
        <f t="shared" si="13"/>
        <v>0.47122072760117284</v>
      </c>
      <c r="I162" s="3" t="str">
        <f t="shared" si="14"/>
        <v xml:space="preserve"> Kings XI Punjab</v>
      </c>
    </row>
    <row r="163" spans="1:9" x14ac:dyDescent="0.3">
      <c r="A163" s="3">
        <f t="shared" si="10"/>
        <v>4</v>
      </c>
      <c r="B163" s="4">
        <f t="shared" si="11"/>
        <v>13</v>
      </c>
      <c r="C163" s="4" t="str">
        <f>INDEX(ELO!$A$2:$A$14,A163)</f>
        <v xml:space="preserve"> Chennai Super Kings</v>
      </c>
      <c r="D163" s="4" t="str">
        <f>INDEX(ELO!$A$2:$A$14,B163)</f>
        <v xml:space="preserve"> Gujarat Lions</v>
      </c>
      <c r="E163" s="3">
        <f>VLOOKUP(C163,ELO!$A$2:$B$14,2, FALSE)+$B$2</f>
        <v>1519.6012328163499</v>
      </c>
      <c r="F163" s="3">
        <f>VLOOKUP(D163,ELO!$A$2:$B$14,2, FALSE)</f>
        <v>1454.2203533608399</v>
      </c>
      <c r="G163" s="3">
        <f t="shared" si="12"/>
        <v>0.59299550662733436</v>
      </c>
      <c r="H163" s="3">
        <f t="shared" si="13"/>
        <v>0.40700449337266564</v>
      </c>
      <c r="I163" s="3" t="str">
        <f t="shared" si="14"/>
        <v xml:space="preserve"> Chennai Super Kings</v>
      </c>
    </row>
    <row r="164" spans="1:9" x14ac:dyDescent="0.3">
      <c r="A164" s="3">
        <f t="shared" si="10"/>
        <v>5</v>
      </c>
      <c r="B164" s="4">
        <f t="shared" si="11"/>
        <v>13</v>
      </c>
      <c r="C164" s="4" t="str">
        <f>INDEX(ELO!$A$2:$A$14,A164)</f>
        <v xml:space="preserve"> Delhi Daredevils</v>
      </c>
      <c r="D164" s="4" t="str">
        <f>INDEX(ELO!$A$2:$A$14,B164)</f>
        <v xml:space="preserve"> Gujarat Lions</v>
      </c>
      <c r="E164" s="3">
        <f>VLOOKUP(C164,ELO!$A$2:$B$14,2, FALSE)+$B$2</f>
        <v>1485.1860067268301</v>
      </c>
      <c r="F164" s="3">
        <f>VLOOKUP(D164,ELO!$A$2:$B$14,2, FALSE)</f>
        <v>1454.2203533608399</v>
      </c>
      <c r="G164" s="3">
        <f t="shared" si="12"/>
        <v>0.54444553530197815</v>
      </c>
      <c r="H164" s="3">
        <f t="shared" si="13"/>
        <v>0.45555446469802185</v>
      </c>
      <c r="I164" s="3" t="str">
        <f t="shared" si="14"/>
        <v xml:space="preserve"> Delhi Daredevils</v>
      </c>
    </row>
    <row r="165" spans="1:9" x14ac:dyDescent="0.3">
      <c r="A165" s="3">
        <f t="shared" si="10"/>
        <v>6</v>
      </c>
      <c r="B165" s="4">
        <f t="shared" si="11"/>
        <v>13</v>
      </c>
      <c r="C165" s="4" t="str">
        <f>INDEX(ELO!$A$2:$A$14,A165)</f>
        <v xml:space="preserve"> Rajasthan Royals</v>
      </c>
      <c r="D165" s="4" t="str">
        <f>INDEX(ELO!$A$2:$A$14,B165)</f>
        <v xml:space="preserve"> Gujarat Lions</v>
      </c>
      <c r="E165" s="3">
        <f>VLOOKUP(C165,ELO!$A$2:$B$14,2, FALSE)+$B$2</f>
        <v>1503.23998842233</v>
      </c>
      <c r="F165" s="3">
        <f>VLOOKUP(D165,ELO!$A$2:$B$14,2, FALSE)</f>
        <v>1454.2203533608399</v>
      </c>
      <c r="G165" s="3">
        <f t="shared" si="12"/>
        <v>0.57008052581369906</v>
      </c>
      <c r="H165" s="3">
        <f t="shared" si="13"/>
        <v>0.42991947418630094</v>
      </c>
      <c r="I165" s="3" t="str">
        <f t="shared" si="14"/>
        <v xml:space="preserve"> Rajasthan Royals</v>
      </c>
    </row>
    <row r="166" spans="1:9" x14ac:dyDescent="0.3">
      <c r="A166" s="3">
        <f t="shared" si="10"/>
        <v>7</v>
      </c>
      <c r="B166" s="4">
        <f t="shared" si="11"/>
        <v>13</v>
      </c>
      <c r="C166" s="4" t="str">
        <f>INDEX(ELO!$A$2:$A$14,A166)</f>
        <v xml:space="preserve"> Deccan Chargers</v>
      </c>
      <c r="D166" s="4" t="str">
        <f>INDEX(ELO!$A$2:$A$14,B166)</f>
        <v xml:space="preserve"> Gujarat Lions</v>
      </c>
      <c r="E166" s="3">
        <f>VLOOKUP(C166,ELO!$A$2:$B$14,2, FALSE)+$B$2</f>
        <v>1492.57897199936</v>
      </c>
      <c r="F166" s="3">
        <f>VLOOKUP(D166,ELO!$A$2:$B$14,2, FALSE)</f>
        <v>1454.2203533608399</v>
      </c>
      <c r="G166" s="3">
        <f t="shared" si="12"/>
        <v>0.55497928539054608</v>
      </c>
      <c r="H166" s="3">
        <f t="shared" si="13"/>
        <v>0.44502071460945392</v>
      </c>
      <c r="I166" s="3" t="str">
        <f t="shared" si="14"/>
        <v xml:space="preserve"> Deccan Chargers</v>
      </c>
    </row>
    <row r="167" spans="1:9" x14ac:dyDescent="0.3">
      <c r="A167" s="3">
        <f t="shared" si="10"/>
        <v>8</v>
      </c>
      <c r="B167" s="4">
        <f t="shared" si="11"/>
        <v>13</v>
      </c>
      <c r="C167" s="4" t="str">
        <f>INDEX(ELO!$A$2:$A$14,A167)</f>
        <v xml:space="preserve"> Mumbai Indians</v>
      </c>
      <c r="D167" s="4" t="str">
        <f>INDEX(ELO!$A$2:$A$14,B167)</f>
        <v xml:space="preserve"> Gujarat Lions</v>
      </c>
      <c r="E167" s="3">
        <f>VLOOKUP(C167,ELO!$A$2:$B$14,2, FALSE)+$B$2</f>
        <v>1567.09640785651</v>
      </c>
      <c r="F167" s="3">
        <f>VLOOKUP(D167,ELO!$A$2:$B$14,2, FALSE)</f>
        <v>1454.2203533608399</v>
      </c>
      <c r="G167" s="3">
        <f t="shared" si="12"/>
        <v>0.65695790990908198</v>
      </c>
      <c r="H167" s="3">
        <f t="shared" si="13"/>
        <v>0.34304209009091802</v>
      </c>
      <c r="I167" s="3" t="str">
        <f t="shared" si="14"/>
        <v xml:space="preserve"> Mumbai Indians</v>
      </c>
    </row>
    <row r="168" spans="1:9" x14ac:dyDescent="0.3">
      <c r="A168" s="3">
        <f t="shared" si="10"/>
        <v>9</v>
      </c>
      <c r="B168" s="4">
        <f t="shared" si="11"/>
        <v>13</v>
      </c>
      <c r="C168" s="4" t="str">
        <f>INDEX(ELO!$A$2:$A$14,A168)</f>
        <v xml:space="preserve"> Kochi Tuskers Kerala</v>
      </c>
      <c r="D168" s="4" t="str">
        <f>INDEX(ELO!$A$2:$A$14,B168)</f>
        <v xml:space="preserve"> Gujarat Lions</v>
      </c>
      <c r="E168" s="3">
        <f>VLOOKUP(C168,ELO!$A$2:$B$14,2, FALSE)+$B$2</f>
        <v>1498.57643078056</v>
      </c>
      <c r="F168" s="3">
        <f>VLOOKUP(D168,ELO!$A$2:$B$14,2, FALSE)</f>
        <v>1454.2203533608399</v>
      </c>
      <c r="G168" s="3">
        <f t="shared" si="12"/>
        <v>0.5634889679277596</v>
      </c>
      <c r="H168" s="3">
        <f t="shared" si="13"/>
        <v>0.4365110320722404</v>
      </c>
      <c r="I168" s="3" t="str">
        <f t="shared" si="14"/>
        <v xml:space="preserve"> Kochi Tuskers Kerala</v>
      </c>
    </row>
    <row r="169" spans="1:9" x14ac:dyDescent="0.3">
      <c r="A169" s="3">
        <f t="shared" si="10"/>
        <v>10</v>
      </c>
      <c r="B169" s="4">
        <f t="shared" si="11"/>
        <v>13</v>
      </c>
      <c r="C169" s="4" t="str">
        <f>INDEX(ELO!$A$2:$A$14,A169)</f>
        <v xml:space="preserve"> Pune Warriors India</v>
      </c>
      <c r="D169" s="4" t="str">
        <f>INDEX(ELO!$A$2:$A$14,B169)</f>
        <v xml:space="preserve"> Gujarat Lions</v>
      </c>
      <c r="E169" s="3">
        <f>VLOOKUP(C169,ELO!$A$2:$B$14,2, FALSE)+$B$2</f>
        <v>1480.79676059857</v>
      </c>
      <c r="F169" s="3">
        <f>VLOOKUP(D169,ELO!$A$2:$B$14,2, FALSE)</f>
        <v>1454.2203533608399</v>
      </c>
      <c r="G169" s="3">
        <f t="shared" si="12"/>
        <v>0.53817210278441763</v>
      </c>
      <c r="H169" s="3">
        <f t="shared" si="13"/>
        <v>0.46182789721558237</v>
      </c>
      <c r="I169" s="3" t="str">
        <f t="shared" si="14"/>
        <v xml:space="preserve"> Pune Warriors India</v>
      </c>
    </row>
    <row r="170" spans="1:9" x14ac:dyDescent="0.3">
      <c r="A170" s="3">
        <f t="shared" si="10"/>
        <v>11</v>
      </c>
      <c r="B170" s="4">
        <f t="shared" si="11"/>
        <v>13</v>
      </c>
      <c r="C170" s="4" t="str">
        <f>INDEX(ELO!$A$2:$A$14,A170)</f>
        <v xml:space="preserve"> Sunrisers Hyderabad</v>
      </c>
      <c r="D170" s="4" t="str">
        <f>INDEX(ELO!$A$2:$A$14,B170)</f>
        <v xml:space="preserve"> Gujarat Lions</v>
      </c>
      <c r="E170" s="3">
        <f>VLOOKUP(C170,ELO!$A$2:$B$14,2, FALSE)+$B$2</f>
        <v>1560.33097275202</v>
      </c>
      <c r="F170" s="3">
        <f>VLOOKUP(D170,ELO!$A$2:$B$14,2, FALSE)</f>
        <v>1454.2203533608399</v>
      </c>
      <c r="G170" s="3">
        <f t="shared" si="12"/>
        <v>0.64812824891149301</v>
      </c>
      <c r="H170" s="3">
        <f t="shared" si="13"/>
        <v>0.35187175108850699</v>
      </c>
      <c r="I170" s="3" t="str">
        <f t="shared" si="14"/>
        <v xml:space="preserve"> Sunrisers Hyderabad</v>
      </c>
    </row>
    <row r="171" spans="1:9" x14ac:dyDescent="0.3">
      <c r="A171" s="3">
        <f t="shared" si="10"/>
        <v>12</v>
      </c>
      <c r="B171" s="4">
        <f t="shared" si="11"/>
        <v>13</v>
      </c>
      <c r="C171" s="4" t="str">
        <f>INDEX(ELO!$A$2:$A$14,A171)</f>
        <v xml:space="preserve"> Rising Pune Supergiant</v>
      </c>
      <c r="D171" s="4" t="str">
        <f>INDEX(ELO!$A$2:$A$14,B171)</f>
        <v xml:space="preserve"> Gujarat Lions</v>
      </c>
      <c r="E171" s="3">
        <f>VLOOKUP(C171,ELO!$A$2:$B$14,2, FALSE)+$B$2</f>
        <v>1520.38161382215</v>
      </c>
      <c r="F171" s="3">
        <f>VLOOKUP(D171,ELO!$A$2:$B$14,2, FALSE)</f>
        <v>1454.2203533608399</v>
      </c>
      <c r="G171" s="3">
        <f t="shared" si="12"/>
        <v>0.59407926102340969</v>
      </c>
      <c r="H171" s="3">
        <f t="shared" si="13"/>
        <v>0.40592073897659031</v>
      </c>
      <c r="I171" s="3" t="str">
        <f t="shared" si="14"/>
        <v xml:space="preserve"> Rising Pune Supergiant</v>
      </c>
    </row>
    <row r="172" spans="1:9" x14ac:dyDescent="0.3">
      <c r="A172" s="3">
        <f t="shared" si="10"/>
        <v>13</v>
      </c>
      <c r="B172" s="4">
        <f t="shared" si="11"/>
        <v>13</v>
      </c>
      <c r="C172" s="4" t="str">
        <f>INDEX(ELO!$A$2:$A$14,A172)</f>
        <v xml:space="preserve"> Gujarat Lions</v>
      </c>
      <c r="D172" s="4" t="str">
        <f>INDEX(ELO!$A$2:$A$14,B172)</f>
        <v xml:space="preserve"> Gujarat Lions</v>
      </c>
      <c r="E172" s="3">
        <f>VLOOKUP(C172,ELO!$A$2:$B$14,2, FALSE)+$B$2</f>
        <v>1454.2203533608399</v>
      </c>
      <c r="F172" s="3">
        <f>VLOOKUP(D172,ELO!$A$2:$B$14,2, FALSE)</f>
        <v>1454.2203533608399</v>
      </c>
      <c r="G172" s="3">
        <f t="shared" si="12"/>
        <v>0.5</v>
      </c>
      <c r="H172" s="3">
        <f t="shared" si="13"/>
        <v>0.5</v>
      </c>
      <c r="I172" s="3" t="str">
        <f t="shared" si="14"/>
        <v xml:space="preserve"> Gujarat Lions</v>
      </c>
    </row>
    <row r="173" spans="1:9" x14ac:dyDescent="0.3">
      <c r="B173" s="4"/>
      <c r="C173" s="4"/>
    </row>
    <row r="174" spans="1:9" x14ac:dyDescent="0.3">
      <c r="B174" s="4"/>
      <c r="C174" s="4"/>
    </row>
    <row r="175" spans="1:9" x14ac:dyDescent="0.3">
      <c r="B175" s="4"/>
      <c r="C175" s="4"/>
    </row>
    <row r="176" spans="1:9" x14ac:dyDescent="0.3">
      <c r="B176" s="4"/>
      <c r="C176" s="4"/>
    </row>
    <row r="177" spans="2:3" x14ac:dyDescent="0.3">
      <c r="B177" s="4"/>
      <c r="C177" s="4"/>
    </row>
    <row r="178" spans="2:3" x14ac:dyDescent="0.3">
      <c r="B178" s="4"/>
      <c r="C178" s="4"/>
    </row>
    <row r="179" spans="2:3" x14ac:dyDescent="0.3">
      <c r="B179" s="4"/>
      <c r="C179" s="4"/>
    </row>
    <row r="180" spans="2:3" x14ac:dyDescent="0.3">
      <c r="B180" s="4"/>
      <c r="C180" s="4"/>
    </row>
    <row r="181" spans="2:3" x14ac:dyDescent="0.3">
      <c r="B181" s="4"/>
      <c r="C181" s="4"/>
    </row>
    <row r="182" spans="2:3" x14ac:dyDescent="0.3">
      <c r="B182" s="4"/>
      <c r="C182" s="4"/>
    </row>
    <row r="183" spans="2:3" x14ac:dyDescent="0.3">
      <c r="B183" s="4"/>
      <c r="C183" s="4"/>
    </row>
    <row r="184" spans="2:3" x14ac:dyDescent="0.3">
      <c r="B184" s="4"/>
      <c r="C184" s="4"/>
    </row>
    <row r="185" spans="2:3" x14ac:dyDescent="0.3">
      <c r="B185" s="4"/>
      <c r="C185" s="4"/>
    </row>
    <row r="186" spans="2:3" x14ac:dyDescent="0.3">
      <c r="B186" s="4"/>
      <c r="C186" s="4"/>
    </row>
    <row r="187" spans="2:3" x14ac:dyDescent="0.3">
      <c r="B187" s="4"/>
      <c r="C187" s="4"/>
    </row>
    <row r="188" spans="2:3" x14ac:dyDescent="0.3">
      <c r="B188" s="4"/>
      <c r="C188" s="4"/>
    </row>
    <row r="189" spans="2:3" x14ac:dyDescent="0.3">
      <c r="B189" s="4"/>
      <c r="C189" s="4"/>
    </row>
    <row r="190" spans="2:3" x14ac:dyDescent="0.3">
      <c r="B190" s="4"/>
      <c r="C190" s="4"/>
    </row>
    <row r="191" spans="2:3" x14ac:dyDescent="0.3">
      <c r="B191" s="4"/>
      <c r="C191" s="4"/>
    </row>
    <row r="192" spans="2:3" x14ac:dyDescent="0.3">
      <c r="B192" s="4"/>
      <c r="C192" s="4"/>
    </row>
    <row r="193" spans="2:3" x14ac:dyDescent="0.3">
      <c r="B193" s="4"/>
      <c r="C193" s="4"/>
    </row>
    <row r="194" spans="2:3" x14ac:dyDescent="0.3">
      <c r="B194" s="4"/>
      <c r="C194" s="4"/>
    </row>
    <row r="195" spans="2:3" x14ac:dyDescent="0.3">
      <c r="B195" s="4"/>
      <c r="C195" s="4"/>
    </row>
    <row r="196" spans="2:3" x14ac:dyDescent="0.3">
      <c r="B196" s="4"/>
      <c r="C196" s="4"/>
    </row>
    <row r="197" spans="2:3" x14ac:dyDescent="0.3">
      <c r="B197" s="4"/>
      <c r="C197" s="4"/>
    </row>
    <row r="198" spans="2:3" x14ac:dyDescent="0.3">
      <c r="B198" s="4"/>
      <c r="C198" s="4"/>
    </row>
    <row r="199" spans="2:3" x14ac:dyDescent="0.3">
      <c r="B199" s="4"/>
      <c r="C199" s="4"/>
    </row>
    <row r="200" spans="2:3" x14ac:dyDescent="0.3">
      <c r="B200" s="4"/>
      <c r="C200" s="4"/>
    </row>
    <row r="201" spans="2:3" x14ac:dyDescent="0.3">
      <c r="B201" s="4"/>
      <c r="C201" s="4"/>
    </row>
    <row r="202" spans="2:3" x14ac:dyDescent="0.3">
      <c r="B202" s="4"/>
      <c r="C202" s="4"/>
    </row>
    <row r="203" spans="2:3" x14ac:dyDescent="0.3">
      <c r="B203" s="4"/>
      <c r="C203" s="4"/>
    </row>
    <row r="204" spans="2:3" x14ac:dyDescent="0.3">
      <c r="B204" s="4"/>
      <c r="C204" s="4"/>
    </row>
    <row r="205" spans="2:3" x14ac:dyDescent="0.3">
      <c r="B205" s="4"/>
      <c r="C205" s="4"/>
    </row>
    <row r="206" spans="2:3" x14ac:dyDescent="0.3">
      <c r="B206" s="4"/>
      <c r="C206" s="4"/>
    </row>
    <row r="207" spans="2:3" x14ac:dyDescent="0.3">
      <c r="B207" s="4"/>
      <c r="C207" s="4"/>
    </row>
    <row r="208" spans="2:3" x14ac:dyDescent="0.3">
      <c r="B208" s="4"/>
      <c r="C208" s="4"/>
    </row>
    <row r="209" spans="2:3" x14ac:dyDescent="0.3">
      <c r="B209" s="4"/>
      <c r="C209" s="4"/>
    </row>
    <row r="210" spans="2:3" x14ac:dyDescent="0.3">
      <c r="B210" s="4"/>
      <c r="C210" s="4"/>
    </row>
    <row r="211" spans="2:3" x14ac:dyDescent="0.3">
      <c r="B211" s="4"/>
      <c r="C211" s="4"/>
    </row>
    <row r="212" spans="2:3" x14ac:dyDescent="0.3">
      <c r="B212" s="4"/>
      <c r="C212" s="4"/>
    </row>
    <row r="213" spans="2:3" x14ac:dyDescent="0.3">
      <c r="B213" s="4"/>
      <c r="C213" s="4"/>
    </row>
    <row r="214" spans="2:3" x14ac:dyDescent="0.3">
      <c r="B214" s="4"/>
      <c r="C214" s="4"/>
    </row>
    <row r="215" spans="2:3" x14ac:dyDescent="0.3">
      <c r="B215" s="4"/>
      <c r="C215" s="4"/>
    </row>
    <row r="216" spans="2:3" x14ac:dyDescent="0.3">
      <c r="B216" s="4"/>
      <c r="C216" s="4"/>
    </row>
    <row r="217" spans="2:3" x14ac:dyDescent="0.3">
      <c r="B217" s="4"/>
      <c r="C217" s="4"/>
    </row>
    <row r="218" spans="2:3" x14ac:dyDescent="0.3">
      <c r="B218" s="4"/>
      <c r="C218" s="4"/>
    </row>
    <row r="219" spans="2:3" x14ac:dyDescent="0.3">
      <c r="B219" s="4"/>
      <c r="C219" s="4"/>
    </row>
    <row r="220" spans="2:3" x14ac:dyDescent="0.3">
      <c r="B220" s="4"/>
      <c r="C220" s="4"/>
    </row>
    <row r="221" spans="2:3" x14ac:dyDescent="0.3">
      <c r="B221" s="4"/>
      <c r="C221" s="4"/>
    </row>
    <row r="222" spans="2:3" x14ac:dyDescent="0.3">
      <c r="B222" s="4"/>
      <c r="C222" s="4"/>
    </row>
    <row r="223" spans="2:3" x14ac:dyDescent="0.3">
      <c r="B223" s="4"/>
      <c r="C223" s="4"/>
    </row>
    <row r="224" spans="2:3" x14ac:dyDescent="0.3">
      <c r="B224" s="4"/>
      <c r="C224" s="4"/>
    </row>
    <row r="225" spans="2:3" x14ac:dyDescent="0.3">
      <c r="B225" s="4"/>
      <c r="C225" s="4"/>
    </row>
    <row r="226" spans="2:3" x14ac:dyDescent="0.3">
      <c r="B226" s="4"/>
      <c r="C226" s="4"/>
    </row>
    <row r="227" spans="2:3" x14ac:dyDescent="0.3">
      <c r="B227" s="4"/>
      <c r="C227" s="5"/>
    </row>
    <row r="228" spans="2:3" x14ac:dyDescent="0.3">
      <c r="B228" s="4"/>
      <c r="C228" s="5"/>
    </row>
    <row r="229" spans="2:3" x14ac:dyDescent="0.3">
      <c r="B229" s="4"/>
      <c r="C229" s="5"/>
    </row>
    <row r="230" spans="2:3" x14ac:dyDescent="0.3">
      <c r="B230" s="4"/>
      <c r="C230" s="5"/>
    </row>
    <row r="231" spans="2:3" x14ac:dyDescent="0.3">
      <c r="B231" s="4"/>
      <c r="C231" s="5"/>
    </row>
    <row r="232" spans="2:3" x14ac:dyDescent="0.3">
      <c r="C232" s="5"/>
    </row>
    <row r="233" spans="2:3" x14ac:dyDescent="0.3">
      <c r="C233" s="5"/>
    </row>
    <row r="234" spans="2:3" x14ac:dyDescent="0.3">
      <c r="C234" s="5"/>
    </row>
    <row r="235" spans="2:3" x14ac:dyDescent="0.3">
      <c r="C235" s="5"/>
    </row>
    <row r="236" spans="2:3" x14ac:dyDescent="0.3">
      <c r="C236" s="5"/>
    </row>
    <row r="237" spans="2:3" x14ac:dyDescent="0.3">
      <c r="C237" s="5"/>
    </row>
    <row r="238" spans="2:3" x14ac:dyDescent="0.3">
      <c r="C238" s="5"/>
    </row>
    <row r="239" spans="2:3" x14ac:dyDescent="0.3">
      <c r="C239" s="5"/>
    </row>
    <row r="240" spans="2:3" x14ac:dyDescent="0.3">
      <c r="C240" s="5"/>
    </row>
    <row r="241" spans="3:3" x14ac:dyDescent="0.3">
      <c r="C241" s="5"/>
    </row>
    <row r="242" spans="3:3" x14ac:dyDescent="0.3">
      <c r="C242" s="5"/>
    </row>
    <row r="243" spans="3:3" x14ac:dyDescent="0.3">
      <c r="C243" s="5"/>
    </row>
    <row r="244" spans="3:3" x14ac:dyDescent="0.3">
      <c r="C244" s="5"/>
    </row>
    <row r="245" spans="3:3" x14ac:dyDescent="0.3">
      <c r="C245" s="5"/>
    </row>
    <row r="246" spans="3:3" x14ac:dyDescent="0.3">
      <c r="C246" s="5"/>
    </row>
    <row r="247" spans="3:3" x14ac:dyDescent="0.3">
      <c r="C247" s="5"/>
    </row>
    <row r="248" spans="3:3" x14ac:dyDescent="0.3">
      <c r="C248" s="5"/>
    </row>
    <row r="249" spans="3:3" x14ac:dyDescent="0.3">
      <c r="C249" s="5"/>
    </row>
    <row r="250" spans="3:3" x14ac:dyDescent="0.3">
      <c r="C250" s="5"/>
    </row>
    <row r="251" spans="3:3" x14ac:dyDescent="0.3">
      <c r="C251" s="5"/>
    </row>
    <row r="252" spans="3:3" x14ac:dyDescent="0.3">
      <c r="C252" s="5"/>
    </row>
    <row r="253" spans="3:3" x14ac:dyDescent="0.3">
      <c r="C253" s="5"/>
    </row>
    <row r="254" spans="3:3" x14ac:dyDescent="0.3">
      <c r="C254" s="5"/>
    </row>
    <row r="255" spans="3:3" x14ac:dyDescent="0.3">
      <c r="C255" s="5"/>
    </row>
    <row r="256" spans="3:3" x14ac:dyDescent="0.3">
      <c r="C256" s="5"/>
    </row>
    <row r="257" spans="3:3" x14ac:dyDescent="0.3">
      <c r="C257" s="5"/>
    </row>
    <row r="258" spans="3:3" x14ac:dyDescent="0.3">
      <c r="C258" s="5"/>
    </row>
    <row r="259" spans="3:3" x14ac:dyDescent="0.3">
      <c r="C259" s="5"/>
    </row>
    <row r="260" spans="3:3" x14ac:dyDescent="0.3">
      <c r="C260" s="5"/>
    </row>
    <row r="261" spans="3:3" x14ac:dyDescent="0.3">
      <c r="C261" s="5"/>
    </row>
    <row r="262" spans="3:3" x14ac:dyDescent="0.3">
      <c r="C262" s="5"/>
    </row>
    <row r="263" spans="3:3" x14ac:dyDescent="0.3">
      <c r="C263" s="5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ELO</vt:lpstr>
      <vt:lpstr>Matchups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Liu</cp:lastModifiedBy>
  <dcterms:created xsi:type="dcterms:W3CDTF">2018-04-19T04:10:28Z</dcterms:created>
  <dcterms:modified xsi:type="dcterms:W3CDTF">2018-04-29T16:00:11Z</dcterms:modified>
</cp:coreProperties>
</file>