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2964/my_tests/worldcup_predictions/"/>
    </mc:Choice>
  </mc:AlternateContent>
  <xr:revisionPtr revIDLastSave="0" documentId="13_ncr:1_{D3E7F550-655E-B448-B560-35D4D608DC30}" xr6:coauthVersionLast="34" xr6:coauthVersionMax="34" xr10:uidLastSave="{00000000-0000-0000-0000-000000000000}"/>
  <bookViews>
    <workbookView xWindow="0" yWindow="0" windowWidth="38400" windowHeight="21600" activeTab="1" xr2:uid="{00000000-000D-0000-FFFF-FFFF00000000}"/>
  </bookViews>
  <sheets>
    <sheet name="ELO Scores" sheetId="1" r:id="rId1"/>
    <sheet name="Knockout Stage" sheetId="3" r:id="rId2"/>
    <sheet name="Match Predictions" sheetId="2" r:id="rId3"/>
  </sheets>
  <calcPr calcId="179017"/>
</workbook>
</file>

<file path=xl/calcChain.xml><?xml version="1.0" encoding="utf-8"?>
<calcChain xmlns="http://schemas.openxmlformats.org/spreadsheetml/2006/main">
  <c r="D79" i="3" l="1"/>
  <c r="C79" i="3"/>
  <c r="B79" i="3"/>
  <c r="C78" i="3"/>
  <c r="E77" i="3"/>
  <c r="C77" i="3"/>
  <c r="C76" i="3"/>
  <c r="E75" i="3"/>
  <c r="C75" i="3"/>
  <c r="D73" i="3"/>
  <c r="C73" i="3"/>
  <c r="B73" i="3"/>
  <c r="C72" i="3"/>
  <c r="E72" i="3" s="1"/>
  <c r="E71" i="3"/>
  <c r="C71" i="3"/>
  <c r="C70" i="3"/>
  <c r="E70" i="3" s="1"/>
  <c r="E69" i="3"/>
  <c r="C69" i="3"/>
  <c r="E78" i="3" s="1"/>
  <c r="D106" i="3"/>
  <c r="B106" i="3"/>
  <c r="C105" i="3"/>
  <c r="C104" i="3"/>
  <c r="C103" i="3"/>
  <c r="C102" i="3"/>
  <c r="D100" i="3"/>
  <c r="B100" i="3"/>
  <c r="C99" i="3"/>
  <c r="E99" i="3" s="1"/>
  <c r="C98" i="3"/>
  <c r="C97" i="3"/>
  <c r="E97" i="3" s="1"/>
  <c r="C96" i="3"/>
  <c r="E104" i="3" s="1"/>
  <c r="D93" i="3"/>
  <c r="B93" i="3"/>
  <c r="C92" i="3"/>
  <c r="E92" i="3" s="1"/>
  <c r="C91" i="3"/>
  <c r="E91" i="3" s="1"/>
  <c r="C90" i="3"/>
  <c r="C89" i="3"/>
  <c r="E89" i="3" s="1"/>
  <c r="D87" i="3"/>
  <c r="B87" i="3"/>
  <c r="C86" i="3"/>
  <c r="C85" i="3"/>
  <c r="C84" i="3"/>
  <c r="C83" i="3"/>
  <c r="D60" i="3"/>
  <c r="B60" i="3"/>
  <c r="C59" i="3"/>
  <c r="C58" i="3"/>
  <c r="C57" i="3"/>
  <c r="C56" i="3"/>
  <c r="D66" i="3"/>
  <c r="B66" i="3"/>
  <c r="C65" i="3"/>
  <c r="E65" i="3" s="1"/>
  <c r="C64" i="3"/>
  <c r="E64" i="3" s="1"/>
  <c r="C63" i="3"/>
  <c r="C62" i="3"/>
  <c r="D52" i="3"/>
  <c r="B52" i="3"/>
  <c r="C51" i="3"/>
  <c r="C50" i="3"/>
  <c r="C49" i="3"/>
  <c r="C48" i="3"/>
  <c r="C52" i="3" s="1"/>
  <c r="D46" i="3"/>
  <c r="B46" i="3"/>
  <c r="C45" i="3"/>
  <c r="E45" i="3" s="1"/>
  <c r="C44" i="3"/>
  <c r="E44" i="3" s="1"/>
  <c r="C43" i="3"/>
  <c r="E42" i="3"/>
  <c r="C42" i="3"/>
  <c r="D39" i="3"/>
  <c r="B39" i="3"/>
  <c r="C38" i="3"/>
  <c r="E38" i="3" s="1"/>
  <c r="C37" i="3"/>
  <c r="E37" i="3" s="1"/>
  <c r="C36" i="3"/>
  <c r="E36" i="3" s="1"/>
  <c r="C35" i="3"/>
  <c r="D33" i="3"/>
  <c r="B33" i="3"/>
  <c r="C32" i="3"/>
  <c r="C31" i="3"/>
  <c r="C30" i="3"/>
  <c r="C29" i="3"/>
  <c r="D25" i="3"/>
  <c r="B25" i="3"/>
  <c r="D19" i="3"/>
  <c r="B19" i="3"/>
  <c r="D12" i="3"/>
  <c r="B12" i="3"/>
  <c r="B6" i="3"/>
  <c r="D6" i="3"/>
  <c r="E73" i="3" l="1"/>
  <c r="E76" i="3"/>
  <c r="E79" i="3" s="1"/>
  <c r="E80" i="3" s="1"/>
  <c r="C66" i="3"/>
  <c r="C100" i="3"/>
  <c r="C106" i="3"/>
  <c r="C46" i="3"/>
  <c r="E50" i="3"/>
  <c r="E56" i="3"/>
  <c r="C60" i="3"/>
  <c r="E98" i="3"/>
  <c r="E62" i="3"/>
  <c r="E58" i="3"/>
  <c r="E96" i="3"/>
  <c r="C87" i="3"/>
  <c r="C39" i="3"/>
  <c r="E51" i="3"/>
  <c r="E48" i="3"/>
  <c r="E105" i="3"/>
  <c r="C33" i="3"/>
  <c r="E59" i="3"/>
  <c r="C93" i="3"/>
  <c r="E102" i="3"/>
  <c r="E100" i="3"/>
  <c r="E84" i="3"/>
  <c r="E86" i="3"/>
  <c r="E90" i="3"/>
  <c r="E93" i="3" s="1"/>
  <c r="E103" i="3"/>
  <c r="E106" i="3" s="1"/>
  <c r="E107" i="3" s="1"/>
  <c r="E83" i="3"/>
  <c r="E87" i="3" s="1"/>
  <c r="E85" i="3"/>
  <c r="E63" i="3"/>
  <c r="E57" i="3"/>
  <c r="E30" i="3"/>
  <c r="E32" i="3"/>
  <c r="E43" i="3"/>
  <c r="E46" i="3" s="1"/>
  <c r="E49" i="3"/>
  <c r="E29" i="3"/>
  <c r="E31" i="3"/>
  <c r="E35" i="3"/>
  <c r="E39" i="3" s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C24" i="3"/>
  <c r="C23" i="3"/>
  <c r="C22" i="3"/>
  <c r="C21" i="3"/>
  <c r="C25" i="3" s="1"/>
  <c r="C18" i="3"/>
  <c r="E18" i="3" s="1"/>
  <c r="C17" i="3"/>
  <c r="E17" i="3" s="1"/>
  <c r="C16" i="3"/>
  <c r="E16" i="3" s="1"/>
  <c r="C15" i="3"/>
  <c r="C11" i="3"/>
  <c r="E11" i="3" s="1"/>
  <c r="C10" i="3"/>
  <c r="E10" i="3" s="1"/>
  <c r="C9" i="3"/>
  <c r="E9" i="3" s="1"/>
  <c r="C8" i="3"/>
  <c r="C5" i="3"/>
  <c r="C4" i="3"/>
  <c r="C3" i="3"/>
  <c r="C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94" i="3" l="1"/>
  <c r="C6" i="3"/>
  <c r="E66" i="3"/>
  <c r="E15" i="3"/>
  <c r="E19" i="3" s="1"/>
  <c r="E24" i="3"/>
  <c r="E21" i="3"/>
  <c r="E2" i="3"/>
  <c r="E5" i="3"/>
  <c r="E4" i="3"/>
  <c r="E3" i="3"/>
  <c r="E8" i="3"/>
  <c r="E12" i="3" s="1"/>
  <c r="E60" i="3"/>
  <c r="E67" i="3" s="1"/>
  <c r="E52" i="3"/>
  <c r="E53" i="3" s="1"/>
  <c r="E33" i="3"/>
  <c r="E40" i="3" s="1"/>
  <c r="C12" i="3"/>
  <c r="E22" i="3"/>
  <c r="C19" i="3"/>
  <c r="E23" i="3"/>
  <c r="E25" i="3" l="1"/>
  <c r="E26" i="3" s="1"/>
  <c r="E6" i="3"/>
  <c r="E13" i="3" s="1"/>
</calcChain>
</file>

<file path=xl/sharedStrings.xml><?xml version="1.0" encoding="utf-8"?>
<sst xmlns="http://schemas.openxmlformats.org/spreadsheetml/2006/main" count="4172" uniqueCount="92">
  <si>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</si>
  <si>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</si>
  <si>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</si>
  <si>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</si>
  <si>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</si>
  <si>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</si>
  <si>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</si>
  <si>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</si>
  <si>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</si>
  <si>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</si>
  <si>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</si>
  <si>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</si>
  <si>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</si>
  <si>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</si>
  <si>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</si>
  <si>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</si>
  <si>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</si>
  <si>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</si>
  <si>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</si>
  <si>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</si>
  <si>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</si>
  <si>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</si>
  <si>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</si>
  <si>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</si>
  <si>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</si>
  <si>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</si>
  <si>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</si>
  <si>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</si>
  <si>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</si>
  <si>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</si>
  <si>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</si>
  <si>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</si>
  <si>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</si>
  <si>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</si>
  <si>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</si>
  <si>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</si>
  <si>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</si>
  <si>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</si>
  <si>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</si>
  <si>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</si>
  <si>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</si>
  <si>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</si>
  <si>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</si>
  <si>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</si>
  <si>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</si>
  <si>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</si>
  <si>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</si>
  <si>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</si>
  <si>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</si>
  <si>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</si>
  <si>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</si>
  <si>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</si>
  <si>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</si>
  <si>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</si>
  <si>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</si>
  <si>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</si>
  <si>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</si>
  <si>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</si>
  <si>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</si>
  <si>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</si>
  <si>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</si>
  <si>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</si>
  <si>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</si>
  <si>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</si>
  <si>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</si>
  <si>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</si>
  <si>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</si>
  <si>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</si>
  <si>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</si>
  <si>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</si>
  <si>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</si>
  <si>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</si>
  <si>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</si>
  <si>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</si>
  <si>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</si>
  <si>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</si>
  <si>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</si>
  <si>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</si>
  <si>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</si>
  <si>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</si>
  <si>
    <t>Runner-up of C</t>
  </si>
  <si>
    <t>Winner of D</t>
  </si>
  <si>
    <t>Winner of E</t>
  </si>
  <si>
    <t>Runner-up of F</t>
  </si>
  <si>
    <t>Runner-up of G</t>
  </si>
  <si>
    <t>Winner of H</t>
  </si>
  <si>
    <t>Winner of C</t>
  </si>
  <si>
    <t>Runner-up of D</t>
  </si>
  <si>
    <t>Runner-up of H</t>
  </si>
  <si>
    <t>Winner of G</t>
  </si>
  <si>
    <t>Winner of F</t>
  </si>
  <si>
    <t>Runner-up of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</si>
</sst>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1" applyNumberFormat="1" applyFont="1"/>
    <xf numFmtId="10" fontId="3" fillId="2" borderId="0" xfId="2" applyNumberFormat="1"/>
    <xf numFmtId="10" fontId="1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1" sqref="E1:G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5</v>
      </c>
    </row>
    <row r="2" spans="1:7" x14ac:dyDescent="0.2">
      <c r="A2" t="s">
        <v>6</v>
      </c>
      <c r="B2" t="s">
        <v>7</v>
      </c>
      <c r="C2">
        <v>2.6831093321386161</v>
      </c>
      <c r="D2">
        <v>3.4588176061603209</v>
      </c>
      <c r="E2">
        <v>0.21679999999999999</v>
      </c>
      <c r="F2">
        <f>G2-E2</f>
        <v>0.28260000000000002</v>
      </c>
      <c r="G2">
        <v>0.49940000000000001</v>
      </c>
    </row>
    <row r="3" spans="1:7" x14ac:dyDescent="0.2">
      <c r="A3" t="s">
        <v>8</v>
      </c>
      <c r="B3" t="s">
        <v>7</v>
      </c>
      <c r="C3">
        <v>2.450675419155607</v>
      </c>
      <c r="D3">
        <v>2.6256496430175531</v>
      </c>
      <c r="E3">
        <v>0.1036</v>
      </c>
      <c r="F3">
        <f t="shared" ref="F3:F33" si="0">G3-E3</f>
        <v>0.18679999999999999</v>
      </c>
      <c r="G3">
        <v>0.29039999999999999</v>
      </c>
    </row>
    <row r="4" spans="1:7" x14ac:dyDescent="0.2">
      <c r="A4" t="s">
        <v>9</v>
      </c>
      <c r="B4" t="s">
        <v>7</v>
      </c>
      <c r="C4">
        <v>2.210822921967512</v>
      </c>
      <c r="D4">
        <v>3.9720754698083098</v>
      </c>
      <c r="E4">
        <v>0.18179999999999999</v>
      </c>
      <c r="F4">
        <f t="shared" si="0"/>
        <v>0.26580000000000004</v>
      </c>
      <c r="G4">
        <v>0.4476</v>
      </c>
    </row>
    <row r="5" spans="1:7" x14ac:dyDescent="0.2">
      <c r="A5" t="s">
        <v>10</v>
      </c>
      <c r="B5" t="s">
        <v>7</v>
      </c>
      <c r="C5">
        <v>3.7790907161018299</v>
      </c>
      <c r="D5">
        <v>3.732876348461506</v>
      </c>
      <c r="E5">
        <v>0.49780000000000002</v>
      </c>
      <c r="F5">
        <f t="shared" si="0"/>
        <v>0.26479999999999992</v>
      </c>
      <c r="G5">
        <v>0.76259999999999994</v>
      </c>
    </row>
    <row r="6" spans="1:7" x14ac:dyDescent="0.2">
      <c r="A6" t="s">
        <v>11</v>
      </c>
      <c r="B6" t="s">
        <v>12</v>
      </c>
      <c r="C6">
        <v>3.8036794308001971</v>
      </c>
      <c r="D6">
        <v>4.0049562578249471</v>
      </c>
      <c r="E6">
        <v>0.24510000000000001</v>
      </c>
      <c r="F6">
        <f t="shared" si="0"/>
        <v>0.27490000000000003</v>
      </c>
      <c r="G6">
        <v>0.52</v>
      </c>
    </row>
    <row r="7" spans="1:7" x14ac:dyDescent="0.2">
      <c r="A7" t="s">
        <v>13</v>
      </c>
      <c r="B7" t="s">
        <v>12</v>
      </c>
      <c r="C7">
        <v>4.6423739080366273</v>
      </c>
      <c r="D7">
        <v>4.4489310582530459</v>
      </c>
      <c r="E7">
        <v>0.44869999999999999</v>
      </c>
      <c r="F7">
        <f t="shared" si="0"/>
        <v>0.26890000000000003</v>
      </c>
      <c r="G7">
        <v>0.71760000000000002</v>
      </c>
    </row>
    <row r="8" spans="1:7" x14ac:dyDescent="0.2">
      <c r="A8" t="s">
        <v>14</v>
      </c>
      <c r="B8" t="s">
        <v>12</v>
      </c>
      <c r="C8">
        <v>2.6878398031367352</v>
      </c>
      <c r="D8">
        <v>5.2</v>
      </c>
      <c r="E8">
        <v>0.19</v>
      </c>
      <c r="F8">
        <f t="shared" si="0"/>
        <v>0.2555</v>
      </c>
      <c r="G8">
        <v>0.44550000000000001</v>
      </c>
    </row>
    <row r="9" spans="1:7" x14ac:dyDescent="0.2">
      <c r="A9" t="s">
        <v>15</v>
      </c>
      <c r="B9" t="s">
        <v>12</v>
      </c>
      <c r="C9">
        <v>2.5156182233181541</v>
      </c>
      <c r="D9">
        <v>4.2415655104896084</v>
      </c>
      <c r="E9">
        <v>0.1162</v>
      </c>
      <c r="F9">
        <f t="shared" si="0"/>
        <v>0.20070000000000002</v>
      </c>
      <c r="G9">
        <v>0.31690000000000002</v>
      </c>
    </row>
    <row r="10" spans="1:7" x14ac:dyDescent="0.2">
      <c r="A10" t="s">
        <v>16</v>
      </c>
      <c r="B10" t="s">
        <v>17</v>
      </c>
      <c r="C10">
        <v>4.0191135747504001</v>
      </c>
      <c r="D10">
        <v>5.5814541262757782</v>
      </c>
      <c r="E10">
        <v>0.50409999999999999</v>
      </c>
      <c r="F10">
        <f t="shared" si="0"/>
        <v>0.27600000000000002</v>
      </c>
      <c r="G10">
        <v>0.78010000000000002</v>
      </c>
    </row>
    <row r="11" spans="1:7" x14ac:dyDescent="0.2">
      <c r="A11" t="s">
        <v>18</v>
      </c>
      <c r="B11" t="s">
        <v>17</v>
      </c>
      <c r="C11">
        <v>2.7959035499506562</v>
      </c>
      <c r="D11">
        <v>2.6387553909905139</v>
      </c>
      <c r="E11">
        <v>4.7100000000000003E-2</v>
      </c>
      <c r="F11">
        <f t="shared" si="0"/>
        <v>0.11959999999999998</v>
      </c>
      <c r="G11">
        <v>0.16669999999999999</v>
      </c>
    </row>
    <row r="12" spans="1:7" x14ac:dyDescent="0.2">
      <c r="A12" t="s">
        <v>19</v>
      </c>
      <c r="B12" t="s">
        <v>17</v>
      </c>
      <c r="C12">
        <v>3.3565552109973429</v>
      </c>
      <c r="D12">
        <v>4.0483373545760326</v>
      </c>
      <c r="E12">
        <v>0.21870000000000001</v>
      </c>
      <c r="F12">
        <f t="shared" si="0"/>
        <v>0.2964</v>
      </c>
      <c r="G12">
        <v>0.5151</v>
      </c>
    </row>
    <row r="13" spans="1:7" x14ac:dyDescent="0.2">
      <c r="A13" t="s">
        <v>20</v>
      </c>
      <c r="B13" t="s">
        <v>17</v>
      </c>
      <c r="C13">
        <v>3.3430759302279189</v>
      </c>
      <c r="D13">
        <v>4.2858137730670478</v>
      </c>
      <c r="E13">
        <v>0.2301</v>
      </c>
      <c r="F13">
        <f t="shared" si="0"/>
        <v>0.30800000000000005</v>
      </c>
      <c r="G13">
        <v>0.53810000000000002</v>
      </c>
    </row>
    <row r="14" spans="1:7" x14ac:dyDescent="0.2">
      <c r="A14" t="s">
        <v>21</v>
      </c>
      <c r="B14" t="s">
        <v>22</v>
      </c>
      <c r="C14">
        <v>3.7888059260019462</v>
      </c>
      <c r="D14">
        <v>6.5308464193956963</v>
      </c>
      <c r="E14">
        <v>0.52790000000000004</v>
      </c>
      <c r="F14">
        <f t="shared" si="0"/>
        <v>0.25700000000000001</v>
      </c>
      <c r="G14">
        <v>0.78490000000000004</v>
      </c>
    </row>
    <row r="15" spans="1:7" x14ac:dyDescent="0.2">
      <c r="A15" t="s">
        <v>23</v>
      </c>
      <c r="B15" t="s">
        <v>22</v>
      </c>
      <c r="C15">
        <v>3.071500789962319</v>
      </c>
      <c r="D15">
        <v>3.461992495326446</v>
      </c>
      <c r="E15">
        <v>0.13639999999999999</v>
      </c>
      <c r="F15">
        <f t="shared" si="0"/>
        <v>0.23600000000000002</v>
      </c>
      <c r="G15">
        <v>0.37240000000000001</v>
      </c>
    </row>
    <row r="16" spans="1:7" x14ac:dyDescent="0.2">
      <c r="A16" t="s">
        <v>24</v>
      </c>
      <c r="B16" t="s">
        <v>22</v>
      </c>
      <c r="C16">
        <v>3.2234260880320629</v>
      </c>
      <c r="D16">
        <v>4.3491993738033701</v>
      </c>
      <c r="E16">
        <v>0.23089999999999999</v>
      </c>
      <c r="F16">
        <f t="shared" si="0"/>
        <v>0.30620000000000003</v>
      </c>
      <c r="G16">
        <v>0.53710000000000002</v>
      </c>
    </row>
    <row r="17" spans="1:7" x14ac:dyDescent="0.2">
      <c r="A17" t="s">
        <v>25</v>
      </c>
      <c r="B17" t="s">
        <v>22</v>
      </c>
      <c r="C17">
        <v>2.603395741800667</v>
      </c>
      <c r="D17">
        <v>3.6230080252894692</v>
      </c>
      <c r="E17">
        <v>0.1048</v>
      </c>
      <c r="F17">
        <f t="shared" si="0"/>
        <v>0.20079999999999998</v>
      </c>
      <c r="G17">
        <v>0.30559999999999998</v>
      </c>
    </row>
    <row r="18" spans="1:7" x14ac:dyDescent="0.2">
      <c r="A18" t="s">
        <v>26</v>
      </c>
      <c r="B18" t="s">
        <v>27</v>
      </c>
      <c r="C18">
        <v>5.1679032092263526</v>
      </c>
      <c r="D18">
        <v>4.2838048309884673</v>
      </c>
      <c r="E18">
        <v>0.62909999999999999</v>
      </c>
      <c r="F18">
        <f t="shared" si="0"/>
        <v>0.21870000000000001</v>
      </c>
      <c r="G18">
        <v>0.8478</v>
      </c>
    </row>
    <row r="19" spans="1:7" x14ac:dyDescent="0.2">
      <c r="A19" t="s">
        <v>28</v>
      </c>
      <c r="B19" t="s">
        <v>27</v>
      </c>
      <c r="C19">
        <v>3.071460889041397</v>
      </c>
      <c r="D19">
        <v>3.387480485017512</v>
      </c>
      <c r="E19">
        <v>0.12709999999999999</v>
      </c>
      <c r="F19">
        <f t="shared" si="0"/>
        <v>0.26519999999999999</v>
      </c>
      <c r="G19">
        <v>0.39229999999999998</v>
      </c>
    </row>
    <row r="20" spans="1:7" x14ac:dyDescent="0.2">
      <c r="A20" t="s">
        <v>29</v>
      </c>
      <c r="B20" t="s">
        <v>27</v>
      </c>
      <c r="C20">
        <v>2.47810064297704</v>
      </c>
      <c r="D20">
        <v>4.2786164620703673</v>
      </c>
      <c r="E20">
        <v>0.12670000000000001</v>
      </c>
      <c r="F20">
        <f t="shared" si="0"/>
        <v>0.27369999999999994</v>
      </c>
      <c r="G20">
        <v>0.40039999999999998</v>
      </c>
    </row>
    <row r="21" spans="1:7" x14ac:dyDescent="0.2">
      <c r="A21" t="s">
        <v>30</v>
      </c>
      <c r="B21" t="s">
        <v>27</v>
      </c>
      <c r="C21">
        <v>3.5330048688617262</v>
      </c>
      <c r="D21">
        <v>2.7907152659050829</v>
      </c>
      <c r="E21">
        <v>0.1171</v>
      </c>
      <c r="F21">
        <f t="shared" si="0"/>
        <v>0.2424</v>
      </c>
      <c r="G21">
        <v>0.35949999999999999</v>
      </c>
    </row>
    <row r="22" spans="1:7" x14ac:dyDescent="0.2">
      <c r="A22" t="s">
        <v>31</v>
      </c>
      <c r="B22" t="s">
        <v>32</v>
      </c>
      <c r="C22">
        <v>4.8454363556501558</v>
      </c>
      <c r="D22">
        <v>5.6107044343802936</v>
      </c>
      <c r="E22">
        <v>0.61929999999999996</v>
      </c>
      <c r="F22">
        <f t="shared" si="0"/>
        <v>0.2419</v>
      </c>
      <c r="G22">
        <v>0.86119999999999997</v>
      </c>
    </row>
    <row r="23" spans="1:7" x14ac:dyDescent="0.2">
      <c r="A23" t="s">
        <v>33</v>
      </c>
      <c r="B23" t="s">
        <v>32</v>
      </c>
      <c r="C23">
        <v>3.2580934854768882</v>
      </c>
      <c r="D23">
        <v>3.947918161623404</v>
      </c>
      <c r="E23">
        <v>0.14860000000000001</v>
      </c>
      <c r="F23">
        <f t="shared" si="0"/>
        <v>0.29559999999999997</v>
      </c>
      <c r="G23">
        <v>0.44419999999999998</v>
      </c>
    </row>
    <row r="24" spans="1:7" x14ac:dyDescent="0.2">
      <c r="A24" t="s">
        <v>34</v>
      </c>
      <c r="B24" t="s">
        <v>32</v>
      </c>
      <c r="C24">
        <v>3.4750390607119148</v>
      </c>
      <c r="D24">
        <v>4.0217985810140906</v>
      </c>
      <c r="E24">
        <v>0.1946</v>
      </c>
      <c r="F24">
        <f t="shared" si="0"/>
        <v>0.33860000000000001</v>
      </c>
      <c r="G24">
        <v>0.53320000000000001</v>
      </c>
    </row>
    <row r="25" spans="1:7" x14ac:dyDescent="0.2">
      <c r="A25" t="s">
        <v>35</v>
      </c>
      <c r="B25" t="s">
        <v>32</v>
      </c>
      <c r="C25">
        <v>2.280854838650499</v>
      </c>
      <c r="D25">
        <v>3.1606751384242511</v>
      </c>
      <c r="E25">
        <v>3.7499999999999999E-2</v>
      </c>
      <c r="F25">
        <f t="shared" si="0"/>
        <v>0.12389999999999998</v>
      </c>
      <c r="G25">
        <v>0.16139999999999999</v>
      </c>
    </row>
    <row r="26" spans="1:7" x14ac:dyDescent="0.2">
      <c r="A26" t="s">
        <v>36</v>
      </c>
      <c r="B26" t="s">
        <v>37</v>
      </c>
      <c r="C26">
        <v>4.3310003807151034</v>
      </c>
      <c r="D26">
        <v>4.2528249194479342</v>
      </c>
      <c r="E26">
        <v>0.5323</v>
      </c>
      <c r="F26">
        <f t="shared" si="0"/>
        <v>0.29920000000000002</v>
      </c>
      <c r="G26">
        <v>0.83150000000000002</v>
      </c>
    </row>
    <row r="27" spans="1:7" x14ac:dyDescent="0.2">
      <c r="A27" t="s">
        <v>38</v>
      </c>
      <c r="B27" t="s">
        <v>37</v>
      </c>
      <c r="C27">
        <v>2.1227666979706732</v>
      </c>
      <c r="D27">
        <v>2.8662061904194052</v>
      </c>
      <c r="E27">
        <v>5.4899999999999997E-2</v>
      </c>
      <c r="F27">
        <f t="shared" si="0"/>
        <v>0.14560000000000001</v>
      </c>
      <c r="G27">
        <v>0.20050000000000001</v>
      </c>
    </row>
    <row r="28" spans="1:7" x14ac:dyDescent="0.2">
      <c r="A28" t="s">
        <v>39</v>
      </c>
      <c r="B28" t="s">
        <v>37</v>
      </c>
      <c r="C28">
        <v>2.1643140880862468</v>
      </c>
      <c r="D28">
        <v>3.0610837582119261</v>
      </c>
      <c r="E28">
        <v>6.8099999999999994E-2</v>
      </c>
      <c r="F28">
        <f t="shared" si="0"/>
        <v>0.1676</v>
      </c>
      <c r="G28">
        <v>0.23569999999999999</v>
      </c>
    </row>
    <row r="29" spans="1:7" x14ac:dyDescent="0.2">
      <c r="A29" t="s">
        <v>40</v>
      </c>
      <c r="B29" t="s">
        <v>37</v>
      </c>
      <c r="C29">
        <v>3.0314449976715721</v>
      </c>
      <c r="D29">
        <v>5.1982160595758247</v>
      </c>
      <c r="E29">
        <v>0.34470000000000001</v>
      </c>
      <c r="F29">
        <f t="shared" si="0"/>
        <v>0.38759999999999994</v>
      </c>
      <c r="G29">
        <v>0.73229999999999995</v>
      </c>
    </row>
    <row r="30" spans="1:7" x14ac:dyDescent="0.2">
      <c r="A30" t="s">
        <v>41</v>
      </c>
      <c r="B30" t="s">
        <v>42</v>
      </c>
      <c r="C30">
        <v>4.5137635760243828</v>
      </c>
      <c r="D30">
        <v>3.0170220897437501</v>
      </c>
      <c r="E30">
        <v>0.31690000000000002</v>
      </c>
      <c r="F30">
        <f t="shared" si="0"/>
        <v>0.30229999999999996</v>
      </c>
      <c r="G30">
        <v>0.61919999999999997</v>
      </c>
    </row>
    <row r="31" spans="1:7" x14ac:dyDescent="0.2">
      <c r="A31" t="s">
        <v>43</v>
      </c>
      <c r="B31" t="s">
        <v>42</v>
      </c>
      <c r="C31">
        <v>2.453054154754279</v>
      </c>
      <c r="D31">
        <v>3.817392710231168</v>
      </c>
      <c r="E31">
        <v>0.128</v>
      </c>
      <c r="F31">
        <f t="shared" si="0"/>
        <v>0.22560000000000002</v>
      </c>
      <c r="G31">
        <v>0.35360000000000003</v>
      </c>
    </row>
    <row r="32" spans="1:7" x14ac:dyDescent="0.2">
      <c r="A32" t="s">
        <v>44</v>
      </c>
      <c r="B32" t="s">
        <v>42</v>
      </c>
      <c r="C32">
        <v>3.678059716681283</v>
      </c>
      <c r="D32">
        <v>5.0444319110396734</v>
      </c>
      <c r="E32">
        <v>0.45450000000000002</v>
      </c>
      <c r="F32">
        <f t="shared" si="0"/>
        <v>0.28589999999999993</v>
      </c>
      <c r="G32">
        <v>0.74039999999999995</v>
      </c>
    </row>
    <row r="33" spans="1:7" x14ac:dyDescent="0.2">
      <c r="A33" t="s">
        <v>45</v>
      </c>
      <c r="B33" t="s">
        <v>42</v>
      </c>
      <c r="C33">
        <v>2.7180906873963528</v>
      </c>
      <c r="D33">
        <v>3.1447162973853882</v>
      </c>
      <c r="E33">
        <v>0.10059999999999999</v>
      </c>
      <c r="F33">
        <f t="shared" si="0"/>
        <v>0.1862</v>
      </c>
      <c r="G33">
        <v>0.2868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N110"/>
  <sheetViews>
    <sheetView tabSelected="1" workbookViewId="0">
      <selection activeCell="A56" sqref="A56:A65"/>
    </sheetView>
  </sheetViews>
  <sheetFormatPr baseColWidth="10" defaultRowHeight="15" x14ac:dyDescent="0.2"/>
  <sheetData>
    <row r="1" spans="1:8" ht="16" x14ac:dyDescent="0.2">
      <c r="A1" s="3" t="s">
        <v>76</v>
      </c>
      <c r="B1" s="4" t="s">
        <v>4</v>
      </c>
      <c r="C1" s="4" t="s">
        <v>69</v>
      </c>
      <c r="D1" s="4" t="s">
        <v>5</v>
      </c>
      <c r="E1" s="4" t="s">
        <v>72</v>
      </c>
      <c r="F1" s="4" t="s">
        <v>73</v>
      </c>
      <c r="G1" s="4" t="s">
        <v>74</v>
      </c>
      <c r="H1" s="4" t="s">
        <v>75</v>
      </c>
    </row>
    <row r="2" spans="1:8" ht="16" x14ac:dyDescent="0.2">
      <c r="A2" s="3" t="s">
        <v>6</v>
      </c>
      <c r="B2" s="2">
        <v>0.21679999999999999</v>
      </c>
      <c r="C2" s="2">
        <f>D2-B2</f>
        <v>0.28260000000000002</v>
      </c>
      <c r="D2" s="2">
        <v>0.49940000000000001</v>
      </c>
      <c r="E2" s="2">
        <f>B2*(C8*VLOOKUP(A8, 'Match Predictions'!$D$2:$Y$32, 21, FALSE) + C9*VLOOKUP(A9, 'Match Predictions'!$D$2:$Y$32, 21, FALSE) + C10*VLOOKUP(A10, 'Match Predictions'!$D$2:$Y$32, 21, FALSE) + C11*VLOOKUP(A11, 'Match Predictions'!$D$2:$Y$32, 21, FALSE))</f>
        <v>7.0158613114117196E-2</v>
      </c>
      <c r="F2" s="2"/>
      <c r="G2" s="2"/>
      <c r="H2" s="2"/>
    </row>
    <row r="3" spans="1:8" ht="16" x14ac:dyDescent="0.2">
      <c r="A3" s="3" t="s">
        <v>8</v>
      </c>
      <c r="B3" s="2">
        <v>0.1036</v>
      </c>
      <c r="C3" s="2">
        <f t="shared" ref="C3:C10" si="0">D3-B3</f>
        <v>0.18679999999999999</v>
      </c>
      <c r="D3" s="2">
        <v>0.29039999999999999</v>
      </c>
      <c r="E3" s="2">
        <f>B3*(C8*VLOOKUP(A8, 'Match Predictions'!$D$33:$Y$63, 21, FALSE) + C9*VLOOKUP(A9, 'Match Predictions'!$D$33:$Y$63, 21, FALSE) + C10*VLOOKUP(A10, 'Match Predictions'!$D$33:$Y$63, 21, FALSE) + C11*VLOOKUP(A11, 'Match Predictions'!$D$33:$Y$63, 21, FALSE))</f>
        <v>2.1560551582548132E-2</v>
      </c>
      <c r="F3" s="2"/>
      <c r="G3" s="2"/>
      <c r="H3" s="2"/>
    </row>
    <row r="4" spans="1:8" ht="16" x14ac:dyDescent="0.2">
      <c r="A4" s="3" t="s">
        <v>9</v>
      </c>
      <c r="B4" s="2">
        <v>0.18179999999999999</v>
      </c>
      <c r="C4" s="2">
        <f t="shared" si="0"/>
        <v>0.26580000000000004</v>
      </c>
      <c r="D4" s="2">
        <v>0.4476</v>
      </c>
      <c r="E4" s="2">
        <f>B4*(C8*VLOOKUP(A8, 'Match Predictions'!$D$64:$Y$94, 21, FALSE) + C9*VLOOKUP(A9, 'Match Predictions'!$D$64:$Y$94, 21, FALSE) + C10*VLOOKUP(A10, 'Match Predictions'!$D$64:$Y$94, 21, FALSE) + C11*VLOOKUP(A11, 'Match Predictions'!$D$64:$Y$94, 21, FALSE))</f>
        <v>5.7137825352393028E-2</v>
      </c>
      <c r="F4" s="2"/>
      <c r="G4" s="2"/>
      <c r="H4" s="2"/>
    </row>
    <row r="5" spans="1:8" ht="16" x14ac:dyDescent="0.2">
      <c r="A5" s="3" t="s">
        <v>10</v>
      </c>
      <c r="B5" s="2">
        <v>0.49780000000000002</v>
      </c>
      <c r="C5" s="2">
        <f t="shared" si="0"/>
        <v>0.26479999999999992</v>
      </c>
      <c r="D5" s="2">
        <v>0.76259999999999994</v>
      </c>
      <c r="E5" s="2">
        <f>B5*(C8*VLOOKUP(A8, 'Match Predictions'!$D$95:$Y$125, 21, FALSE) + C9*VLOOKUP(A9, 'Match Predictions'!$D$95:$Y$125, 21, FALSE) + C10*VLOOKUP(A10, 'Match Predictions'!$D$95:$Y$125, 21, FALSE) + C11*VLOOKUP(A11, 'Match Predictions'!$D$95:$Y$125, 21, FALSE))</f>
        <v>0.23457191582764303</v>
      </c>
      <c r="F5" s="2"/>
      <c r="G5" s="2"/>
      <c r="H5" s="2"/>
    </row>
    <row r="6" spans="1:8" ht="16" x14ac:dyDescent="0.2">
      <c r="A6" s="3"/>
      <c r="B6" s="2">
        <f t="shared" ref="B6:D6" si="1">SUM(B2:B5)</f>
        <v>1</v>
      </c>
      <c r="C6" s="2">
        <f t="shared" si="1"/>
        <v>1</v>
      </c>
      <c r="D6" s="2">
        <f t="shared" si="1"/>
        <v>2</v>
      </c>
      <c r="E6" s="2">
        <f>SUM(E2:E5)</f>
        <v>0.38342890587670142</v>
      </c>
      <c r="F6" s="2"/>
      <c r="G6" s="2"/>
      <c r="H6" s="2"/>
    </row>
    <row r="7" spans="1:8" ht="16" x14ac:dyDescent="0.2">
      <c r="A7" s="3" t="s">
        <v>79</v>
      </c>
      <c r="B7" s="2"/>
      <c r="C7" s="2"/>
      <c r="D7" s="2"/>
      <c r="E7" s="2"/>
      <c r="F7" s="2"/>
      <c r="G7" s="2"/>
      <c r="H7" s="2"/>
    </row>
    <row r="8" spans="1:8" ht="16" x14ac:dyDescent="0.2">
      <c r="A8" s="3" t="s">
        <v>11</v>
      </c>
      <c r="B8" s="2">
        <v>0.24510000000000001</v>
      </c>
      <c r="C8" s="2">
        <f>D8-B8</f>
        <v>0.27490000000000003</v>
      </c>
      <c r="D8" s="2">
        <v>0.52</v>
      </c>
      <c r="E8" s="2">
        <f>C8*(B2*VLOOKUP(A2, 'Match Predictions'!$D$126:$Y$156, 21, FALSE) + B3*VLOOKUP(A3, 'Match Predictions'!$D$126:$Y$156, 21, FALSE) + B4*VLOOKUP(A4, 'Match Predictions'!$D$126:$Y$156, 21, FALSE) + B5*VLOOKUP(A5, 'Match Predictions'!$D$126:$Y$156, 21, FALSE))</f>
        <v>0.17171746948532104</v>
      </c>
      <c r="F8" s="2"/>
      <c r="G8" s="2"/>
      <c r="H8" s="2"/>
    </row>
    <row r="9" spans="1:8" ht="16" x14ac:dyDescent="0.2">
      <c r="A9" s="3" t="s">
        <v>13</v>
      </c>
      <c r="B9" s="2">
        <v>0.44869999999999999</v>
      </c>
      <c r="C9" s="2">
        <f>D9-B9</f>
        <v>0.26890000000000003</v>
      </c>
      <c r="D9" s="2">
        <v>0.71760000000000002</v>
      </c>
      <c r="E9" s="2">
        <f>C9*(B2*VLOOKUP(A2, 'Match Predictions'!$D$157:$Y$187, 21, FALSE) + B3*VLOOKUP(A3, 'Match Predictions'!$D$157:$Y$187, 21, FALSE) + B4*VLOOKUP(A4, 'Match Predictions'!$D$157:$Y$187, 21, FALSE) + B5*VLOOKUP(A5, 'Match Predictions'!$D$157:$Y$187, 21, FALSE))</f>
        <v>0.19710482450933728</v>
      </c>
      <c r="F9" s="2"/>
      <c r="G9" s="2"/>
      <c r="H9" s="2"/>
    </row>
    <row r="10" spans="1:8" ht="16" x14ac:dyDescent="0.2">
      <c r="A10" s="3" t="s">
        <v>14</v>
      </c>
      <c r="B10" s="2">
        <v>0.19</v>
      </c>
      <c r="C10" s="2">
        <f>D10-B10</f>
        <v>0.2555</v>
      </c>
      <c r="D10" s="2">
        <v>0.44550000000000001</v>
      </c>
      <c r="E10" s="2">
        <f>C10*(B2*VLOOKUP(A2, 'Match Predictions'!$D$188:$Y$218, 21, FALSE) + B3*VLOOKUP(A3, 'Match Predictions'!$D$188:$Y$218, 21, FALSE) + B4*VLOOKUP(A4, 'Match Predictions'!$D$188:$Y$218, 21, FALSE) + B5*VLOOKUP(A5, 'Match Predictions'!$D$188:$Y$218, 21, FALSE))</f>
        <v>0.14944151217706397</v>
      </c>
      <c r="F10" s="2"/>
      <c r="G10" s="2"/>
      <c r="H10" s="2"/>
    </row>
    <row r="11" spans="1:8" ht="16" x14ac:dyDescent="0.2">
      <c r="A11" s="3" t="s">
        <v>15</v>
      </c>
      <c r="B11" s="2">
        <v>0.1162</v>
      </c>
      <c r="C11" s="2">
        <f>D11-B11</f>
        <v>0.20070000000000002</v>
      </c>
      <c r="D11" s="2">
        <v>0.31690000000000002</v>
      </c>
      <c r="E11" s="2">
        <f>C11*(B2*VLOOKUP(A2, 'Match Predictions'!$D$219:$Y$249, 21, FALSE) + B3*VLOOKUP(A3, 'Match Predictions'!$D$219:$Y$249, 21, FALSE) + B4*VLOOKUP(A4, 'Match Predictions'!$D$219:$Y$249, 21, FALSE) + B5*VLOOKUP(A5, 'Match Predictions'!$D$219:$Y$249, 21, FALSE))</f>
        <v>9.830728795157638E-2</v>
      </c>
      <c r="F11" s="2"/>
      <c r="G11" s="2"/>
      <c r="H11" s="2"/>
    </row>
    <row r="12" spans="1:8" ht="16" x14ac:dyDescent="0.2">
      <c r="A12" s="3"/>
      <c r="B12" s="2">
        <f t="shared" ref="B12" si="2">SUM(B8:B11)</f>
        <v>0.99999999999999989</v>
      </c>
      <c r="C12" s="2">
        <f t="shared" ref="C12" si="3">SUM(C8:C11)</f>
        <v>1.0000000000000002</v>
      </c>
      <c r="D12" s="2">
        <f t="shared" ref="D12" si="4">SUM(D8:D11)</f>
        <v>2</v>
      </c>
      <c r="E12" s="2">
        <f>SUM(E8:E11)</f>
        <v>0.61657109412329869</v>
      </c>
      <c r="F12" s="2"/>
      <c r="G12" s="2"/>
      <c r="H12" s="2"/>
    </row>
    <row r="13" spans="1:8" x14ac:dyDescent="0.2">
      <c r="A13" s="2"/>
      <c r="B13" s="2"/>
      <c r="C13" s="2"/>
      <c r="D13" s="2"/>
      <c r="E13" s="2">
        <f>E12+E6</f>
        <v>1</v>
      </c>
      <c r="F13" s="2"/>
      <c r="G13" s="2"/>
      <c r="H13" s="2"/>
    </row>
    <row r="14" spans="1:8" x14ac:dyDescent="0.2">
      <c r="A14" s="4" t="s">
        <v>87</v>
      </c>
      <c r="B14" s="2"/>
      <c r="C14" s="2"/>
      <c r="D14" s="2"/>
      <c r="E14" s="2"/>
      <c r="F14" s="2"/>
      <c r="G14" s="2"/>
      <c r="H14" s="2"/>
    </row>
    <row r="15" spans="1:8" x14ac:dyDescent="0.2">
      <c r="A15" s="2" t="s">
        <v>6</v>
      </c>
      <c r="B15" s="2">
        <v>0.21679999999999999</v>
      </c>
      <c r="C15" s="2">
        <f>D15-B15</f>
        <v>0.28260000000000002</v>
      </c>
      <c r="D15" s="2">
        <v>0.49940000000000001</v>
      </c>
      <c r="E15" s="2">
        <f>C15*(B21*VLOOKUP(A21, 'Match Predictions'!$D$2:$Y$32, 21, FALSE) + B22*VLOOKUP(A22, 'Match Predictions'!$D$2:$Y$32, 21, FALSE) + B23*VLOOKUP(A23, 'Match Predictions'!$D$2:$Y$32, 21, FALSE) + B24*VLOOKUP(A24, 'Match Predictions'!$D$2:$Y$32, 21, FALSE))</f>
        <v>8.2284952200555594E-2</v>
      </c>
      <c r="F15" s="2"/>
      <c r="G15" s="2"/>
      <c r="H15" s="2"/>
    </row>
    <row r="16" spans="1:8" x14ac:dyDescent="0.2">
      <c r="A16" s="2" t="s">
        <v>8</v>
      </c>
      <c r="B16" s="2">
        <v>0.1036</v>
      </c>
      <c r="C16" s="2">
        <f t="shared" ref="C16:C18" si="5">D16-B16</f>
        <v>0.18679999999999999</v>
      </c>
      <c r="D16" s="2">
        <v>0.29039999999999999</v>
      </c>
      <c r="E16" s="2">
        <f>C16*(B21*VLOOKUP(A21, 'Match Predictions'!$D$33:$Y$63, 21, FALSE) + B22*VLOOKUP(A22, 'Match Predictions'!$D$33:$Y$63, 21, FALSE) + B23*VLOOKUP(A23, 'Match Predictions'!$D$33:$Y$63, 21, FALSE) + B24*VLOOKUP(A24, 'Match Predictions'!$D$33:$Y$63, 21, FALSE))</f>
        <v>3.3837264602812923E-2</v>
      </c>
      <c r="F16" s="2"/>
      <c r="G16" s="2"/>
      <c r="H16" s="2"/>
    </row>
    <row r="17" spans="1:8" x14ac:dyDescent="0.2">
      <c r="A17" s="2" t="s">
        <v>9</v>
      </c>
      <c r="B17" s="2">
        <v>0.18179999999999999</v>
      </c>
      <c r="C17" s="2">
        <f t="shared" si="5"/>
        <v>0.26580000000000004</v>
      </c>
      <c r="D17" s="2">
        <v>0.4476</v>
      </c>
      <c r="E17" s="2">
        <f>C17*(B21*VLOOKUP(A21, 'Match Predictions'!$D$64:$Y$94, 21, FALSE) + B22*VLOOKUP(A22, 'Match Predictions'!$D$64:$Y$94, 21, FALSE) + B23*VLOOKUP(A23, 'Match Predictions'!$D$64:$Y$94, 21, FALSE) + B24*VLOOKUP(A24, 'Match Predictions'!$D$64:$Y$94, 21, FALSE))</f>
        <v>7.5444129042134156E-2</v>
      </c>
      <c r="F17" s="2"/>
      <c r="G17" s="2"/>
      <c r="H17" s="2"/>
    </row>
    <row r="18" spans="1:8" x14ac:dyDescent="0.2">
      <c r="A18" s="2" t="s">
        <v>10</v>
      </c>
      <c r="B18" s="2">
        <v>0.49780000000000002</v>
      </c>
      <c r="C18" s="2">
        <f t="shared" si="5"/>
        <v>0.26479999999999992</v>
      </c>
      <c r="D18" s="2">
        <v>0.76259999999999994</v>
      </c>
      <c r="E18" s="2">
        <f>C18*(B21*VLOOKUP(A21, 'Match Predictions'!$D$95:$Y$125, 21, FALSE) + B22*VLOOKUP(A22, 'Match Predictions'!$D$95:$Y$125, 21, FALSE) + B23*VLOOKUP(A23, 'Match Predictions'!$D$95:$Y$125, 21, FALSE) + B24*VLOOKUP(A24, 'Match Predictions'!$D$95:$Y$125, 21, FALSE))</f>
        <v>0.11514190333256598</v>
      </c>
      <c r="F18" s="2"/>
      <c r="G18" s="2"/>
      <c r="H18" s="2"/>
    </row>
    <row r="19" spans="1:8" x14ac:dyDescent="0.2">
      <c r="A19" s="2"/>
      <c r="B19" s="2">
        <f t="shared" ref="B19" si="6">SUM(B15:B18)</f>
        <v>1</v>
      </c>
      <c r="C19" s="2">
        <f t="shared" ref="C19" si="7">SUM(C15:C18)</f>
        <v>1</v>
      </c>
      <c r="D19" s="2">
        <f t="shared" ref="D19" si="8">SUM(D15:D18)</f>
        <v>2</v>
      </c>
      <c r="E19" s="2">
        <f>SUM(E15:E18)</f>
        <v>0.30670824917806866</v>
      </c>
      <c r="F19" s="2"/>
      <c r="G19" s="2"/>
      <c r="H19" s="2"/>
    </row>
    <row r="20" spans="1:8" x14ac:dyDescent="0.2">
      <c r="A20" s="4" t="s">
        <v>86</v>
      </c>
      <c r="B20" s="2"/>
      <c r="C20" s="2"/>
      <c r="D20" s="2"/>
      <c r="E20" s="2"/>
      <c r="F20" s="2"/>
      <c r="G20" s="2"/>
      <c r="H20" s="2"/>
    </row>
    <row r="21" spans="1:8" x14ac:dyDescent="0.2">
      <c r="A21" s="2" t="s">
        <v>11</v>
      </c>
      <c r="B21" s="2">
        <v>0.24510000000000001</v>
      </c>
      <c r="C21" s="2">
        <f>D21-B21</f>
        <v>0.27490000000000003</v>
      </c>
      <c r="D21" s="2">
        <v>0.52</v>
      </c>
      <c r="E21" s="2">
        <f>B21*(C15*VLOOKUP(A15, 'Match Predictions'!$D$126:$Y$156, 21, FALSE) + C16*VLOOKUP(A16, 'Match Predictions'!$D$126:$Y$156, 21, FALSE) + C17*VLOOKUP(A17, 'Match Predictions'!$D$126:$Y$156, 21, FALSE) + C18*VLOOKUP(A18, 'Match Predictions'!$D$126:$Y$156, 21, FALSE))</f>
        <v>0.16468071187978453</v>
      </c>
      <c r="F21" s="2"/>
      <c r="G21" s="2"/>
      <c r="H21" s="2"/>
    </row>
    <row r="22" spans="1:8" x14ac:dyDescent="0.2">
      <c r="A22" s="2" t="s">
        <v>13</v>
      </c>
      <c r="B22" s="2">
        <v>0.44869999999999999</v>
      </c>
      <c r="C22" s="2">
        <f>D22-B22</f>
        <v>0.26890000000000003</v>
      </c>
      <c r="D22" s="2">
        <v>0.71760000000000002</v>
      </c>
      <c r="E22" s="2">
        <f>B22*(C15*VLOOKUP(A15, 'Match Predictions'!$D$157:$Y$187, 21, FALSE) + C16*VLOOKUP(A16, 'Match Predictions'!$D$157:$Y$187, 21, FALSE) + C17*VLOOKUP(A17, 'Match Predictions'!$D$157:$Y$187, 21, FALSE) + C18*VLOOKUP(A18, 'Match Predictions'!$D$157:$Y$187, 21, FALSE))</f>
        <v>0.34628468159497033</v>
      </c>
      <c r="F22" s="2"/>
      <c r="G22" s="2"/>
      <c r="H22" s="2"/>
    </row>
    <row r="23" spans="1:8" x14ac:dyDescent="0.2">
      <c r="A23" s="2" t="s">
        <v>14</v>
      </c>
      <c r="B23" s="2">
        <v>0.19</v>
      </c>
      <c r="C23" s="2">
        <f>D23-B23</f>
        <v>0.2555</v>
      </c>
      <c r="D23" s="2">
        <v>0.44550000000000001</v>
      </c>
      <c r="E23" s="2">
        <f>B23*(C15*VLOOKUP(A15, 'Match Predictions'!$D$188:$Y$218, 21, FALSE) + C16*VLOOKUP(A16, 'Match Predictions'!$D$188:$Y$218, 21, FALSE) + C17*VLOOKUP(A17, 'Match Predictions'!$D$188:$Y$218, 21, FALSE) + C18*VLOOKUP(A18, 'Match Predictions'!$D$188:$Y$218, 21, FALSE))</f>
        <v>0.11971051370413367</v>
      </c>
      <c r="F23" s="2"/>
      <c r="G23" s="2"/>
      <c r="H23" s="2"/>
    </row>
    <row r="24" spans="1:8" x14ac:dyDescent="0.2">
      <c r="A24" s="2" t="s">
        <v>15</v>
      </c>
      <c r="B24" s="2">
        <v>0.1162</v>
      </c>
      <c r="C24" s="2">
        <f>D24-B24</f>
        <v>0.20070000000000002</v>
      </c>
      <c r="D24" s="2">
        <v>0.31690000000000002</v>
      </c>
      <c r="E24" s="2">
        <f>B24*(C15*VLOOKUP(A15, 'Match Predictions'!$D$219:$Y$249, 21, FALSE) + C16*VLOOKUP(A16, 'Match Predictions'!$D$219:$Y$249, 21, FALSE) + C17*VLOOKUP(A17, 'Match Predictions'!$D$219:$Y$249, 21, FALSE) + C18*VLOOKUP(A18, 'Match Predictions'!$D$219:$Y$249, 21, FALSE))</f>
        <v>6.2615843643042735E-2</v>
      </c>
      <c r="F24" s="2"/>
      <c r="G24" s="2"/>
      <c r="H24" s="2"/>
    </row>
    <row r="25" spans="1:8" x14ac:dyDescent="0.2">
      <c r="A25" s="2"/>
      <c r="B25" s="2">
        <f t="shared" ref="B25" si="9">SUM(B21:B24)</f>
        <v>0.99999999999999989</v>
      </c>
      <c r="C25" s="2">
        <f t="shared" ref="C25" si="10">SUM(C21:C24)</f>
        <v>1.0000000000000002</v>
      </c>
      <c r="D25" s="2">
        <f t="shared" ref="D25" si="11">SUM(D21:D24)</f>
        <v>2</v>
      </c>
      <c r="E25" s="2">
        <f>SUM(E21:E24)</f>
        <v>0.69329175082193129</v>
      </c>
      <c r="F25" s="2"/>
      <c r="G25" s="2"/>
      <c r="H25" s="2"/>
    </row>
    <row r="26" spans="1:8" x14ac:dyDescent="0.2">
      <c r="A26" s="2"/>
      <c r="B26" s="2"/>
      <c r="C26" s="2"/>
      <c r="D26" s="2"/>
      <c r="E26" s="2">
        <f>E25+E19</f>
        <v>1</v>
      </c>
      <c r="F26" s="2"/>
      <c r="G26" s="2"/>
      <c r="H26" s="2"/>
    </row>
    <row r="28" spans="1:8" x14ac:dyDescent="0.2">
      <c r="A28" s="4" t="s">
        <v>82</v>
      </c>
      <c r="B28" s="4" t="s">
        <v>4</v>
      </c>
      <c r="C28" s="4" t="s">
        <v>69</v>
      </c>
      <c r="D28" s="4" t="s">
        <v>5</v>
      </c>
      <c r="E28" s="4" t="s">
        <v>72</v>
      </c>
      <c r="F28" s="4" t="s">
        <v>73</v>
      </c>
      <c r="G28" s="4" t="s">
        <v>74</v>
      </c>
      <c r="H28" s="4" t="s">
        <v>75</v>
      </c>
    </row>
    <row r="29" spans="1:8" x14ac:dyDescent="0.2">
      <c r="A29" s="2" t="s">
        <v>6</v>
      </c>
      <c r="B29" s="2">
        <v>0.21679999999999999</v>
      </c>
      <c r="C29" s="2">
        <f>D29-B29</f>
        <v>0.28260000000000002</v>
      </c>
      <c r="D29" s="2">
        <v>0.49940000000000001</v>
      </c>
      <c r="E29" s="2">
        <f>B29*(C35*VLOOKUP(A35, 'Match Predictions'!$D$2:$Y$32, 21, FALSE) + C36*VLOOKUP(A36, 'Match Predictions'!$D$2:$Y$32, 21, FALSE) + C37*VLOOKUP(A37, 'Match Predictions'!$D$2:$Y$32, 21, FALSE) + C38*VLOOKUP(A38, 'Match Predictions'!$D$2:$Y$32, 21, FALSE))</f>
        <v>7.0158613114117196E-2</v>
      </c>
      <c r="F29" s="2"/>
      <c r="G29" s="2"/>
      <c r="H29" s="2"/>
    </row>
    <row r="30" spans="1:8" x14ac:dyDescent="0.2">
      <c r="A30" s="2" t="s">
        <v>8</v>
      </c>
      <c r="B30" s="2">
        <v>0.1036</v>
      </c>
      <c r="C30" s="2">
        <f t="shared" ref="C30:C32" si="12">D30-B30</f>
        <v>0.18679999999999999</v>
      </c>
      <c r="D30" s="2">
        <v>0.29039999999999999</v>
      </c>
      <c r="E30" s="2">
        <f>B30*(C35*VLOOKUP(A35, 'Match Predictions'!$D$33:$Y$63, 21, FALSE) + C36*VLOOKUP(A36, 'Match Predictions'!$D$33:$Y$63, 21, FALSE) + C37*VLOOKUP(A37, 'Match Predictions'!$D$33:$Y$63, 21, FALSE) + C38*VLOOKUP(A38, 'Match Predictions'!$D$33:$Y$63, 21, FALSE))</f>
        <v>2.1560551582548132E-2</v>
      </c>
      <c r="F30" s="2"/>
      <c r="G30" s="2"/>
      <c r="H30" s="2"/>
    </row>
    <row r="31" spans="1:8" x14ac:dyDescent="0.2">
      <c r="A31" s="2" t="s">
        <v>9</v>
      </c>
      <c r="B31" s="2">
        <v>0.18179999999999999</v>
      </c>
      <c r="C31" s="2">
        <f t="shared" si="12"/>
        <v>0.26580000000000004</v>
      </c>
      <c r="D31" s="2">
        <v>0.4476</v>
      </c>
      <c r="E31" s="2">
        <f>B31*(C35*VLOOKUP(A35, 'Match Predictions'!$D$64:$Y$94, 21, FALSE) + C36*VLOOKUP(A36, 'Match Predictions'!$D$64:$Y$94, 21, FALSE) + C37*VLOOKUP(A37, 'Match Predictions'!$D$64:$Y$94, 21, FALSE) + C38*VLOOKUP(A38, 'Match Predictions'!$D$64:$Y$94, 21, FALSE))</f>
        <v>5.7137825352393028E-2</v>
      </c>
      <c r="F31" s="2"/>
      <c r="G31" s="2"/>
      <c r="H31" s="2"/>
    </row>
    <row r="32" spans="1:8" x14ac:dyDescent="0.2">
      <c r="A32" s="2" t="s">
        <v>10</v>
      </c>
      <c r="B32" s="2">
        <v>0.49780000000000002</v>
      </c>
      <c r="C32" s="2">
        <f t="shared" si="12"/>
        <v>0.26479999999999992</v>
      </c>
      <c r="D32" s="2">
        <v>0.76259999999999994</v>
      </c>
      <c r="E32" s="2">
        <f>B32*(C35*VLOOKUP(A35, 'Match Predictions'!$D$95:$Y$125, 21, FALSE) + C36*VLOOKUP(A36, 'Match Predictions'!$D$95:$Y$125, 21, FALSE) + C37*VLOOKUP(A37, 'Match Predictions'!$D$95:$Y$125, 21, FALSE) + C38*VLOOKUP(A38, 'Match Predictions'!$D$95:$Y$125, 21, FALSE))</f>
        <v>0.23457191582764303</v>
      </c>
      <c r="F32" s="2"/>
      <c r="G32" s="2"/>
      <c r="H32" s="2"/>
    </row>
    <row r="33" spans="1:8" x14ac:dyDescent="0.2">
      <c r="A33" s="2"/>
      <c r="B33" s="2">
        <f t="shared" ref="B33" si="13">SUM(B29:B32)</f>
        <v>1</v>
      </c>
      <c r="C33" s="2">
        <f t="shared" ref="C33" si="14">SUM(C29:C32)</f>
        <v>1</v>
      </c>
      <c r="D33" s="2">
        <f t="shared" ref="D33" si="15">SUM(D29:D32)</f>
        <v>2</v>
      </c>
      <c r="E33" s="2">
        <f>SUM(E29:E32)</f>
        <v>0.38342890587670142</v>
      </c>
      <c r="F33" s="2"/>
      <c r="G33" s="2"/>
      <c r="H33" s="2"/>
    </row>
    <row r="34" spans="1:8" x14ac:dyDescent="0.2">
      <c r="A34" s="4" t="s">
        <v>83</v>
      </c>
      <c r="B34" s="2"/>
      <c r="C34" s="2"/>
      <c r="D34" s="2"/>
      <c r="E34" s="2"/>
      <c r="F34" s="2"/>
      <c r="G34" s="2"/>
      <c r="H34" s="2"/>
    </row>
    <row r="35" spans="1:8" x14ac:dyDescent="0.2">
      <c r="A35" s="2" t="s">
        <v>11</v>
      </c>
      <c r="B35" s="2">
        <v>0.24510000000000001</v>
      </c>
      <c r="C35" s="2">
        <f>D35-B35</f>
        <v>0.27490000000000003</v>
      </c>
      <c r="D35" s="2">
        <v>0.52</v>
      </c>
      <c r="E35" s="2">
        <f>C35*(B29*VLOOKUP(A29, 'Match Predictions'!$D$126:$Y$156, 21, FALSE) + B30*VLOOKUP(A30, 'Match Predictions'!$D$126:$Y$156, 21, FALSE) + B31*VLOOKUP(A31, 'Match Predictions'!$D$126:$Y$156, 21, FALSE) + B32*VLOOKUP(A32, 'Match Predictions'!$D$126:$Y$156, 21, FALSE))</f>
        <v>0.17171746948532104</v>
      </c>
      <c r="F35" s="2"/>
      <c r="G35" s="2"/>
      <c r="H35" s="2"/>
    </row>
    <row r="36" spans="1:8" x14ac:dyDescent="0.2">
      <c r="A36" s="2" t="s">
        <v>13</v>
      </c>
      <c r="B36" s="2">
        <v>0.44869999999999999</v>
      </c>
      <c r="C36" s="2">
        <f>D36-B36</f>
        <v>0.26890000000000003</v>
      </c>
      <c r="D36" s="2">
        <v>0.71760000000000002</v>
      </c>
      <c r="E36" s="2">
        <f>C36*(B29*VLOOKUP(A29, 'Match Predictions'!$D$157:$Y$187, 21, FALSE) + B30*VLOOKUP(A30, 'Match Predictions'!$D$157:$Y$187, 21, FALSE) + B31*VLOOKUP(A31, 'Match Predictions'!$D$157:$Y$187, 21, FALSE) + B32*VLOOKUP(A32, 'Match Predictions'!$D$157:$Y$187, 21, FALSE))</f>
        <v>0.19710482450933728</v>
      </c>
      <c r="F36" s="2"/>
      <c r="G36" s="2"/>
      <c r="H36" s="2"/>
    </row>
    <row r="37" spans="1:8" x14ac:dyDescent="0.2">
      <c r="A37" s="2" t="s">
        <v>14</v>
      </c>
      <c r="B37" s="2">
        <v>0.19</v>
      </c>
      <c r="C37" s="2">
        <f>D37-B37</f>
        <v>0.2555</v>
      </c>
      <c r="D37" s="2">
        <v>0.44550000000000001</v>
      </c>
      <c r="E37" s="2">
        <f>C37*(B29*VLOOKUP(A29, 'Match Predictions'!$D$188:$Y$218, 21, FALSE) + B30*VLOOKUP(A30, 'Match Predictions'!$D$188:$Y$218, 21, FALSE) + B31*VLOOKUP(A31, 'Match Predictions'!$D$188:$Y$218, 21, FALSE) + B32*VLOOKUP(A32, 'Match Predictions'!$D$188:$Y$218, 21, FALSE))</f>
        <v>0.14944151217706397</v>
      </c>
      <c r="F37" s="2"/>
      <c r="G37" s="2"/>
      <c r="H37" s="2"/>
    </row>
    <row r="38" spans="1:8" x14ac:dyDescent="0.2">
      <c r="A38" s="2" t="s">
        <v>15</v>
      </c>
      <c r="B38" s="2">
        <v>0.1162</v>
      </c>
      <c r="C38" s="2">
        <f>D38-B38</f>
        <v>0.20070000000000002</v>
      </c>
      <c r="D38" s="2">
        <v>0.31690000000000002</v>
      </c>
      <c r="E38" s="2">
        <f>C38*(B29*VLOOKUP(A29, 'Match Predictions'!$D$219:$Y$249, 21, FALSE) + B30*VLOOKUP(A30, 'Match Predictions'!$D$219:$Y$249, 21, FALSE) + B31*VLOOKUP(A31, 'Match Predictions'!$D$219:$Y$249, 21, FALSE) + B32*VLOOKUP(A32, 'Match Predictions'!$D$219:$Y$249, 21, FALSE))</f>
        <v>9.830728795157638E-2</v>
      </c>
      <c r="F38" s="2"/>
      <c r="G38" s="2"/>
      <c r="H38" s="2"/>
    </row>
    <row r="39" spans="1:8" x14ac:dyDescent="0.2">
      <c r="A39" s="2"/>
      <c r="B39" s="2">
        <f t="shared" ref="B39" si="16">SUM(B35:B38)</f>
        <v>0.99999999999999989</v>
      </c>
      <c r="C39" s="2">
        <f t="shared" ref="C39" si="17">SUM(C35:C38)</f>
        <v>1.0000000000000002</v>
      </c>
      <c r="D39" s="2">
        <f t="shared" ref="D39" si="18">SUM(D35:D38)</f>
        <v>2</v>
      </c>
      <c r="E39" s="2">
        <f>SUM(E35:E38)</f>
        <v>0.61657109412329869</v>
      </c>
      <c r="F39" s="2"/>
      <c r="G39" s="2"/>
      <c r="H39" s="2"/>
    </row>
    <row r="40" spans="1:8" x14ac:dyDescent="0.2">
      <c r="A40" s="2"/>
      <c r="B40" s="2"/>
      <c r="C40" s="2"/>
      <c r="D40" s="2"/>
      <c r="E40" s="2">
        <f>E39+E33</f>
        <v>1</v>
      </c>
      <c r="F40" s="2"/>
      <c r="G40" s="2"/>
      <c r="H40" s="2"/>
    </row>
    <row r="41" spans="1:8" x14ac:dyDescent="0.2">
      <c r="A41" s="4" t="s">
        <v>88</v>
      </c>
      <c r="B41" s="2"/>
      <c r="C41" s="2"/>
      <c r="D41" s="2"/>
      <c r="E41" s="2"/>
      <c r="F41" s="2"/>
      <c r="G41" s="2"/>
      <c r="H41" s="2"/>
    </row>
    <row r="42" spans="1:8" x14ac:dyDescent="0.2">
      <c r="A42" s="2" t="s">
        <v>6</v>
      </c>
      <c r="B42" s="2">
        <v>0.21679999999999999</v>
      </c>
      <c r="C42" s="2">
        <f>D42-B42</f>
        <v>0.28260000000000002</v>
      </c>
      <c r="D42" s="2">
        <v>0.49940000000000001</v>
      </c>
      <c r="E42" s="2">
        <f>C42*(B48*VLOOKUP(A48, 'Match Predictions'!$D$2:$Y$32, 21, FALSE) + B49*VLOOKUP(A49, 'Match Predictions'!$D$2:$Y$32, 21, FALSE) + B50*VLOOKUP(A50, 'Match Predictions'!$D$2:$Y$32, 21, FALSE) + B51*VLOOKUP(A51, 'Match Predictions'!$D$2:$Y$32, 21, FALSE))</f>
        <v>8.2284952200555594E-2</v>
      </c>
      <c r="F42" s="2"/>
      <c r="G42" s="2"/>
      <c r="H42" s="2"/>
    </row>
    <row r="43" spans="1:8" x14ac:dyDescent="0.2">
      <c r="A43" s="2" t="s">
        <v>8</v>
      </c>
      <c r="B43" s="2">
        <v>0.1036</v>
      </c>
      <c r="C43" s="2">
        <f t="shared" ref="C43:C45" si="19">D43-B43</f>
        <v>0.18679999999999999</v>
      </c>
      <c r="D43" s="2">
        <v>0.29039999999999999</v>
      </c>
      <c r="E43" s="2">
        <f>C43*(B48*VLOOKUP(A48, 'Match Predictions'!$D$33:$Y$63, 21, FALSE) + B49*VLOOKUP(A49, 'Match Predictions'!$D$33:$Y$63, 21, FALSE) + B50*VLOOKUP(A50, 'Match Predictions'!$D$33:$Y$63, 21, FALSE) + B51*VLOOKUP(A51, 'Match Predictions'!$D$33:$Y$63, 21, FALSE))</f>
        <v>3.3837264602812923E-2</v>
      </c>
      <c r="F43" s="2"/>
      <c r="G43" s="2"/>
      <c r="H43" s="2"/>
    </row>
    <row r="44" spans="1:8" x14ac:dyDescent="0.2">
      <c r="A44" s="2" t="s">
        <v>9</v>
      </c>
      <c r="B44" s="2">
        <v>0.18179999999999999</v>
      </c>
      <c r="C44" s="2">
        <f t="shared" si="19"/>
        <v>0.26580000000000004</v>
      </c>
      <c r="D44" s="2">
        <v>0.4476</v>
      </c>
      <c r="E44" s="2">
        <f>C44*(B48*VLOOKUP(A48, 'Match Predictions'!$D$64:$Y$94, 21, FALSE) + B49*VLOOKUP(A49, 'Match Predictions'!$D$64:$Y$94, 21, FALSE) + B50*VLOOKUP(A50, 'Match Predictions'!$D$64:$Y$94, 21, FALSE) + B51*VLOOKUP(A51, 'Match Predictions'!$D$64:$Y$94, 21, FALSE))</f>
        <v>7.5444129042134156E-2</v>
      </c>
      <c r="F44" s="2"/>
      <c r="G44" s="2"/>
      <c r="H44" s="2"/>
    </row>
    <row r="45" spans="1:8" x14ac:dyDescent="0.2">
      <c r="A45" s="2" t="s">
        <v>10</v>
      </c>
      <c r="B45" s="2">
        <v>0.49780000000000002</v>
      </c>
      <c r="C45" s="2">
        <f t="shared" si="19"/>
        <v>0.26479999999999992</v>
      </c>
      <c r="D45" s="2">
        <v>0.76259999999999994</v>
      </c>
      <c r="E45" s="2">
        <f>C45*(B48*VLOOKUP(A48, 'Match Predictions'!$D$95:$Y$125, 21, FALSE) + B49*VLOOKUP(A49, 'Match Predictions'!$D$95:$Y$125, 21, FALSE) + B50*VLOOKUP(A50, 'Match Predictions'!$D$95:$Y$125, 21, FALSE) + B51*VLOOKUP(A51, 'Match Predictions'!$D$95:$Y$125, 21, FALSE))</f>
        <v>0.11514190333256598</v>
      </c>
      <c r="F45" s="2"/>
      <c r="G45" s="2"/>
      <c r="H45" s="2"/>
    </row>
    <row r="46" spans="1:8" x14ac:dyDescent="0.2">
      <c r="A46" s="2"/>
      <c r="B46" s="2">
        <f t="shared" ref="B46" si="20">SUM(B42:B45)</f>
        <v>1</v>
      </c>
      <c r="C46" s="2">
        <f t="shared" ref="C46" si="21">SUM(C42:C45)</f>
        <v>1</v>
      </c>
      <c r="D46" s="2">
        <f t="shared" ref="D46" si="22">SUM(D42:D45)</f>
        <v>2</v>
      </c>
      <c r="E46" s="2">
        <f>SUM(E42:E45)</f>
        <v>0.30670824917806866</v>
      </c>
      <c r="F46" s="2"/>
      <c r="G46" s="2"/>
      <c r="H46" s="2"/>
    </row>
    <row r="47" spans="1:8" x14ac:dyDescent="0.2">
      <c r="A47" s="4" t="s">
        <v>89</v>
      </c>
      <c r="B47" s="2"/>
      <c r="C47" s="2"/>
      <c r="D47" s="2"/>
      <c r="E47" s="2"/>
      <c r="F47" s="2"/>
      <c r="G47" s="2"/>
      <c r="H47" s="2"/>
    </row>
    <row r="48" spans="1:8" x14ac:dyDescent="0.2">
      <c r="A48" s="2" t="s">
        <v>11</v>
      </c>
      <c r="B48" s="2">
        <v>0.24510000000000001</v>
      </c>
      <c r="C48" s="2">
        <f>D48-B48</f>
        <v>0.27490000000000003</v>
      </c>
      <c r="D48" s="2">
        <v>0.52</v>
      </c>
      <c r="E48" s="2">
        <f>B48*(C42*VLOOKUP(A42, 'Match Predictions'!$D$126:$Y$156, 21, FALSE) + C43*VLOOKUP(A43, 'Match Predictions'!$D$126:$Y$156, 21, FALSE) + C44*VLOOKUP(A44, 'Match Predictions'!$D$126:$Y$156, 21, FALSE) + C45*VLOOKUP(A45, 'Match Predictions'!$D$126:$Y$156, 21, FALSE))</f>
        <v>0.16468071187978453</v>
      </c>
      <c r="F48" s="2"/>
      <c r="G48" s="2"/>
      <c r="H48" s="2"/>
    </row>
    <row r="49" spans="1:8" x14ac:dyDescent="0.2">
      <c r="A49" s="2" t="s">
        <v>13</v>
      </c>
      <c r="B49" s="2">
        <v>0.44869999999999999</v>
      </c>
      <c r="C49" s="2">
        <f>D49-B49</f>
        <v>0.26890000000000003</v>
      </c>
      <c r="D49" s="2">
        <v>0.71760000000000002</v>
      </c>
      <c r="E49" s="2">
        <f>B49*(C42*VLOOKUP(A42, 'Match Predictions'!$D$157:$Y$187, 21, FALSE) + C43*VLOOKUP(A43, 'Match Predictions'!$D$157:$Y$187, 21, FALSE) + C44*VLOOKUP(A44, 'Match Predictions'!$D$157:$Y$187, 21, FALSE) + C45*VLOOKUP(A45, 'Match Predictions'!$D$157:$Y$187, 21, FALSE))</f>
        <v>0.34628468159497033</v>
      </c>
      <c r="F49" s="2"/>
      <c r="G49" s="2"/>
      <c r="H49" s="2"/>
    </row>
    <row r="50" spans="1:8" x14ac:dyDescent="0.2">
      <c r="A50" s="2" t="s">
        <v>14</v>
      </c>
      <c r="B50" s="2">
        <v>0.19</v>
      </c>
      <c r="C50" s="2">
        <f>D50-B50</f>
        <v>0.2555</v>
      </c>
      <c r="D50" s="2">
        <v>0.44550000000000001</v>
      </c>
      <c r="E50" s="2">
        <f>B50*(C42*VLOOKUP(A42, 'Match Predictions'!$D$188:$Y$218, 21, FALSE) + C43*VLOOKUP(A43, 'Match Predictions'!$D$188:$Y$218, 21, FALSE) + C44*VLOOKUP(A44, 'Match Predictions'!$D$188:$Y$218, 21, FALSE) + C45*VLOOKUP(A45, 'Match Predictions'!$D$188:$Y$218, 21, FALSE))</f>
        <v>0.11971051370413367</v>
      </c>
      <c r="F50" s="2"/>
      <c r="G50" s="2"/>
      <c r="H50" s="2"/>
    </row>
    <row r="51" spans="1:8" x14ac:dyDescent="0.2">
      <c r="A51" s="2" t="s">
        <v>15</v>
      </c>
      <c r="B51" s="2">
        <v>0.1162</v>
      </c>
      <c r="C51" s="2">
        <f>D51-B51</f>
        <v>0.20070000000000002</v>
      </c>
      <c r="D51" s="2">
        <v>0.31690000000000002</v>
      </c>
      <c r="E51" s="2">
        <f>B51*(C42*VLOOKUP(A42, 'Match Predictions'!$D$219:$Y$249, 21, FALSE) + C43*VLOOKUP(A43, 'Match Predictions'!$D$219:$Y$249, 21, FALSE) + C44*VLOOKUP(A44, 'Match Predictions'!$D$219:$Y$249, 21, FALSE) + C45*VLOOKUP(A45, 'Match Predictions'!$D$219:$Y$249, 21, FALSE))</f>
        <v>6.2615843643042735E-2</v>
      </c>
      <c r="F51" s="2"/>
      <c r="G51" s="2"/>
      <c r="H51" s="2"/>
    </row>
    <row r="52" spans="1:8" x14ac:dyDescent="0.2">
      <c r="A52" s="2"/>
      <c r="B52" s="2">
        <f t="shared" ref="B52" si="23">SUM(B48:B51)</f>
        <v>0.99999999999999989</v>
      </c>
      <c r="C52" s="2">
        <f t="shared" ref="C52" si="24">SUM(C48:C51)</f>
        <v>1.0000000000000002</v>
      </c>
      <c r="D52" s="2">
        <f t="shared" ref="D52" si="25">SUM(D48:D51)</f>
        <v>2</v>
      </c>
      <c r="E52" s="2">
        <f>SUM(E48:E51)</f>
        <v>0.69329175082193129</v>
      </c>
      <c r="F52" s="2"/>
      <c r="G52" s="2"/>
      <c r="H52" s="2"/>
    </row>
    <row r="53" spans="1:8" x14ac:dyDescent="0.2">
      <c r="A53" s="2"/>
      <c r="B53" s="2"/>
      <c r="C53" s="2"/>
      <c r="D53" s="2"/>
      <c r="E53" s="2">
        <f>E52+E46</f>
        <v>1</v>
      </c>
      <c r="F53" s="2"/>
      <c r="G53" s="2"/>
      <c r="H53" s="2"/>
    </row>
    <row r="54" spans="1:8" x14ac:dyDescent="0.2">
      <c r="E54" s="2"/>
    </row>
    <row r="55" spans="1:8" x14ac:dyDescent="0.2">
      <c r="A55" s="4" t="s">
        <v>77</v>
      </c>
      <c r="B55" s="4" t="s">
        <v>4</v>
      </c>
      <c r="C55" s="4" t="s">
        <v>69</v>
      </c>
      <c r="D55" s="4" t="s">
        <v>5</v>
      </c>
      <c r="E55" s="4" t="s">
        <v>72</v>
      </c>
      <c r="F55" s="4" t="s">
        <v>73</v>
      </c>
      <c r="G55" s="4" t="s">
        <v>74</v>
      </c>
      <c r="H55" s="4" t="s">
        <v>75</v>
      </c>
    </row>
    <row r="56" spans="1:8" ht="16" x14ac:dyDescent="0.2">
      <c r="A56" s="3" t="s">
        <v>11</v>
      </c>
      <c r="B56" s="2">
        <v>0.24510000000000001</v>
      </c>
      <c r="C56" s="2">
        <f>D56-B56</f>
        <v>0.27490000000000003</v>
      </c>
      <c r="D56" s="2">
        <v>0.52</v>
      </c>
      <c r="E56" s="2">
        <f>B56*(C62*VLOOKUP(A62, 'Match Predictions'!$D$126:$Y$156, 21, FALSE) + C63*VLOOKUP(A63, 'Match Predictions'!$D$126:$Y$156, 21, FALSE) + C64*VLOOKUP(A64, 'Match Predictions'!$D$126:$Y$156, 21, FALSE) + C65*VLOOKUP(A65, 'Match Predictions'!$D$126:$Y$156, 21, FALSE))</f>
        <v>0.16468071187978453</v>
      </c>
      <c r="F56" s="2"/>
      <c r="G56" s="2"/>
      <c r="H56" s="2"/>
    </row>
    <row r="57" spans="1:8" ht="16" x14ac:dyDescent="0.2">
      <c r="A57" s="3" t="s">
        <v>13</v>
      </c>
      <c r="B57" s="2">
        <v>0.44869999999999999</v>
      </c>
      <c r="C57" s="2">
        <f>D57-B57</f>
        <v>0.26890000000000003</v>
      </c>
      <c r="D57" s="2">
        <v>0.71760000000000002</v>
      </c>
      <c r="E57" s="2">
        <f>B57*(C62*VLOOKUP(A62, 'Match Predictions'!$D$157:$Y$187, 21, FALSE) + C63*VLOOKUP(A63, 'Match Predictions'!$D$157:$Y$187, 21, FALSE) + C64*VLOOKUP(A64, 'Match Predictions'!$D$157:$Y$187, 21, FALSE) + C65*VLOOKUP(A65, 'Match Predictions'!$D$157:$Y$187, 21, FALSE))</f>
        <v>0.34628468159497033</v>
      </c>
      <c r="F57" s="2"/>
      <c r="G57" s="2"/>
      <c r="H57" s="2"/>
    </row>
    <row r="58" spans="1:8" ht="16" x14ac:dyDescent="0.2">
      <c r="A58" s="3" t="s">
        <v>14</v>
      </c>
      <c r="B58" s="2">
        <v>0.19</v>
      </c>
      <c r="C58" s="2">
        <f>D58-B58</f>
        <v>0.2555</v>
      </c>
      <c r="D58" s="2">
        <v>0.44550000000000001</v>
      </c>
      <c r="E58" s="2">
        <f>B58*(C62*VLOOKUP(A62, 'Match Predictions'!$D$188:$Y$218, 21, FALSE) + C63*VLOOKUP(A63, 'Match Predictions'!$D$188:$Y$218, 21, FALSE) + C64*VLOOKUP(A64, 'Match Predictions'!$D$188:$Y$218, 21, FALSE) + C65*VLOOKUP(A65, 'Match Predictions'!$D$188:$Y$218, 21, FALSE))</f>
        <v>0.11971051370413367</v>
      </c>
      <c r="F58" s="2"/>
      <c r="G58" s="2"/>
      <c r="H58" s="2"/>
    </row>
    <row r="59" spans="1:8" ht="16" x14ac:dyDescent="0.2">
      <c r="A59" s="3" t="s">
        <v>15</v>
      </c>
      <c r="B59" s="2">
        <v>0.1162</v>
      </c>
      <c r="C59" s="2">
        <f>D59-B59</f>
        <v>0.20070000000000002</v>
      </c>
      <c r="D59" s="2">
        <v>0.31690000000000002</v>
      </c>
      <c r="E59" s="2">
        <f>B59*(C62*VLOOKUP(A62, 'Match Predictions'!$D$219:$Y$249, 21, FALSE) + C63*VLOOKUP(A63, 'Match Predictions'!$D$219:$Y$249, 21, FALSE) + C64*VLOOKUP(A64, 'Match Predictions'!$D$219:$Y$249, 21, FALSE) + C65*VLOOKUP(A65, 'Match Predictions'!$D$219:$Y$249, 21, FALSE))</f>
        <v>6.2615843643042735E-2</v>
      </c>
      <c r="F59" s="2"/>
      <c r="G59" s="2"/>
      <c r="H59" s="2"/>
    </row>
    <row r="60" spans="1:8" ht="16" x14ac:dyDescent="0.2">
      <c r="A60" s="3"/>
      <c r="B60" s="2">
        <f t="shared" ref="B60" si="26">SUM(B56:B59)</f>
        <v>0.99999999999999989</v>
      </c>
      <c r="C60" s="2">
        <f t="shared" ref="C60" si="27">SUM(C56:C59)</f>
        <v>1.0000000000000002</v>
      </c>
      <c r="D60" s="2">
        <f t="shared" ref="D60" si="28">SUM(D56:D59)</f>
        <v>2</v>
      </c>
      <c r="E60" s="2">
        <f>SUM(E56:E59)</f>
        <v>0.69329175082193129</v>
      </c>
      <c r="F60" s="2"/>
      <c r="G60" s="2"/>
      <c r="H60" s="2"/>
    </row>
    <row r="61" spans="1:8" ht="16" x14ac:dyDescent="0.2">
      <c r="A61" s="3" t="s">
        <v>78</v>
      </c>
      <c r="B61" s="2"/>
      <c r="C61" s="2"/>
      <c r="D61" s="2"/>
      <c r="E61" s="2"/>
      <c r="F61" s="2"/>
      <c r="G61" s="2"/>
      <c r="H61" s="2"/>
    </row>
    <row r="62" spans="1:8" ht="16" x14ac:dyDescent="0.2">
      <c r="A62" s="3" t="s">
        <v>6</v>
      </c>
      <c r="B62" s="2">
        <v>0.21679999999999999</v>
      </c>
      <c r="C62" s="2">
        <f>D62-B62</f>
        <v>0.28260000000000002</v>
      </c>
      <c r="D62" s="2">
        <v>0.49940000000000001</v>
      </c>
      <c r="E62" s="2">
        <f>C62*(B56*VLOOKUP(A56, 'Match Predictions'!$D$2:$Y$32, 21, FALSE) + B57*VLOOKUP(A57, 'Match Predictions'!$D$2:$Y$32, 21, FALSE) + B58*VLOOKUP(A58, 'Match Predictions'!$D$2:$Y$32, 21, FALSE) + B59*VLOOKUP(A59, 'Match Predictions'!$D$2:$Y$32, 21, FALSE))</f>
        <v>8.2284952200555594E-2</v>
      </c>
      <c r="F62" s="2"/>
      <c r="G62" s="2"/>
      <c r="H62" s="2"/>
    </row>
    <row r="63" spans="1:8" ht="16" x14ac:dyDescent="0.2">
      <c r="A63" s="3" t="s">
        <v>8</v>
      </c>
      <c r="B63" s="2">
        <v>0.1036</v>
      </c>
      <c r="C63" s="2">
        <f t="shared" ref="C63:C65" si="29">D63-B63</f>
        <v>0.18679999999999999</v>
      </c>
      <c r="D63" s="2">
        <v>0.29039999999999999</v>
      </c>
      <c r="E63" s="2">
        <f>C63*(B56*VLOOKUP(A56, 'Match Predictions'!$D$33:$Y$63, 21, FALSE) + B57*VLOOKUP(A57, 'Match Predictions'!$D$33:$Y$63, 21, FALSE) + B58*VLOOKUP(A58, 'Match Predictions'!$D$33:$Y$63, 21, FALSE) + B59*VLOOKUP(A59, 'Match Predictions'!$D$33:$Y$63, 21, FALSE))</f>
        <v>3.3837264602812923E-2</v>
      </c>
      <c r="F63" s="2"/>
      <c r="G63" s="2"/>
      <c r="H63" s="2"/>
    </row>
    <row r="64" spans="1:8" ht="16" x14ac:dyDescent="0.2">
      <c r="A64" s="3" t="s">
        <v>9</v>
      </c>
      <c r="B64" s="2">
        <v>0.18179999999999999</v>
      </c>
      <c r="C64" s="2">
        <f t="shared" si="29"/>
        <v>0.26580000000000004</v>
      </c>
      <c r="D64" s="2">
        <v>0.4476</v>
      </c>
      <c r="E64" s="2">
        <f>C64*(B56*VLOOKUP(A56, 'Match Predictions'!$D$64:$Y$94, 21, FALSE) + B57*VLOOKUP(A57, 'Match Predictions'!$D$64:$Y$94, 21, FALSE) + B58*VLOOKUP(A58, 'Match Predictions'!$D$64:$Y$94, 21, FALSE) + B59*VLOOKUP(A59, 'Match Predictions'!$D$64:$Y$94, 21, FALSE))</f>
        <v>7.5444129042134156E-2</v>
      </c>
      <c r="F64" s="2"/>
      <c r="G64" s="2"/>
      <c r="H64" s="2"/>
    </row>
    <row r="65" spans="1:14" ht="16" x14ac:dyDescent="0.2">
      <c r="A65" s="3" t="s">
        <v>10</v>
      </c>
      <c r="B65" s="2">
        <v>0.49780000000000002</v>
      </c>
      <c r="C65" s="2">
        <f t="shared" si="29"/>
        <v>0.26479999999999992</v>
      </c>
      <c r="D65" s="2">
        <v>0.76259999999999994</v>
      </c>
      <c r="E65" s="2">
        <f>C65*(B56*VLOOKUP(A56, 'Match Predictions'!$D$95:$Y$125, 21, FALSE) + B57*VLOOKUP(A57, 'Match Predictions'!$D$95:$Y$125, 21, FALSE) + B58*VLOOKUP(A58, 'Match Predictions'!$D$95:$Y$125, 21, FALSE) + B59*VLOOKUP(A59, 'Match Predictions'!$D$95:$Y$125, 21, FALSE))</f>
        <v>0.11514190333256598</v>
      </c>
      <c r="F65" s="2"/>
      <c r="G65" s="2"/>
      <c r="H65" s="2"/>
    </row>
    <row r="66" spans="1:14" x14ac:dyDescent="0.2">
      <c r="A66" s="2"/>
      <c r="B66" s="2">
        <f t="shared" ref="B66" si="30">SUM(B62:B65)</f>
        <v>1</v>
      </c>
      <c r="C66" s="2">
        <f t="shared" ref="C66" si="31">SUM(C62:C65)</f>
        <v>1</v>
      </c>
      <c r="D66" s="2">
        <f t="shared" ref="D66" si="32">SUM(D62:D65)</f>
        <v>2</v>
      </c>
      <c r="E66" s="2">
        <f>SUM(E62:E65)</f>
        <v>0.30670824917806866</v>
      </c>
      <c r="F66" s="2"/>
      <c r="G66" s="2"/>
      <c r="H66" s="2"/>
    </row>
    <row r="67" spans="1:14" x14ac:dyDescent="0.2">
      <c r="E67" s="2">
        <f>E60+E66</f>
        <v>1</v>
      </c>
      <c r="F67" s="2"/>
      <c r="G67" s="2"/>
      <c r="H67" s="2"/>
    </row>
    <row r="68" spans="1:14" x14ac:dyDescent="0.2">
      <c r="A68" s="4" t="s">
        <v>80</v>
      </c>
      <c r="B68" s="2"/>
      <c r="C68" s="2"/>
      <c r="D68" s="2"/>
      <c r="E68" s="2"/>
      <c r="F68" s="2"/>
      <c r="G68" s="2"/>
      <c r="H68" s="2"/>
      <c r="J68" s="4"/>
    </row>
    <row r="69" spans="1:14" x14ac:dyDescent="0.2">
      <c r="A69" s="2" t="s">
        <v>6</v>
      </c>
      <c r="B69" s="2">
        <v>0.21679999999999999</v>
      </c>
      <c r="C69" s="2">
        <f>D69-B69</f>
        <v>0.28260000000000002</v>
      </c>
      <c r="D69" s="2">
        <v>0.49940000000000001</v>
      </c>
      <c r="E69" s="2">
        <f>C69*(B75*VLOOKUP(A75, 'Match Predictions'!$D$2:$Y$32, 21, FALSE) + B76*VLOOKUP(A76, 'Match Predictions'!$D$2:$Y$32, 21, FALSE) + B77*VLOOKUP(A77, 'Match Predictions'!$D$2:$Y$32, 21, FALSE) + B78*VLOOKUP(A78, 'Match Predictions'!$D$2:$Y$32, 21, FALSE))</f>
        <v>8.2284952200555594E-2</v>
      </c>
      <c r="F69" s="2"/>
      <c r="G69" s="2"/>
      <c r="H69" s="2"/>
      <c r="J69" s="2"/>
      <c r="K69" s="2"/>
      <c r="L69" s="2"/>
      <c r="M69" s="2"/>
      <c r="N69" s="2"/>
    </row>
    <row r="70" spans="1:14" x14ac:dyDescent="0.2">
      <c r="A70" s="2" t="s">
        <v>8</v>
      </c>
      <c r="B70" s="2">
        <v>0.1036</v>
      </c>
      <c r="C70" s="2">
        <f t="shared" ref="C70:C72" si="33">D70-B70</f>
        <v>0.18679999999999999</v>
      </c>
      <c r="D70" s="2">
        <v>0.29039999999999999</v>
      </c>
      <c r="E70" s="2">
        <f>C70*(B75*VLOOKUP(A75, 'Match Predictions'!$D$33:$Y$63, 21, FALSE) + B76*VLOOKUP(A76, 'Match Predictions'!$D$33:$Y$63, 21, FALSE) + B77*VLOOKUP(A77, 'Match Predictions'!$D$33:$Y$63, 21, FALSE) + B78*VLOOKUP(A78, 'Match Predictions'!$D$33:$Y$63, 21, FALSE))</f>
        <v>3.3837264602812923E-2</v>
      </c>
      <c r="F70" s="2"/>
      <c r="G70" s="2"/>
      <c r="H70" s="2"/>
      <c r="J70" s="2"/>
      <c r="K70" s="2"/>
      <c r="L70" s="2"/>
      <c r="M70" s="2"/>
      <c r="N70" s="2"/>
    </row>
    <row r="71" spans="1:14" x14ac:dyDescent="0.2">
      <c r="A71" s="2" t="s">
        <v>9</v>
      </c>
      <c r="B71" s="2">
        <v>0.18179999999999999</v>
      </c>
      <c r="C71" s="2">
        <f t="shared" si="33"/>
        <v>0.26580000000000004</v>
      </c>
      <c r="D71" s="2">
        <v>0.4476</v>
      </c>
      <c r="E71" s="2">
        <f>C71*(B75*VLOOKUP(A75, 'Match Predictions'!$D$64:$Y$94, 21, FALSE) + B76*VLOOKUP(A76, 'Match Predictions'!$D$64:$Y$94, 21, FALSE) + B77*VLOOKUP(A77, 'Match Predictions'!$D$64:$Y$94, 21, FALSE) + B78*VLOOKUP(A78, 'Match Predictions'!$D$64:$Y$94, 21, FALSE))</f>
        <v>7.5444129042134156E-2</v>
      </c>
      <c r="F71" s="2"/>
      <c r="G71" s="2"/>
      <c r="H71" s="2"/>
      <c r="J71" s="2"/>
      <c r="K71" s="2"/>
      <c r="L71" s="2"/>
      <c r="M71" s="2"/>
      <c r="N71" s="2"/>
    </row>
    <row r="72" spans="1:14" x14ac:dyDescent="0.2">
      <c r="A72" s="2" t="s">
        <v>10</v>
      </c>
      <c r="B72" s="2">
        <v>0.49780000000000002</v>
      </c>
      <c r="C72" s="2">
        <f t="shared" si="33"/>
        <v>0.26479999999999992</v>
      </c>
      <c r="D72" s="2">
        <v>0.76259999999999994</v>
      </c>
      <c r="E72" s="2">
        <f>C72*(B75*VLOOKUP(A75, 'Match Predictions'!$D$95:$Y$125, 21, FALSE) + B76*VLOOKUP(A76, 'Match Predictions'!$D$95:$Y$125, 21, FALSE) + B77*VLOOKUP(A77, 'Match Predictions'!$D$95:$Y$125, 21, FALSE) + B78*VLOOKUP(A78, 'Match Predictions'!$D$95:$Y$125, 21, FALSE))</f>
        <v>0.11514190333256598</v>
      </c>
      <c r="F72" s="2"/>
      <c r="G72" s="2"/>
      <c r="H72" s="2"/>
      <c r="J72" s="2"/>
      <c r="K72" s="2"/>
      <c r="L72" s="2"/>
      <c r="M72" s="2"/>
      <c r="N72" s="2"/>
    </row>
    <row r="73" spans="1:14" x14ac:dyDescent="0.2">
      <c r="A73" s="2"/>
      <c r="B73" s="2">
        <f t="shared" ref="B73" si="34">SUM(B69:B72)</f>
        <v>1</v>
      </c>
      <c r="C73" s="2">
        <f t="shared" ref="C73" si="35">SUM(C69:C72)</f>
        <v>1</v>
      </c>
      <c r="D73" s="2">
        <f t="shared" ref="D73" si="36">SUM(D69:D72)</f>
        <v>2</v>
      </c>
      <c r="E73" s="2">
        <f>SUM(E69:E72)</f>
        <v>0.30670824917806866</v>
      </c>
      <c r="F73" s="2"/>
      <c r="G73" s="2"/>
      <c r="H73" s="2"/>
      <c r="J73" s="2"/>
      <c r="K73" s="2"/>
      <c r="L73" s="2"/>
      <c r="M73" s="2"/>
      <c r="N73" s="2"/>
    </row>
    <row r="74" spans="1:14" x14ac:dyDescent="0.2">
      <c r="A74" s="4" t="s">
        <v>81</v>
      </c>
      <c r="B74" s="2"/>
      <c r="C74" s="2"/>
      <c r="D74" s="2"/>
      <c r="E74" s="2"/>
      <c r="F74" s="2"/>
      <c r="G74" s="2"/>
      <c r="H74" s="2"/>
      <c r="J74" s="4"/>
      <c r="K74" s="2"/>
      <c r="L74" s="2"/>
      <c r="M74" s="2"/>
      <c r="N74" s="2"/>
    </row>
    <row r="75" spans="1:14" x14ac:dyDescent="0.2">
      <c r="A75" s="2" t="s">
        <v>11</v>
      </c>
      <c r="B75" s="2">
        <v>0.24510000000000001</v>
      </c>
      <c r="C75" s="2">
        <f>D75-B75</f>
        <v>0.27490000000000003</v>
      </c>
      <c r="D75" s="2">
        <v>0.52</v>
      </c>
      <c r="E75" s="2">
        <f>B75*(C69*VLOOKUP(A69, 'Match Predictions'!$D$126:$Y$156, 21, FALSE) + C70*VLOOKUP(A70, 'Match Predictions'!$D$126:$Y$156, 21, FALSE) + C71*VLOOKUP(A71, 'Match Predictions'!$D$126:$Y$156, 21, FALSE) + C72*VLOOKUP(A72, 'Match Predictions'!$D$126:$Y$156, 21, FALSE))</f>
        <v>0.16468071187978453</v>
      </c>
      <c r="F75" s="2"/>
      <c r="G75" s="2"/>
      <c r="H75" s="2"/>
      <c r="J75" s="2"/>
      <c r="K75" s="2"/>
      <c r="L75" s="2"/>
      <c r="M75" s="2"/>
      <c r="N75" s="2"/>
    </row>
    <row r="76" spans="1:14" x14ac:dyDescent="0.2">
      <c r="A76" s="2" t="s">
        <v>13</v>
      </c>
      <c r="B76" s="2">
        <v>0.44869999999999999</v>
      </c>
      <c r="C76" s="2">
        <f>D76-B76</f>
        <v>0.26890000000000003</v>
      </c>
      <c r="D76" s="2">
        <v>0.71760000000000002</v>
      </c>
      <c r="E76" s="2">
        <f>B76*(C69*VLOOKUP(A69, 'Match Predictions'!$D$157:$Y$187, 21, FALSE) + C70*VLOOKUP(A70, 'Match Predictions'!$D$157:$Y$187, 21, FALSE) + C71*VLOOKUP(A71, 'Match Predictions'!$D$157:$Y$187, 21, FALSE) + C72*VLOOKUP(A72, 'Match Predictions'!$D$157:$Y$187, 21, FALSE))</f>
        <v>0.34628468159497033</v>
      </c>
      <c r="F76" s="2"/>
      <c r="G76" s="2"/>
      <c r="H76" s="2"/>
      <c r="J76" s="2"/>
      <c r="K76" s="2"/>
      <c r="L76" s="2"/>
      <c r="M76" s="2"/>
      <c r="N76" s="2"/>
    </row>
    <row r="77" spans="1:14" x14ac:dyDescent="0.2">
      <c r="A77" s="2" t="s">
        <v>14</v>
      </c>
      <c r="B77" s="2">
        <v>0.19</v>
      </c>
      <c r="C77" s="2">
        <f>D77-B77</f>
        <v>0.2555</v>
      </c>
      <c r="D77" s="2">
        <v>0.44550000000000001</v>
      </c>
      <c r="E77" s="2">
        <f>B77*(C69*VLOOKUP(A69, 'Match Predictions'!$D$188:$Y$218, 21, FALSE) + C70*VLOOKUP(A70, 'Match Predictions'!$D$188:$Y$218, 21, FALSE) + C71*VLOOKUP(A71, 'Match Predictions'!$D$188:$Y$218, 21, FALSE) + C72*VLOOKUP(A72, 'Match Predictions'!$D$188:$Y$218, 21, FALSE))</f>
        <v>0.11971051370413367</v>
      </c>
      <c r="F77" s="2"/>
      <c r="G77" s="2"/>
      <c r="H77" s="2"/>
      <c r="J77" s="2"/>
      <c r="K77" s="2"/>
      <c r="L77" s="2"/>
      <c r="M77" s="2"/>
      <c r="N77" s="2"/>
    </row>
    <row r="78" spans="1:14" x14ac:dyDescent="0.2">
      <c r="A78" s="2" t="s">
        <v>15</v>
      </c>
      <c r="B78" s="2">
        <v>0.1162</v>
      </c>
      <c r="C78" s="2">
        <f>D78-B78</f>
        <v>0.20070000000000002</v>
      </c>
      <c r="D78" s="2">
        <v>0.31690000000000002</v>
      </c>
      <c r="E78" s="2">
        <f>B78*(C69*VLOOKUP(A69, 'Match Predictions'!$D$219:$Y$249, 21, FALSE) + C70*VLOOKUP(A70, 'Match Predictions'!$D$219:$Y$249, 21, FALSE) + C71*VLOOKUP(A71, 'Match Predictions'!$D$219:$Y$249, 21, FALSE) + C72*VLOOKUP(A72, 'Match Predictions'!$D$219:$Y$249, 21, FALSE))</f>
        <v>6.2615843643042735E-2</v>
      </c>
      <c r="F78" s="2"/>
      <c r="G78" s="2"/>
      <c r="H78" s="2"/>
      <c r="J78" s="2"/>
      <c r="K78" s="2"/>
      <c r="L78" s="2"/>
      <c r="M78" s="2"/>
      <c r="N78" s="2"/>
    </row>
    <row r="79" spans="1:14" x14ac:dyDescent="0.2">
      <c r="A79" s="2"/>
      <c r="B79" s="2">
        <f t="shared" ref="B79" si="37">SUM(B75:B78)</f>
        <v>0.99999999999999989</v>
      </c>
      <c r="C79" s="2">
        <f t="shared" ref="C79" si="38">SUM(C75:C78)</f>
        <v>1.0000000000000002</v>
      </c>
      <c r="D79" s="2">
        <f t="shared" ref="D79" si="39">SUM(D75:D78)</f>
        <v>2</v>
      </c>
      <c r="E79" s="2">
        <f>SUM(E75:E78)</f>
        <v>0.69329175082193129</v>
      </c>
      <c r="F79" s="2"/>
      <c r="G79" s="2"/>
      <c r="H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>
        <f>E79+E73</f>
        <v>1</v>
      </c>
      <c r="F80" s="2"/>
      <c r="G80" s="2"/>
      <c r="H80" s="2"/>
      <c r="J80" s="2"/>
      <c r="K80" s="2"/>
      <c r="L80" s="2"/>
      <c r="M80" s="2"/>
      <c r="N80" s="2"/>
    </row>
    <row r="81" spans="1:8" x14ac:dyDescent="0.2">
      <c r="B81" s="2"/>
      <c r="C81" s="2"/>
      <c r="D81" s="2"/>
      <c r="E81" s="2"/>
    </row>
    <row r="82" spans="1:8" x14ac:dyDescent="0.2">
      <c r="A82" s="4" t="s">
        <v>90</v>
      </c>
      <c r="B82" s="4" t="s">
        <v>4</v>
      </c>
      <c r="C82" s="4" t="s">
        <v>69</v>
      </c>
      <c r="D82" s="4" t="s">
        <v>5</v>
      </c>
      <c r="E82" s="4" t="s">
        <v>72</v>
      </c>
      <c r="F82" s="4" t="s">
        <v>73</v>
      </c>
      <c r="G82" s="4" t="s">
        <v>74</v>
      </c>
      <c r="H82" s="4" t="s">
        <v>75</v>
      </c>
    </row>
    <row r="83" spans="1:8" x14ac:dyDescent="0.2">
      <c r="A83" s="2" t="s">
        <v>6</v>
      </c>
      <c r="B83" s="2">
        <v>0.21679999999999999</v>
      </c>
      <c r="C83" s="2">
        <f>D83-B83</f>
        <v>0.28260000000000002</v>
      </c>
      <c r="D83" s="2">
        <v>0.49940000000000001</v>
      </c>
      <c r="E83" s="2">
        <f>B83*(C89*VLOOKUP(A89, 'Match Predictions'!$D$2:$Y$32, 21, FALSE) + C90*VLOOKUP(A90, 'Match Predictions'!$D$2:$Y$32, 21, FALSE) + C91*VLOOKUP(A91, 'Match Predictions'!$D$2:$Y$32, 21, FALSE) + C92*VLOOKUP(A92, 'Match Predictions'!$D$2:$Y$32, 21, FALSE))</f>
        <v>7.0158613114117196E-2</v>
      </c>
      <c r="F83" s="2"/>
      <c r="G83" s="2"/>
      <c r="H83" s="2"/>
    </row>
    <row r="84" spans="1:8" x14ac:dyDescent="0.2">
      <c r="A84" s="2" t="s">
        <v>8</v>
      </c>
      <c r="B84" s="2">
        <v>0.1036</v>
      </c>
      <c r="C84" s="2">
        <f t="shared" ref="C84:C86" si="40">D84-B84</f>
        <v>0.18679999999999999</v>
      </c>
      <c r="D84" s="2">
        <v>0.29039999999999999</v>
      </c>
      <c r="E84" s="2">
        <f>B84*(C89*VLOOKUP(A89, 'Match Predictions'!$D$33:$Y$63, 21, FALSE) + C90*VLOOKUP(A90, 'Match Predictions'!$D$33:$Y$63, 21, FALSE) + C91*VLOOKUP(A91, 'Match Predictions'!$D$33:$Y$63, 21, FALSE) + C92*VLOOKUP(A92, 'Match Predictions'!$D$33:$Y$63, 21, FALSE))</f>
        <v>2.1560551582548132E-2</v>
      </c>
      <c r="F84" s="2"/>
      <c r="G84" s="2"/>
      <c r="H84" s="2"/>
    </row>
    <row r="85" spans="1:8" x14ac:dyDescent="0.2">
      <c r="A85" s="2" t="s">
        <v>9</v>
      </c>
      <c r="B85" s="2">
        <v>0.18179999999999999</v>
      </c>
      <c r="C85" s="2">
        <f t="shared" si="40"/>
        <v>0.26580000000000004</v>
      </c>
      <c r="D85" s="2">
        <v>0.4476</v>
      </c>
      <c r="E85" s="2">
        <f>B85*(C89*VLOOKUP(A89, 'Match Predictions'!$D$64:$Y$94, 21, FALSE) + C90*VLOOKUP(A90, 'Match Predictions'!$D$64:$Y$94, 21, FALSE) + C91*VLOOKUP(A91, 'Match Predictions'!$D$64:$Y$94, 21, FALSE) + C92*VLOOKUP(A92, 'Match Predictions'!$D$64:$Y$94, 21, FALSE))</f>
        <v>5.7137825352393028E-2</v>
      </c>
      <c r="F85" s="2"/>
      <c r="G85" s="2"/>
      <c r="H85" s="2"/>
    </row>
    <row r="86" spans="1:8" x14ac:dyDescent="0.2">
      <c r="A86" s="2" t="s">
        <v>10</v>
      </c>
      <c r="B86" s="2">
        <v>0.49780000000000002</v>
      </c>
      <c r="C86" s="2">
        <f t="shared" si="40"/>
        <v>0.26479999999999992</v>
      </c>
      <c r="D86" s="2">
        <v>0.76259999999999994</v>
      </c>
      <c r="E86" s="2">
        <f>B86*(C89*VLOOKUP(A89, 'Match Predictions'!$D$95:$Y$125, 21, FALSE) + C90*VLOOKUP(A90, 'Match Predictions'!$D$95:$Y$125, 21, FALSE) + C91*VLOOKUP(A91, 'Match Predictions'!$D$95:$Y$125, 21, FALSE) + C92*VLOOKUP(A92, 'Match Predictions'!$D$95:$Y$125, 21, FALSE))</f>
        <v>0.23457191582764303</v>
      </c>
      <c r="F86" s="2"/>
      <c r="G86" s="2"/>
      <c r="H86" s="2"/>
    </row>
    <row r="87" spans="1:8" x14ac:dyDescent="0.2">
      <c r="A87" s="2"/>
      <c r="B87" s="2">
        <f t="shared" ref="B87" si="41">SUM(B83:B86)</f>
        <v>1</v>
      </c>
      <c r="C87" s="2">
        <f t="shared" ref="C87" si="42">SUM(C83:C86)</f>
        <v>1</v>
      </c>
      <c r="D87" s="2">
        <f t="shared" ref="D87" si="43">SUM(D83:D86)</f>
        <v>2</v>
      </c>
      <c r="E87" s="2">
        <f>SUM(E83:E86)</f>
        <v>0.38342890587670142</v>
      </c>
      <c r="F87" s="2"/>
      <c r="G87" s="2"/>
      <c r="H87" s="2"/>
    </row>
    <row r="88" spans="1:8" x14ac:dyDescent="0.2">
      <c r="A88" s="4" t="s">
        <v>91</v>
      </c>
      <c r="B88" s="2"/>
      <c r="C88" s="2"/>
      <c r="D88" s="2"/>
      <c r="E88" s="2"/>
      <c r="F88" s="2"/>
      <c r="G88" s="2"/>
      <c r="H88" s="2"/>
    </row>
    <row r="89" spans="1:8" x14ac:dyDescent="0.2">
      <c r="A89" s="2" t="s">
        <v>11</v>
      </c>
      <c r="B89" s="2">
        <v>0.24510000000000001</v>
      </c>
      <c r="C89" s="2">
        <f>D89-B89</f>
        <v>0.27490000000000003</v>
      </c>
      <c r="D89" s="2">
        <v>0.52</v>
      </c>
      <c r="E89" s="2">
        <f>C89*(B83*VLOOKUP(A83, 'Match Predictions'!$D$126:$Y$156, 21, FALSE) + B84*VLOOKUP(A84, 'Match Predictions'!$D$126:$Y$156, 21, FALSE) + B85*VLOOKUP(A85, 'Match Predictions'!$D$126:$Y$156, 21, FALSE) + B86*VLOOKUP(A86, 'Match Predictions'!$D$126:$Y$156, 21, FALSE))</f>
        <v>0.17171746948532104</v>
      </c>
      <c r="F89" s="2"/>
      <c r="G89" s="2"/>
      <c r="H89" s="2"/>
    </row>
    <row r="90" spans="1:8" x14ac:dyDescent="0.2">
      <c r="A90" s="2" t="s">
        <v>13</v>
      </c>
      <c r="B90" s="2">
        <v>0.44869999999999999</v>
      </c>
      <c r="C90" s="2">
        <f>D90-B90</f>
        <v>0.26890000000000003</v>
      </c>
      <c r="D90" s="2">
        <v>0.71760000000000002</v>
      </c>
      <c r="E90" s="2">
        <f>C90*(B83*VLOOKUP(A83, 'Match Predictions'!$D$157:$Y$187, 21, FALSE) + B84*VLOOKUP(A84, 'Match Predictions'!$D$157:$Y$187, 21, FALSE) + B85*VLOOKUP(A85, 'Match Predictions'!$D$157:$Y$187, 21, FALSE) + B86*VLOOKUP(A86, 'Match Predictions'!$D$157:$Y$187, 21, FALSE))</f>
        <v>0.19710482450933728</v>
      </c>
      <c r="F90" s="2"/>
      <c r="G90" s="2"/>
      <c r="H90" s="2"/>
    </row>
    <row r="91" spans="1:8" x14ac:dyDescent="0.2">
      <c r="A91" s="2" t="s">
        <v>14</v>
      </c>
      <c r="B91" s="2">
        <v>0.19</v>
      </c>
      <c r="C91" s="2">
        <f>D91-B91</f>
        <v>0.2555</v>
      </c>
      <c r="D91" s="2">
        <v>0.44550000000000001</v>
      </c>
      <c r="E91" s="2">
        <f>C91*(B83*VLOOKUP(A83, 'Match Predictions'!$D$188:$Y$218, 21, FALSE) + B84*VLOOKUP(A84, 'Match Predictions'!$D$188:$Y$218, 21, FALSE) + B85*VLOOKUP(A85, 'Match Predictions'!$D$188:$Y$218, 21, FALSE) + B86*VLOOKUP(A86, 'Match Predictions'!$D$188:$Y$218, 21, FALSE))</f>
        <v>0.14944151217706397</v>
      </c>
      <c r="F91" s="2"/>
      <c r="G91" s="2"/>
      <c r="H91" s="2"/>
    </row>
    <row r="92" spans="1:8" x14ac:dyDescent="0.2">
      <c r="A92" s="2" t="s">
        <v>15</v>
      </c>
      <c r="B92" s="2">
        <v>0.1162</v>
      </c>
      <c r="C92" s="2">
        <f>D92-B92</f>
        <v>0.20070000000000002</v>
      </c>
      <c r="D92" s="2">
        <v>0.31690000000000002</v>
      </c>
      <c r="E92" s="2">
        <f>C92*(B83*VLOOKUP(A83, 'Match Predictions'!$D$219:$Y$249, 21, FALSE) + B84*VLOOKUP(A84, 'Match Predictions'!$D$219:$Y$249, 21, FALSE) + B85*VLOOKUP(A85, 'Match Predictions'!$D$219:$Y$249, 21, FALSE) + B86*VLOOKUP(A86, 'Match Predictions'!$D$219:$Y$249, 21, FALSE))</f>
        <v>9.830728795157638E-2</v>
      </c>
      <c r="F92" s="2"/>
      <c r="G92" s="2"/>
      <c r="H92" s="2"/>
    </row>
    <row r="93" spans="1:8" x14ac:dyDescent="0.2">
      <c r="A93" s="2"/>
      <c r="B93" s="2">
        <f t="shared" ref="B93" si="44">SUM(B89:B92)</f>
        <v>0.99999999999999989</v>
      </c>
      <c r="C93" s="2">
        <f t="shared" ref="C93" si="45">SUM(C89:C92)</f>
        <v>1.0000000000000002</v>
      </c>
      <c r="D93" s="2">
        <f t="shared" ref="D93" si="46">SUM(D89:D92)</f>
        <v>2</v>
      </c>
      <c r="E93" s="2">
        <f>SUM(E89:E92)</f>
        <v>0.61657109412329869</v>
      </c>
      <c r="F93" s="2"/>
      <c r="G93" s="2"/>
      <c r="H93" s="2"/>
    </row>
    <row r="94" spans="1:8" x14ac:dyDescent="0.2">
      <c r="A94" s="2"/>
      <c r="B94" s="2"/>
      <c r="C94" s="2"/>
      <c r="D94" s="2"/>
      <c r="E94" s="2">
        <f>E93+E87</f>
        <v>1</v>
      </c>
      <c r="F94" s="2"/>
      <c r="G94" s="2"/>
      <c r="H94" s="2"/>
    </row>
    <row r="95" spans="1:8" x14ac:dyDescent="0.2">
      <c r="A95" s="4" t="s">
        <v>84</v>
      </c>
      <c r="B95" s="2"/>
      <c r="C95" s="2"/>
      <c r="D95" s="2"/>
      <c r="E95" s="2"/>
      <c r="F95" s="2"/>
      <c r="G95" s="2"/>
      <c r="H95" s="2"/>
    </row>
    <row r="96" spans="1:8" x14ac:dyDescent="0.2">
      <c r="A96" s="2" t="s">
        <v>6</v>
      </c>
      <c r="B96" s="2">
        <v>0.21679999999999999</v>
      </c>
      <c r="C96" s="2">
        <f>D96-B96</f>
        <v>0.28260000000000002</v>
      </c>
      <c r="D96" s="2">
        <v>0.49940000000000001</v>
      </c>
      <c r="E96" s="2">
        <f>C96*(B102*VLOOKUP(A102, 'Match Predictions'!$D$2:$Y$32, 21, FALSE) + B103*VLOOKUP(A103, 'Match Predictions'!$D$2:$Y$32, 21, FALSE) + B104*VLOOKUP(A104, 'Match Predictions'!$D$2:$Y$32, 21, FALSE) + B105*VLOOKUP(A105, 'Match Predictions'!$D$2:$Y$32, 21, FALSE))</f>
        <v>8.2284952200555594E-2</v>
      </c>
      <c r="F96" s="2"/>
      <c r="G96" s="2"/>
      <c r="H96" s="2"/>
    </row>
    <row r="97" spans="1:8" x14ac:dyDescent="0.2">
      <c r="A97" s="2" t="s">
        <v>8</v>
      </c>
      <c r="B97" s="2">
        <v>0.1036</v>
      </c>
      <c r="C97" s="2">
        <f t="shared" ref="C97:C99" si="47">D97-B97</f>
        <v>0.18679999999999999</v>
      </c>
      <c r="D97" s="2">
        <v>0.29039999999999999</v>
      </c>
      <c r="E97" s="2">
        <f>C97*(B102*VLOOKUP(A102, 'Match Predictions'!$D$33:$Y$63, 21, FALSE) + B103*VLOOKUP(A103, 'Match Predictions'!$D$33:$Y$63, 21, FALSE) + B104*VLOOKUP(A104, 'Match Predictions'!$D$33:$Y$63, 21, FALSE) + B105*VLOOKUP(A105, 'Match Predictions'!$D$33:$Y$63, 21, FALSE))</f>
        <v>3.3837264602812923E-2</v>
      </c>
      <c r="F97" s="2"/>
      <c r="G97" s="2"/>
      <c r="H97" s="2"/>
    </row>
    <row r="98" spans="1:8" x14ac:dyDescent="0.2">
      <c r="A98" s="2" t="s">
        <v>9</v>
      </c>
      <c r="B98" s="2">
        <v>0.18179999999999999</v>
      </c>
      <c r="C98" s="2">
        <f t="shared" si="47"/>
        <v>0.26580000000000004</v>
      </c>
      <c r="D98" s="2">
        <v>0.4476</v>
      </c>
      <c r="E98" s="2">
        <f>C98*(B102*VLOOKUP(A102, 'Match Predictions'!$D$64:$Y$94, 21, FALSE) + B103*VLOOKUP(A103, 'Match Predictions'!$D$64:$Y$94, 21, FALSE) + B104*VLOOKUP(A104, 'Match Predictions'!$D$64:$Y$94, 21, FALSE) + B105*VLOOKUP(A105, 'Match Predictions'!$D$64:$Y$94, 21, FALSE))</f>
        <v>7.5444129042134156E-2</v>
      </c>
      <c r="F98" s="2"/>
      <c r="G98" s="2"/>
      <c r="H98" s="2"/>
    </row>
    <row r="99" spans="1:8" x14ac:dyDescent="0.2">
      <c r="A99" s="2" t="s">
        <v>10</v>
      </c>
      <c r="B99" s="2">
        <v>0.49780000000000002</v>
      </c>
      <c r="C99" s="2">
        <f t="shared" si="47"/>
        <v>0.26479999999999992</v>
      </c>
      <c r="D99" s="2">
        <v>0.76259999999999994</v>
      </c>
      <c r="E99" s="2">
        <f>C99*(B102*VLOOKUP(A102, 'Match Predictions'!$D$95:$Y$125, 21, FALSE) + B103*VLOOKUP(A103, 'Match Predictions'!$D$95:$Y$125, 21, FALSE) + B104*VLOOKUP(A104, 'Match Predictions'!$D$95:$Y$125, 21, FALSE) + B105*VLOOKUP(A105, 'Match Predictions'!$D$95:$Y$125, 21, FALSE))</f>
        <v>0.11514190333256598</v>
      </c>
      <c r="F99" s="2"/>
      <c r="G99" s="2"/>
      <c r="H99" s="2"/>
    </row>
    <row r="100" spans="1:8" x14ac:dyDescent="0.2">
      <c r="A100" s="2"/>
      <c r="B100" s="2">
        <f t="shared" ref="B100" si="48">SUM(B96:B99)</f>
        <v>1</v>
      </c>
      <c r="C100" s="2">
        <f t="shared" ref="C100" si="49">SUM(C96:C99)</f>
        <v>1</v>
      </c>
      <c r="D100" s="2">
        <f t="shared" ref="D100" si="50">SUM(D96:D99)</f>
        <v>2</v>
      </c>
      <c r="E100" s="2">
        <f>SUM(E96:E99)</f>
        <v>0.30670824917806866</v>
      </c>
      <c r="F100" s="2"/>
      <c r="G100" s="2"/>
      <c r="H100" s="2"/>
    </row>
    <row r="101" spans="1:8" x14ac:dyDescent="0.2">
      <c r="A101" s="4" t="s">
        <v>85</v>
      </c>
      <c r="B101" s="2"/>
      <c r="C101" s="2"/>
      <c r="D101" s="2"/>
      <c r="E101" s="2"/>
      <c r="F101" s="2"/>
      <c r="G101" s="2"/>
      <c r="H101" s="2"/>
    </row>
    <row r="102" spans="1:8" x14ac:dyDescent="0.2">
      <c r="A102" s="2" t="s">
        <v>11</v>
      </c>
      <c r="B102" s="2">
        <v>0.24510000000000001</v>
      </c>
      <c r="C102" s="2">
        <f>D102-B102</f>
        <v>0.27490000000000003</v>
      </c>
      <c r="D102" s="2">
        <v>0.52</v>
      </c>
      <c r="E102" s="2">
        <f>B102*(C96*VLOOKUP(A96, 'Match Predictions'!$D$126:$Y$156, 21, FALSE) + C97*VLOOKUP(A97, 'Match Predictions'!$D$126:$Y$156, 21, FALSE) + C98*VLOOKUP(A98, 'Match Predictions'!$D$126:$Y$156, 21, FALSE) + C99*VLOOKUP(A99, 'Match Predictions'!$D$126:$Y$156, 21, FALSE))</f>
        <v>0.16468071187978453</v>
      </c>
      <c r="F102" s="2"/>
      <c r="G102" s="2"/>
      <c r="H102" s="2"/>
    </row>
    <row r="103" spans="1:8" x14ac:dyDescent="0.2">
      <c r="A103" s="2" t="s">
        <v>13</v>
      </c>
      <c r="B103" s="2">
        <v>0.44869999999999999</v>
      </c>
      <c r="C103" s="2">
        <f>D103-B103</f>
        <v>0.26890000000000003</v>
      </c>
      <c r="D103" s="2">
        <v>0.71760000000000002</v>
      </c>
      <c r="E103" s="2">
        <f>B103*(C96*VLOOKUP(A96, 'Match Predictions'!$D$157:$Y$187, 21, FALSE) + C97*VLOOKUP(A97, 'Match Predictions'!$D$157:$Y$187, 21, FALSE) + C98*VLOOKUP(A98, 'Match Predictions'!$D$157:$Y$187, 21, FALSE) + C99*VLOOKUP(A99, 'Match Predictions'!$D$157:$Y$187, 21, FALSE))</f>
        <v>0.34628468159497033</v>
      </c>
      <c r="F103" s="2"/>
      <c r="G103" s="2"/>
      <c r="H103" s="2"/>
    </row>
    <row r="104" spans="1:8" x14ac:dyDescent="0.2">
      <c r="A104" s="2" t="s">
        <v>14</v>
      </c>
      <c r="B104" s="2">
        <v>0.19</v>
      </c>
      <c r="C104" s="2">
        <f>D104-B104</f>
        <v>0.2555</v>
      </c>
      <c r="D104" s="2">
        <v>0.44550000000000001</v>
      </c>
      <c r="E104" s="2">
        <f>B104*(C96*VLOOKUP(A96, 'Match Predictions'!$D$188:$Y$218, 21, FALSE) + C97*VLOOKUP(A97, 'Match Predictions'!$D$188:$Y$218, 21, FALSE) + C98*VLOOKUP(A98, 'Match Predictions'!$D$188:$Y$218, 21, FALSE) + C99*VLOOKUP(A99, 'Match Predictions'!$D$188:$Y$218, 21, FALSE))</f>
        <v>0.11971051370413367</v>
      </c>
      <c r="F104" s="2"/>
      <c r="G104" s="2"/>
      <c r="H104" s="2"/>
    </row>
    <row r="105" spans="1:8" x14ac:dyDescent="0.2">
      <c r="A105" s="2" t="s">
        <v>15</v>
      </c>
      <c r="B105" s="2">
        <v>0.1162</v>
      </c>
      <c r="C105" s="2">
        <f>D105-B105</f>
        <v>0.20070000000000002</v>
      </c>
      <c r="D105" s="2">
        <v>0.31690000000000002</v>
      </c>
      <c r="E105" s="2">
        <f>B105*(C96*VLOOKUP(A96, 'Match Predictions'!$D$219:$Y$249, 21, FALSE) + C97*VLOOKUP(A97, 'Match Predictions'!$D$219:$Y$249, 21, FALSE) + C98*VLOOKUP(A98, 'Match Predictions'!$D$219:$Y$249, 21, FALSE) + C99*VLOOKUP(A99, 'Match Predictions'!$D$219:$Y$249, 21, FALSE))</f>
        <v>6.2615843643042735E-2</v>
      </c>
      <c r="F105" s="2"/>
      <c r="G105" s="2"/>
      <c r="H105" s="2"/>
    </row>
    <row r="106" spans="1:8" x14ac:dyDescent="0.2">
      <c r="A106" s="2"/>
      <c r="B106" s="2">
        <f t="shared" ref="B106" si="51">SUM(B102:B105)</f>
        <v>0.99999999999999989</v>
      </c>
      <c r="C106" s="2">
        <f t="shared" ref="C106" si="52">SUM(C102:C105)</f>
        <v>1.0000000000000002</v>
      </c>
      <c r="D106" s="2">
        <f t="shared" ref="D106" si="53">SUM(D102:D105)</f>
        <v>2</v>
      </c>
      <c r="E106" s="2">
        <f>SUM(E102:E105)</f>
        <v>0.69329175082193129</v>
      </c>
      <c r="F106" s="2"/>
      <c r="G106" s="2"/>
      <c r="H106" s="2"/>
    </row>
    <row r="107" spans="1:8" x14ac:dyDescent="0.2">
      <c r="A107" s="2"/>
      <c r="B107" s="2"/>
      <c r="C107" s="2"/>
      <c r="D107" s="2"/>
      <c r="E107" s="2">
        <f>E106+E100</f>
        <v>1</v>
      </c>
      <c r="F107" s="2"/>
      <c r="G107" s="2"/>
      <c r="H107" s="2"/>
    </row>
    <row r="108" spans="1:8" x14ac:dyDescent="0.2">
      <c r="B108" s="2"/>
      <c r="C108" s="2"/>
      <c r="D108" s="2"/>
      <c r="E108" s="2"/>
    </row>
    <row r="109" spans="1:8" x14ac:dyDescent="0.2">
      <c r="B109" s="2"/>
      <c r="C109" s="2"/>
      <c r="D109" s="2"/>
      <c r="E109" s="2"/>
    </row>
    <row r="110" spans="1:8" x14ac:dyDescent="0.2">
      <c r="E110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211" workbookViewId="0">
      <selection activeCell="C218" sqref="C218"/>
    </sheetView>
  </sheetViews>
  <sheetFormatPr baseColWidth="10" defaultColWidth="8.83203125" defaultRowHeight="15" x14ac:dyDescent="0.2"/>
  <sheetData>
    <row r="1" spans="1:25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2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2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2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2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2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2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2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2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2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2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2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2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2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2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2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2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2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2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2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2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2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2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2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2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2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2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2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2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2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2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2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2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2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2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2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2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2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2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2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2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2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2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2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2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2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2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2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2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2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2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2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2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2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2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2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2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2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2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2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2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2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2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2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2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2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2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2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2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2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2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2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2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2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2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2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2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2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2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2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2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2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2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2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2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2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2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2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2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2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2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2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2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2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2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2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2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2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2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2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2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2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2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2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2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2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2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2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2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2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2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2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2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2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2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2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2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2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2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2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2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2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2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2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2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2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2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2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2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2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2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2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2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2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2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2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2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2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2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2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2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2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2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2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2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2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2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2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2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2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2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2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2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2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2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2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2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2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2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2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2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2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2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2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2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2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2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2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2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2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2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2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2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2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2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2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2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2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2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2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2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2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2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2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2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2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2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2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2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2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2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2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2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2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2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2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2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2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2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2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2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2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2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2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2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2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2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2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2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2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2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2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2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2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2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2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2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2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2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2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2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2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2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2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2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2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2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2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2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2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2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2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2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2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2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2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2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2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2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2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2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2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2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2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2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2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2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2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2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2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2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2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2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2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2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2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2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2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2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2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2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2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2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2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2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2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2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2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2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2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2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2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2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2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2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2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2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2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2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2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2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2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2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2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2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2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2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2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2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2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2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2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2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2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2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2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2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2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2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2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2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2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2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2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2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2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2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2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2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2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2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2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2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2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2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2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2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2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2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2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2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2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2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2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2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2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2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2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2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2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2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2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2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2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2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2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2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2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2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2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2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2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2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2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2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2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2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2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2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2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2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2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2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2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2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2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2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2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2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2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2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2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2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2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2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2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2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2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2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2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2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2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2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2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2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2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2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2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2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2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2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2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2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2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2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2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2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2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2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2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2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2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2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2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2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2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2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2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2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2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2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2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2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2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2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2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2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2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2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2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2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2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2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2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2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2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2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2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2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2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2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2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2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2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2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2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2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2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2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2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2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2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2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2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2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2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2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2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2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2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2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2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2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2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2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2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2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2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2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2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2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2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2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2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2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2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2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2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2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2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2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2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2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2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2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2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2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2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2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2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2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2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2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2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2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2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2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2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2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2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2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2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2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2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2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2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2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2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2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2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2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2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2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2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2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2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2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2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2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2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2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2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2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2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2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2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2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2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2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2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2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2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2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2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2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2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2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2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2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2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2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2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2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2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2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2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2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2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2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2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2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2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2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2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2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2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2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2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2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2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2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2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2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2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2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2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2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2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2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2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2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2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2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2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2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2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2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2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2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2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2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2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2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2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2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2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2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2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2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2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2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2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2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2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2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2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2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2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2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2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2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2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2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2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2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2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2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2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2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2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2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2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2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2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2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2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2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2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2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2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2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2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2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2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2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2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2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2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2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2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2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2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2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2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2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2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2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2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2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2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2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2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2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2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2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2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2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2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2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2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2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2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2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2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2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2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2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2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2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2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2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2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2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2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2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2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2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2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2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2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2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2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2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2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2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2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2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2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2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2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2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2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2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2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2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2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2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2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2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2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2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2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2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2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2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2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2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2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2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2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2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2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2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2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2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2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2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2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2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2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2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2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2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2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2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2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2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2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2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2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2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2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2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2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2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2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2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2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2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2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2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2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2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2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2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2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2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2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2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2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2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2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2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2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2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2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2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2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2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2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2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2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2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2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2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2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2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2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2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2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2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2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2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2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2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2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2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2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2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2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2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2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2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2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2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2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2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2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2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2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2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2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2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2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2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2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2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2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2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2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2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2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2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2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2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2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2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2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2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2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2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2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2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2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2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2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2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2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2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2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2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2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2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2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2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2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2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2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2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2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2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2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2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2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2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2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2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2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2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2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2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2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2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2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2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2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2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2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2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2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2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2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2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2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2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2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2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2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2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2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2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2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2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2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2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2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2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2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2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2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2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2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2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2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2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2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2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2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2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2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2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2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2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2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2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2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2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2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2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2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2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2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2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2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2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2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2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2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2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2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2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2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2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2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2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2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2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2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2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2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2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2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2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2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2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2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2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2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2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2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2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2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2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2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2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2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2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2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2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2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2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2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2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2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2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2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2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2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2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2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2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2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2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2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2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2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2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2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2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2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2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2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2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2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2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2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2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2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2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2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2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2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2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2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2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2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2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2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2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2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2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2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2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2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2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2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2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2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2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2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2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2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2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2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2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2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2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2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2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2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2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2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2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2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2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2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2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2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2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2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2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2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2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2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2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2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2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2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2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2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2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2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2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2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2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2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2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2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2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2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2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2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2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Knockout Stage</vt:lpstr>
      <vt:lpstr>Match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Liu</cp:lastModifiedBy>
  <dcterms:created xsi:type="dcterms:W3CDTF">2018-06-13T18:40:45Z</dcterms:created>
  <dcterms:modified xsi:type="dcterms:W3CDTF">2018-06-13T20:47:31Z</dcterms:modified>
</cp:coreProperties>
</file>