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7590" activeTab="1"/>
  </bookViews>
  <sheets>
    <sheet name="Marco" sheetId="1" r:id="rId1"/>
    <sheet name="04-03-20" sheetId="5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F8" i="51" l="1"/>
  <c r="I28" i="1" l="1"/>
  <c r="H28" i="1"/>
  <c r="G28" i="1"/>
  <c r="F28" i="1"/>
  <c r="D28" i="1"/>
  <c r="C28" i="1"/>
  <c r="J28" i="1" l="1"/>
  <c r="C13" i="51" l="1"/>
  <c r="E12" i="51"/>
  <c r="D12" i="51"/>
  <c r="C12" i="51"/>
  <c r="G10" i="51"/>
  <c r="F9" i="51"/>
  <c r="G9" i="51" s="1"/>
  <c r="G8" i="51"/>
  <c r="F12" i="51" l="1"/>
  <c r="G12" i="51"/>
  <c r="C14" i="51" l="1"/>
  <c r="K32" i="1" l="1"/>
  <c r="C32" i="1" l="1"/>
  <c r="H32" i="1" l="1"/>
</calcChain>
</file>

<file path=xl/sharedStrings.xml><?xml version="1.0" encoding="utf-8"?>
<sst xmlns="http://schemas.openxmlformats.org/spreadsheetml/2006/main" count="55" uniqueCount="23">
  <si>
    <t>Lucro</t>
  </si>
  <si>
    <t>Data</t>
  </si>
  <si>
    <t>Compra</t>
  </si>
  <si>
    <t>Venda</t>
  </si>
  <si>
    <t>DayTrade</t>
  </si>
  <si>
    <t>Custo</t>
  </si>
  <si>
    <t>Quantidade</t>
  </si>
  <si>
    <t>Ação</t>
  </si>
  <si>
    <t>Porcentagem</t>
  </si>
  <si>
    <t>Base</t>
  </si>
  <si>
    <t>IR</t>
  </si>
  <si>
    <t>Soma</t>
  </si>
  <si>
    <t>Valor Total</t>
  </si>
  <si>
    <t>Porcentagem Lucro</t>
  </si>
  <si>
    <t>Liq</t>
  </si>
  <si>
    <t>Emolu</t>
  </si>
  <si>
    <t>Lucro day trade</t>
  </si>
  <si>
    <t>Porcentagem day trade</t>
  </si>
  <si>
    <t>s</t>
  </si>
  <si>
    <t>Total</t>
  </si>
  <si>
    <t>Clear</t>
  </si>
  <si>
    <t>BTWO3</t>
  </si>
  <si>
    <t>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</si>
</sst>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6325C"/>
      <name val="Arial"/>
      <family val="2"/>
    </font>
    <font>
      <u/>
      <sz val="11"/>
      <color theme="1"/>
      <name val="Calibri"/>
      <family val="2"/>
      <scheme val="minor"/>
    </font>
    <font>
      <b/>
      <sz val="8"/>
      <color rgb="FF16325C"/>
      <name val="Arial"/>
      <family val="2"/>
    </font>
    <font>
      <sz val="11"/>
      <color rgb="FF5C5F60"/>
      <name val="Montserrat"/>
    </font>
    <font>
      <b/>
      <sz val="9"/>
      <color rgb="FF439A1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2" fillId="0" borderId="1" xfId="0" applyFont="1" applyBorder="1"/>
    <xf numFmtId="4" fontId="2" fillId="0" borderId="1" xfId="0" applyNumberFormat="1" applyFont="1" applyBorder="1"/>
    <xf numFmtId="0" fontId="1" fillId="0" borderId="7" xfId="0" applyFont="1" applyFill="1" applyBorder="1"/>
    <xf numFmtId="0" fontId="1" fillId="0" borderId="4" xfId="0" applyFont="1" applyFill="1" applyBorder="1"/>
    <xf numFmtId="0" fontId="0" fillId="0" borderId="0" xfId="0" applyBorder="1"/>
    <xf numFmtId="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0" fontId="2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9" xfId="0" applyFont="1" applyFill="1" applyBorder="1"/>
    <xf numFmtId="0" fontId="1" fillId="0" borderId="10" xfId="0" applyFont="1" applyFill="1" applyBorder="1"/>
    <xf numFmtId="3" fontId="0" fillId="0" borderId="0" xfId="0" applyNumberFormat="1"/>
    <xf numFmtId="0" fontId="5" fillId="0" borderId="0" xfId="0" applyFont="1"/>
    <xf numFmtId="0" fontId="0" fillId="0" borderId="12" xfId="0" applyFill="1" applyBorder="1"/>
    <xf numFmtId="0" fontId="1" fillId="0" borderId="11" xfId="0" applyFont="1" applyFill="1" applyBorder="1"/>
    <xf numFmtId="4" fontId="0" fillId="0" borderId="1" xfId="0" applyNumberFormat="1" applyFill="1" applyBorder="1"/>
    <xf numFmtId="4" fontId="0" fillId="0" borderId="0" xfId="0" applyNumberFormat="1"/>
    <xf numFmtId="0" fontId="0" fillId="0" borderId="11" xfId="0" applyBorder="1"/>
    <xf numFmtId="0" fontId="0" fillId="0" borderId="1" xfId="0" applyFill="1" applyBorder="1"/>
    <xf numFmtId="0" fontId="4" fillId="0" borderId="1" xfId="0" applyFont="1" applyBorder="1"/>
    <xf numFmtId="0" fontId="6" fillId="0" borderId="0" xfId="0" applyFont="1"/>
    <xf numFmtId="0" fontId="2" fillId="0" borderId="0" xfId="0" applyFont="1" applyFill="1" applyBorder="1"/>
    <xf numFmtId="3" fontId="4" fillId="0" borderId="0" xfId="0" applyNumberFormat="1" applyFont="1"/>
    <xf numFmtId="3" fontId="2" fillId="0" borderId="0" xfId="0" applyNumberFormat="1" applyFont="1"/>
    <xf numFmtId="4" fontId="2" fillId="0" borderId="0" xfId="0" applyNumberFormat="1" applyFont="1"/>
    <xf numFmtId="0" fontId="0" fillId="0" borderId="0" xfId="0" applyFill="1" applyBorder="1"/>
    <xf numFmtId="0" fontId="2" fillId="0" borderId="13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"/>
  <sheetViews>
    <sheetView workbookViewId="0">
      <selection activeCell="M12" sqref="M12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4.28515625" customWidth="1"/>
    <col min="8" max="8" width="11.7109375" bestFit="1" customWidth="1"/>
    <col min="10" max="10" width="15.42578125" customWidth="1"/>
  </cols>
  <sheetData>
    <row r="1" spans="2:24" ht="15.75" thickBot="1" x14ac:dyDescent="0.3"/>
    <row r="2" spans="2:24" ht="15.75" thickBot="1" x14ac:dyDescent="0.3">
      <c r="B2" s="4" t="s">
        <v>1</v>
      </c>
      <c r="C2" s="8" t="s">
        <v>2</v>
      </c>
      <c r="D2" s="11" t="s">
        <v>3</v>
      </c>
      <c r="E2" s="20" t="s">
        <v>4</v>
      </c>
      <c r="F2" s="20" t="s">
        <v>9</v>
      </c>
      <c r="G2" s="21" t="s">
        <v>10</v>
      </c>
      <c r="H2" s="20" t="s">
        <v>14</v>
      </c>
      <c r="I2" s="20" t="s">
        <v>15</v>
      </c>
      <c r="J2" s="25" t="s">
        <v>16</v>
      </c>
    </row>
    <row r="3" spans="2:24" ht="18" x14ac:dyDescent="0.35">
      <c r="B3" s="2">
        <v>43892</v>
      </c>
      <c r="C3" s="35">
        <v>57060</v>
      </c>
      <c r="D3" s="35">
        <v>60420</v>
      </c>
      <c r="E3" s="1" t="s">
        <v>18</v>
      </c>
      <c r="F3" s="35">
        <v>3820</v>
      </c>
      <c r="G3" s="15">
        <v>0.19</v>
      </c>
      <c r="H3" s="15">
        <v>23.78</v>
      </c>
      <c r="I3" s="15">
        <v>4.0599999999999996</v>
      </c>
      <c r="J3" s="15">
        <v>-486.66</v>
      </c>
      <c r="K3" s="37" t="s">
        <v>22</v>
      </c>
      <c r="O3" s="23"/>
    </row>
    <row r="4" spans="2:24" ht="18" x14ac:dyDescent="0.35">
      <c r="B4" s="2">
        <v>43892</v>
      </c>
      <c r="C4" s="27">
        <v>143550</v>
      </c>
      <c r="D4" s="27">
        <v>143450</v>
      </c>
      <c r="E4" s="1" t="s">
        <v>18</v>
      </c>
      <c r="F4" s="35">
        <v>0</v>
      </c>
      <c r="G4" s="15">
        <v>0</v>
      </c>
      <c r="H4">
        <v>57.4</v>
      </c>
      <c r="I4">
        <v>9.93</v>
      </c>
      <c r="J4">
        <v>-167.33</v>
      </c>
      <c r="K4" s="32" t="s">
        <v>20</v>
      </c>
      <c r="O4" s="23"/>
    </row>
    <row r="5" spans="2:24" x14ac:dyDescent="0.25">
      <c r="B5" s="2">
        <v>43893</v>
      </c>
      <c r="C5" s="35">
        <v>40348</v>
      </c>
      <c r="D5" s="35">
        <v>40768</v>
      </c>
      <c r="E5" s="1" t="s">
        <v>18</v>
      </c>
      <c r="F5" s="10">
        <v>0</v>
      </c>
      <c r="G5" s="9">
        <v>0</v>
      </c>
      <c r="H5" s="15">
        <v>16.22</v>
      </c>
      <c r="I5" s="15">
        <v>2.63</v>
      </c>
      <c r="J5" s="15">
        <v>401.15</v>
      </c>
      <c r="K5" t="s">
        <v>22</v>
      </c>
      <c r="N5" s="27"/>
    </row>
    <row r="6" spans="2:24" x14ac:dyDescent="0.25">
      <c r="B6" s="2">
        <v>43893</v>
      </c>
      <c r="C6" s="10">
        <v>482360</v>
      </c>
      <c r="D6" s="10">
        <v>484850</v>
      </c>
      <c r="E6" s="1" t="s">
        <v>18</v>
      </c>
      <c r="F6" s="10">
        <v>0</v>
      </c>
      <c r="G6" s="9">
        <v>0</v>
      </c>
      <c r="H6" s="9">
        <v>193.44</v>
      </c>
      <c r="I6" s="9">
        <v>31.41</v>
      </c>
      <c r="J6" s="10">
        <v>2265.15</v>
      </c>
      <c r="K6" t="s">
        <v>20</v>
      </c>
      <c r="N6" s="27"/>
    </row>
    <row r="7" spans="2:24" x14ac:dyDescent="0.25">
      <c r="B7" s="2">
        <v>43894</v>
      </c>
      <c r="C7" s="10"/>
      <c r="D7" s="10"/>
      <c r="E7" s="1" t="s">
        <v>18</v>
      </c>
      <c r="F7" s="10"/>
      <c r="G7" s="9"/>
      <c r="H7" s="9"/>
      <c r="I7" s="9"/>
      <c r="J7" s="9"/>
      <c r="K7" t="s">
        <v>22</v>
      </c>
      <c r="N7" s="27"/>
    </row>
    <row r="8" spans="2:24" x14ac:dyDescent="0.25">
      <c r="B8" s="2">
        <v>43894</v>
      </c>
      <c r="C8" s="10"/>
      <c r="D8" s="10"/>
      <c r="E8" s="1" t="s">
        <v>18</v>
      </c>
      <c r="F8" s="9"/>
      <c r="G8" s="9"/>
      <c r="H8" s="9"/>
      <c r="I8" s="9"/>
      <c r="J8" s="9"/>
      <c r="K8" s="32" t="s">
        <v>20</v>
      </c>
      <c r="L8" s="32"/>
      <c r="M8" s="32"/>
      <c r="N8" s="32"/>
      <c r="O8" s="32"/>
      <c r="P8" s="32"/>
      <c r="Q8" s="32"/>
      <c r="R8" s="13"/>
      <c r="S8" s="13"/>
      <c r="T8" s="13"/>
      <c r="U8" s="13"/>
      <c r="V8" s="13"/>
      <c r="W8" s="13"/>
      <c r="X8" s="13"/>
    </row>
    <row r="9" spans="2:24" x14ac:dyDescent="0.25">
      <c r="B9" s="2">
        <v>43895</v>
      </c>
      <c r="C9" s="10"/>
      <c r="D9" s="10"/>
      <c r="E9" s="1" t="s">
        <v>18</v>
      </c>
      <c r="F9" s="10"/>
      <c r="G9" s="9"/>
      <c r="H9" s="9"/>
      <c r="I9" s="9"/>
      <c r="J9" s="9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2:24" x14ac:dyDescent="0.25">
      <c r="B10" s="2">
        <v>43896</v>
      </c>
      <c r="C10" s="10"/>
      <c r="D10" s="10"/>
      <c r="E10" s="1" t="s">
        <v>18</v>
      </c>
      <c r="F10" s="9"/>
      <c r="G10" s="9"/>
      <c r="H10" s="9"/>
      <c r="I10" s="9"/>
      <c r="J10" s="9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2:24" x14ac:dyDescent="0.25">
      <c r="B11" s="2">
        <v>43899</v>
      </c>
      <c r="C11" s="10"/>
      <c r="D11" s="10"/>
      <c r="E11" s="1" t="s">
        <v>18</v>
      </c>
      <c r="F11" s="10"/>
      <c r="G11" s="9"/>
      <c r="H11" s="9"/>
      <c r="I11" s="9"/>
      <c r="J11" s="9"/>
      <c r="K11" s="32"/>
      <c r="L11" s="32"/>
      <c r="M11" s="32"/>
      <c r="N11" s="32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2:24" x14ac:dyDescent="0.25">
      <c r="B12" s="2">
        <v>43900</v>
      </c>
      <c r="C12" s="10"/>
      <c r="D12" s="10"/>
      <c r="E12" s="1" t="s">
        <v>18</v>
      </c>
      <c r="F12" s="10"/>
      <c r="G12" s="9"/>
      <c r="H12" s="9"/>
      <c r="I12" s="9"/>
      <c r="J12" s="9"/>
      <c r="K12" s="13"/>
      <c r="L12" s="32"/>
      <c r="M12" s="17"/>
      <c r="N12" s="34"/>
      <c r="O12" s="17"/>
      <c r="P12" s="13"/>
      <c r="Q12" s="13"/>
      <c r="R12" s="13"/>
      <c r="S12" s="13"/>
      <c r="T12" s="13"/>
      <c r="U12" s="13"/>
      <c r="V12" s="13"/>
      <c r="W12" s="13"/>
      <c r="X12" s="13"/>
    </row>
    <row r="13" spans="2:24" x14ac:dyDescent="0.25">
      <c r="B13" s="2">
        <v>43901</v>
      </c>
      <c r="C13" s="10"/>
      <c r="D13" s="10"/>
      <c r="E13" s="1" t="s">
        <v>18</v>
      </c>
      <c r="F13" s="10"/>
      <c r="G13" s="9"/>
      <c r="H13" s="9"/>
      <c r="I13" s="9"/>
      <c r="J13" s="9"/>
      <c r="L13" s="33"/>
      <c r="M13" s="34"/>
      <c r="N13" s="22"/>
      <c r="O13" s="15"/>
      <c r="P13" s="36"/>
    </row>
    <row r="14" spans="2:24" x14ac:dyDescent="0.25">
      <c r="B14" s="2">
        <v>43902</v>
      </c>
      <c r="C14" s="10"/>
      <c r="D14" s="10"/>
      <c r="E14" s="1" t="s">
        <v>18</v>
      </c>
      <c r="F14" s="9"/>
      <c r="G14" s="9"/>
      <c r="H14" s="9"/>
      <c r="I14" s="9"/>
      <c r="J14" s="9"/>
      <c r="N14" s="22"/>
      <c r="P14" s="36"/>
    </row>
    <row r="15" spans="2:24" x14ac:dyDescent="0.25">
      <c r="B15" s="2">
        <v>43903</v>
      </c>
      <c r="C15" s="10"/>
      <c r="D15" s="10"/>
      <c r="E15" s="1" t="s">
        <v>18</v>
      </c>
      <c r="F15" s="10"/>
      <c r="G15" s="9"/>
      <c r="H15" s="9"/>
      <c r="I15" s="9"/>
      <c r="J15" s="9"/>
      <c r="N15" s="27"/>
      <c r="P15" s="36"/>
    </row>
    <row r="16" spans="2:24" x14ac:dyDescent="0.25">
      <c r="B16" s="2">
        <v>43906</v>
      </c>
      <c r="C16" s="10"/>
      <c r="D16" s="10"/>
      <c r="E16" s="1" t="s">
        <v>18</v>
      </c>
      <c r="F16" s="10"/>
      <c r="G16" s="9"/>
      <c r="H16" s="9"/>
      <c r="I16" s="9"/>
      <c r="J16" s="9"/>
    </row>
    <row r="17" spans="2:16" x14ac:dyDescent="0.25">
      <c r="B17" s="2">
        <v>43907</v>
      </c>
      <c r="C17" s="10"/>
      <c r="D17" s="10"/>
      <c r="E17" s="1" t="s">
        <v>18</v>
      </c>
      <c r="F17" s="10"/>
      <c r="G17" s="9"/>
      <c r="H17" s="9"/>
      <c r="I17" s="9"/>
      <c r="J17" s="9"/>
    </row>
    <row r="18" spans="2:16" x14ac:dyDescent="0.25">
      <c r="B18" s="2">
        <v>43908</v>
      </c>
      <c r="C18" s="10"/>
      <c r="D18" s="10"/>
      <c r="E18" s="1" t="s">
        <v>18</v>
      </c>
      <c r="F18" s="10"/>
      <c r="G18" s="9"/>
      <c r="H18" s="9"/>
      <c r="I18" s="9"/>
      <c r="J18" s="9"/>
    </row>
    <row r="19" spans="2:16" x14ac:dyDescent="0.25">
      <c r="B19" s="2">
        <v>43909</v>
      </c>
      <c r="C19" s="10"/>
      <c r="D19" s="10"/>
      <c r="E19" s="1" t="s">
        <v>18</v>
      </c>
      <c r="F19" s="9"/>
      <c r="G19" s="9"/>
      <c r="H19" s="9"/>
      <c r="I19" s="9"/>
      <c r="J19" s="9"/>
    </row>
    <row r="20" spans="2:16" x14ac:dyDescent="0.25">
      <c r="B20" s="2">
        <v>43910</v>
      </c>
      <c r="C20" s="10"/>
      <c r="D20" s="10"/>
      <c r="E20" s="1" t="s">
        <v>18</v>
      </c>
      <c r="F20" s="9"/>
      <c r="G20" s="9"/>
      <c r="H20" s="9"/>
      <c r="I20" s="9"/>
      <c r="J20" s="9"/>
    </row>
    <row r="21" spans="2:16" x14ac:dyDescent="0.25">
      <c r="B21" s="2">
        <v>43913</v>
      </c>
      <c r="C21" s="10"/>
      <c r="D21" s="10"/>
      <c r="E21" s="1" t="s">
        <v>18</v>
      </c>
      <c r="F21" s="9"/>
      <c r="G21" s="9"/>
      <c r="H21" s="9"/>
      <c r="I21" s="9"/>
      <c r="J21" s="9"/>
      <c r="M21" s="22"/>
      <c r="P21" s="27"/>
    </row>
    <row r="22" spans="2:16" x14ac:dyDescent="0.25">
      <c r="B22" s="2">
        <v>43914</v>
      </c>
      <c r="C22" s="10"/>
      <c r="D22" s="10"/>
      <c r="E22" s="1" t="s">
        <v>18</v>
      </c>
      <c r="F22" s="9"/>
      <c r="G22" s="9"/>
      <c r="H22" s="9"/>
      <c r="I22" s="9"/>
      <c r="J22" s="9"/>
      <c r="M22" s="22"/>
      <c r="P22" s="27"/>
    </row>
    <row r="23" spans="2:16" x14ac:dyDescent="0.25">
      <c r="B23" s="2">
        <v>43915</v>
      </c>
      <c r="C23" s="10"/>
      <c r="D23" s="10"/>
      <c r="E23" s="1" t="s">
        <v>18</v>
      </c>
      <c r="F23" s="9"/>
      <c r="G23" s="9"/>
      <c r="H23" s="9"/>
      <c r="I23" s="9"/>
      <c r="J23" s="9"/>
      <c r="M23" s="22"/>
      <c r="P23" s="27"/>
    </row>
    <row r="24" spans="2:16" x14ac:dyDescent="0.25">
      <c r="B24" s="2">
        <v>43916</v>
      </c>
      <c r="C24" s="10"/>
      <c r="D24" s="10"/>
      <c r="E24" s="1" t="s">
        <v>18</v>
      </c>
      <c r="F24" s="9"/>
      <c r="G24" s="9"/>
      <c r="H24" s="9"/>
      <c r="I24" s="9"/>
      <c r="J24" s="9"/>
      <c r="M24" s="22"/>
      <c r="P24" s="27"/>
    </row>
    <row r="25" spans="2:16" x14ac:dyDescent="0.25">
      <c r="B25" s="2">
        <v>43917</v>
      </c>
      <c r="C25" s="10"/>
      <c r="D25" s="10"/>
      <c r="E25" s="1" t="s">
        <v>18</v>
      </c>
      <c r="F25" s="9"/>
      <c r="G25" s="9"/>
      <c r="H25" s="9"/>
      <c r="I25" s="9"/>
      <c r="J25" s="9"/>
      <c r="M25" s="22"/>
      <c r="P25" s="27"/>
    </row>
    <row r="26" spans="2:16" x14ac:dyDescent="0.25">
      <c r="B26" s="2">
        <v>43920</v>
      </c>
      <c r="C26" s="10"/>
      <c r="D26" s="10"/>
      <c r="E26" s="1" t="s">
        <v>18</v>
      </c>
      <c r="F26" s="9"/>
      <c r="G26" s="9"/>
      <c r="H26" s="9"/>
      <c r="I26" s="9"/>
      <c r="J26" s="9"/>
      <c r="M26" s="22"/>
      <c r="P26" s="27"/>
    </row>
    <row r="27" spans="2:16" x14ac:dyDescent="0.25">
      <c r="B27" s="2">
        <v>43921</v>
      </c>
      <c r="C27" s="10"/>
      <c r="D27" s="10"/>
      <c r="E27" s="1" t="s">
        <v>18</v>
      </c>
      <c r="F27" s="9"/>
      <c r="G27" s="9"/>
      <c r="H27" s="9"/>
      <c r="I27" s="9"/>
      <c r="J27" s="10"/>
      <c r="M27" s="22"/>
      <c r="P27" s="27"/>
    </row>
    <row r="28" spans="2:16" x14ac:dyDescent="0.25">
      <c r="B28" s="1" t="s">
        <v>11</v>
      </c>
      <c r="C28" s="14">
        <f>SUM(C3:C27)</f>
        <v>723318</v>
      </c>
      <c r="D28" s="14">
        <f>SUM(D3:D27)</f>
        <v>729488</v>
      </c>
      <c r="E28" s="1"/>
      <c r="F28" s="14">
        <f>SUM(F3:F27)</f>
        <v>3820</v>
      </c>
      <c r="G28" s="14">
        <f>SUM(G3:G27)</f>
        <v>0.19</v>
      </c>
      <c r="H28" s="14">
        <f>SUM(H3:H27)</f>
        <v>290.84000000000003</v>
      </c>
      <c r="I28" s="14">
        <f>SUM(I3:I27)</f>
        <v>48.03</v>
      </c>
      <c r="J28" s="26">
        <f>SUM(J3:J27)</f>
        <v>2012.31</v>
      </c>
    </row>
    <row r="29" spans="2:16" x14ac:dyDescent="0.25">
      <c r="M29" s="34"/>
    </row>
    <row r="30" spans="2:16" x14ac:dyDescent="0.25">
      <c r="M30" s="34"/>
    </row>
    <row r="31" spans="2:16" x14ac:dyDescent="0.25">
      <c r="B31" t="s">
        <v>0</v>
      </c>
      <c r="C31">
        <f>'04-03-20'!F12</f>
        <v>296.0000000000008</v>
      </c>
    </row>
    <row r="32" spans="2:16" x14ac:dyDescent="0.25">
      <c r="B32" t="s">
        <v>8</v>
      </c>
      <c r="C32">
        <f>(C31/F28)*100</f>
        <v>7.7486910994764608</v>
      </c>
      <c r="E32" t="s">
        <v>17</v>
      </c>
      <c r="H32" s="27">
        <f>(J28/(C28-F28))*100</f>
        <v>0.27968250085476265</v>
      </c>
      <c r="J32" t="s">
        <v>19</v>
      </c>
      <c r="K32" s="22">
        <f>J28+C31</f>
        <v>2308.3100000000009</v>
      </c>
    </row>
    <row r="33" spans="8:13" ht="18" x14ac:dyDescent="0.35">
      <c r="K33" s="23"/>
      <c r="L33" s="23"/>
      <c r="M33" s="23"/>
    </row>
    <row r="36" spans="8:13" x14ac:dyDescent="0.25">
      <c r="H36" s="34"/>
      <c r="I36" s="33"/>
      <c r="J36" s="22"/>
    </row>
    <row r="37" spans="8:13" x14ac:dyDescent="0.25">
      <c r="H37" s="33"/>
      <c r="I37" s="33"/>
      <c r="J37" s="22"/>
    </row>
    <row r="40" spans="8:13" x14ac:dyDescent="0.25">
      <c r="J40" s="22"/>
    </row>
    <row r="41" spans="8:13" x14ac:dyDescent="0.25">
      <c r="J41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tabSelected="1" workbookViewId="0">
      <selection activeCell="C8" sqref="C8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4" t="s">
        <v>7</v>
      </c>
      <c r="C4" s="5" t="s">
        <v>5</v>
      </c>
      <c r="D4" s="6" t="s">
        <v>3</v>
      </c>
      <c r="E4" s="5" t="s">
        <v>6</v>
      </c>
      <c r="F4" s="12" t="s">
        <v>0</v>
      </c>
      <c r="G4" s="7" t="s">
        <v>8</v>
      </c>
    </row>
    <row r="5" spans="2:7" x14ac:dyDescent="0.25">
      <c r="B5" s="15"/>
      <c r="C5" s="15"/>
      <c r="D5" s="18"/>
      <c r="E5" s="15"/>
      <c r="F5" s="28"/>
      <c r="G5" s="3"/>
    </row>
    <row r="6" spans="2:7" x14ac:dyDescent="0.25">
      <c r="B6" s="15"/>
      <c r="D6" s="15"/>
      <c r="E6" s="1"/>
      <c r="F6" s="28"/>
      <c r="G6" s="3"/>
    </row>
    <row r="7" spans="2:7" x14ac:dyDescent="0.25">
      <c r="B7" s="15"/>
      <c r="D7" s="18"/>
      <c r="E7" s="15"/>
      <c r="F7" s="28"/>
      <c r="G7" s="3"/>
    </row>
    <row r="8" spans="2:7" x14ac:dyDescent="0.25">
      <c r="B8" s="15" t="s">
        <v>21</v>
      </c>
      <c r="C8" s="18">
        <v>66.3</v>
      </c>
      <c r="D8" s="31">
        <v>69.260000000000005</v>
      </c>
      <c r="E8" s="1">
        <v>100</v>
      </c>
      <c r="F8" s="28">
        <f>(D8-C8)*E8</f>
        <v>296.0000000000008</v>
      </c>
      <c r="G8" s="3">
        <f>(F8/(C8*E8))*100</f>
        <v>4.4645550527903586</v>
      </c>
    </row>
    <row r="9" spans="2:7" x14ac:dyDescent="0.25">
      <c r="B9" s="31"/>
      <c r="C9" s="15"/>
      <c r="D9" s="31"/>
      <c r="E9" s="1"/>
      <c r="F9" s="28">
        <f>(D9-C9)*E9</f>
        <v>0</v>
      </c>
      <c r="G9" s="24" t="e">
        <f>(F9/(C9*E9))*100</f>
        <v>#DIV/0!</v>
      </c>
    </row>
    <row r="10" spans="2:7" x14ac:dyDescent="0.25">
      <c r="B10" s="30"/>
      <c r="C10" s="29"/>
      <c r="D10" s="30"/>
      <c r="E10" s="29"/>
      <c r="F10" s="29"/>
      <c r="G10" s="24" t="e">
        <f>(F10/(C10*E10))*100</f>
        <v>#DIV/0!</v>
      </c>
    </row>
    <row r="12" spans="2:7" x14ac:dyDescent="0.25">
      <c r="B12" s="1" t="s">
        <v>11</v>
      </c>
      <c r="C12" s="1">
        <f>SUM(C5:C10)</f>
        <v>66.3</v>
      </c>
      <c r="D12" s="1">
        <f>SUM(D5:D8)</f>
        <v>69.260000000000005</v>
      </c>
      <c r="E12" s="1">
        <f>SUM(E5:E10)</f>
        <v>100</v>
      </c>
      <c r="F12" s="16">
        <f>SUM(F5:F10)</f>
        <v>296.0000000000008</v>
      </c>
      <c r="G12" s="1" t="e">
        <f>AVERAGE(G5:G7)</f>
        <v>#DIV/0!</v>
      </c>
    </row>
    <row r="13" spans="2:7" x14ac:dyDescent="0.25">
      <c r="B13" s="19" t="s">
        <v>12</v>
      </c>
      <c r="C13" s="38">
        <f>(D5*E5)+(D6*E6)+(D7*E7)</f>
        <v>0</v>
      </c>
      <c r="D13" s="38"/>
      <c r="E13" s="38"/>
      <c r="F13" s="38"/>
      <c r="G13" s="38"/>
    </row>
    <row r="14" spans="2:7" x14ac:dyDescent="0.25">
      <c r="B14" s="19" t="s">
        <v>13</v>
      </c>
      <c r="C14" s="38" t="e">
        <f>(F12/C13)*100</f>
        <v>#DIV/0!</v>
      </c>
      <c r="D14" s="38"/>
      <c r="E14" s="38"/>
      <c r="F14" s="38"/>
      <c r="G14" s="38"/>
    </row>
  </sheetData>
  <mergeCells count="2">
    <mergeCell ref="C13:G13"/>
    <mergeCell ref="C14:G1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Marco</vt:lpstr>
      <vt:lpstr>04-03-20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2020-03-04T21:28:29Z</dcterms:modified>
</cp:coreProperties>
</file>