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b1cda2969150a1/JEFF/SMU/Doing Data Science/Project 1/"/>
    </mc:Choice>
  </mc:AlternateContent>
  <xr:revisionPtr revIDLastSave="2" documentId="8_{100BA73E-6227-4306-8130-048B1F723D2C}" xr6:coauthVersionLast="47" xr6:coauthVersionMax="47" xr10:uidLastSave="{7F731AF0-060E-4170-A6A3-6105F1EFFA40}"/>
  <bookViews>
    <workbookView xWindow="-108" yWindow="-108" windowWidth="23256" windowHeight="12576" xr2:uid="{749A1EEF-AA92-4415-B0A6-B5F0DA658C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U19" i="1" s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Z19" i="1"/>
  <c r="X19" i="1"/>
  <c r="AB19" i="1" s="1"/>
  <c r="Z18" i="1"/>
  <c r="X18" i="1"/>
  <c r="Z17" i="1"/>
  <c r="X17" i="1"/>
  <c r="AB17" i="1" s="1"/>
  <c r="Z16" i="1"/>
  <c r="X16" i="1"/>
  <c r="Z15" i="1"/>
  <c r="X15" i="1"/>
  <c r="Z14" i="1"/>
  <c r="X14" i="1"/>
  <c r="Z13" i="1"/>
  <c r="X13" i="1"/>
  <c r="AB13" i="1" s="1"/>
  <c r="Z12" i="1"/>
  <c r="X12" i="1"/>
  <c r="Z11" i="1"/>
  <c r="X11" i="1"/>
  <c r="Z10" i="1"/>
  <c r="X10" i="1"/>
  <c r="Z9" i="1"/>
  <c r="X9" i="1"/>
  <c r="AB9" i="1" s="1"/>
  <c r="Z8" i="1"/>
  <c r="AB8" i="1" s="1"/>
  <c r="X8" i="1"/>
  <c r="Z7" i="1"/>
  <c r="X7" i="1"/>
  <c r="Z6" i="1"/>
  <c r="X6" i="1"/>
  <c r="Z5" i="1"/>
  <c r="X5" i="1"/>
  <c r="Z4" i="1"/>
  <c r="X4" i="1"/>
  <c r="Z3" i="1"/>
  <c r="X3" i="1"/>
  <c r="P6" i="1"/>
  <c r="P5" i="1"/>
  <c r="P4" i="1"/>
  <c r="P3" i="1"/>
  <c r="O6" i="1"/>
  <c r="O5" i="1"/>
  <c r="O4" i="1"/>
  <c r="O3" i="1"/>
  <c r="M6" i="1"/>
  <c r="M5" i="1"/>
  <c r="M4" i="1"/>
  <c r="M3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B3" i="1" l="1"/>
  <c r="Y7" i="1"/>
  <c r="U13" i="1"/>
  <c r="AA5" i="1"/>
  <c r="U18" i="1"/>
  <c r="U17" i="1"/>
  <c r="AA6" i="1"/>
  <c r="AB12" i="1"/>
  <c r="AB16" i="1"/>
  <c r="U3" i="1"/>
  <c r="U7" i="1"/>
  <c r="U11" i="1"/>
  <c r="U15" i="1"/>
  <c r="Y16" i="1"/>
  <c r="AA18" i="1"/>
  <c r="U4" i="1"/>
  <c r="U8" i="1"/>
  <c r="U12" i="1"/>
  <c r="U16" i="1"/>
  <c r="Y11" i="1"/>
  <c r="Y15" i="1"/>
  <c r="U5" i="1"/>
  <c r="U9" i="1"/>
  <c r="Y6" i="1"/>
  <c r="AA10" i="1"/>
  <c r="AA9" i="1"/>
  <c r="AB11" i="1"/>
  <c r="AA13" i="1"/>
  <c r="AB15" i="1"/>
  <c r="AA17" i="1"/>
  <c r="U6" i="1"/>
  <c r="U10" i="1"/>
  <c r="U14" i="1"/>
  <c r="AA19" i="1"/>
  <c r="Y10" i="1"/>
  <c r="Y14" i="1"/>
  <c r="Y18" i="1"/>
  <c r="Y3" i="1"/>
  <c r="Y4" i="1"/>
  <c r="Y8" i="1"/>
  <c r="AA3" i="1"/>
  <c r="Y5" i="1"/>
  <c r="AB6" i="1"/>
  <c r="AA7" i="1"/>
  <c r="Y9" i="1"/>
  <c r="AB10" i="1"/>
  <c r="AA11" i="1"/>
  <c r="Y13" i="1"/>
  <c r="AB14" i="1"/>
  <c r="AA15" i="1"/>
  <c r="Y17" i="1"/>
  <c r="AB18" i="1"/>
  <c r="AA4" i="1"/>
  <c r="AB7" i="1"/>
  <c r="AA8" i="1"/>
  <c r="AA12" i="1"/>
  <c r="AA16" i="1"/>
  <c r="AB4" i="1"/>
  <c r="Y19" i="1"/>
  <c r="AB5" i="1"/>
  <c r="Y12" i="1"/>
  <c r="AA14" i="1"/>
</calcChain>
</file>

<file path=xl/sharedStrings.xml><?xml version="1.0" encoding="utf-8"?>
<sst xmlns="http://schemas.openxmlformats.org/spreadsheetml/2006/main" count="158" uniqueCount="83">
  <si>
    <t>State</t>
  </si>
  <si>
    <t>CO</t>
  </si>
  <si>
    <t>CA</t>
  </si>
  <si>
    <t>MI</t>
  </si>
  <si>
    <t>OR</t>
  </si>
  <si>
    <t>TX</t>
  </si>
  <si>
    <t>PA</t>
  </si>
  <si>
    <t>MA</t>
  </si>
  <si>
    <t>WA</t>
  </si>
  <si>
    <t>IN</t>
  </si>
  <si>
    <t>WI</t>
  </si>
  <si>
    <t>NC</t>
  </si>
  <si>
    <t>IL</t>
  </si>
  <si>
    <t>NY</t>
  </si>
  <si>
    <t>VA</t>
  </si>
  <si>
    <t>FL</t>
  </si>
  <si>
    <t>OH</t>
  </si>
  <si>
    <t>MN</t>
  </si>
  <si>
    <t>AZ</t>
  </si>
  <si>
    <t>VT</t>
  </si>
  <si>
    <t>ME</t>
  </si>
  <si>
    <t>MO</t>
  </si>
  <si>
    <t>MT</t>
  </si>
  <si>
    <t>CT</t>
  </si>
  <si>
    <t>AK</t>
  </si>
  <si>
    <t>GA</t>
  </si>
  <si>
    <t>MD</t>
  </si>
  <si>
    <t>OK</t>
  </si>
  <si>
    <t>IA</t>
  </si>
  <si>
    <t>ID</t>
  </si>
  <si>
    <t>LA</t>
  </si>
  <si>
    <t>NE</t>
  </si>
  <si>
    <t>RI</t>
  </si>
  <si>
    <t>HI</t>
  </si>
  <si>
    <t>KY</t>
  </si>
  <si>
    <t>NM</t>
  </si>
  <si>
    <t>SC</t>
  </si>
  <si>
    <t>UT</t>
  </si>
  <si>
    <t>WY</t>
  </si>
  <si>
    <t>AL</t>
  </si>
  <si>
    <t>KS</t>
  </si>
  <si>
    <t>NH</t>
  </si>
  <si>
    <t>NJ</t>
  </si>
  <si>
    <t>TN</t>
  </si>
  <si>
    <t>AR</t>
  </si>
  <si>
    <t>DE</t>
  </si>
  <si>
    <t>MS</t>
  </si>
  <si>
    <t>NV</t>
  </si>
  <si>
    <t>DC</t>
  </si>
  <si>
    <t>ND</t>
  </si>
  <si>
    <t>SD</t>
  </si>
  <si>
    <t>WV</t>
  </si>
  <si>
    <t>Brewery #</t>
  </si>
  <si>
    <t>Rank</t>
  </si>
  <si>
    <t>% of Total</t>
  </si>
  <si>
    <t>Region</t>
  </si>
  <si>
    <t>West</t>
  </si>
  <si>
    <t>Midwest</t>
  </si>
  <si>
    <t>South</t>
  </si>
  <si>
    <t>Northeast</t>
  </si>
  <si>
    <t>Brewery</t>
  </si>
  <si>
    <t>#</t>
  </si>
  <si>
    <t>% total</t>
  </si>
  <si>
    <t>Beers</t>
  </si>
  <si>
    <t>Breweries</t>
  </si>
  <si>
    <t>Beers per</t>
  </si>
  <si>
    <t xml:space="preserve"> AL</t>
  </si>
  <si>
    <t xml:space="preserve"> AR</t>
  </si>
  <si>
    <t xml:space="preserve"> DC</t>
  </si>
  <si>
    <t xml:space="preserve"> DE</t>
  </si>
  <si>
    <t xml:space="preserve"> FL</t>
  </si>
  <si>
    <t xml:space="preserve"> GA</t>
  </si>
  <si>
    <t xml:space="preserve"> KY</t>
  </si>
  <si>
    <t xml:space="preserve"> LA</t>
  </si>
  <si>
    <t xml:space="preserve"> MD</t>
  </si>
  <si>
    <t xml:space="preserve"> MS</t>
  </si>
  <si>
    <t xml:space="preserve"> NC</t>
  </si>
  <si>
    <t xml:space="preserve"> OK</t>
  </si>
  <si>
    <t xml:space="preserve"> SC</t>
  </si>
  <si>
    <t xml:space="preserve"> TN</t>
  </si>
  <si>
    <t xml:space="preserve"> TX</t>
  </si>
  <si>
    <t xml:space="preserve"> VA</t>
  </si>
  <si>
    <t xml:space="preserve"> 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</si>
</sst>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9" fontId="2" fillId="0" borderId="8" xfId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9" fontId="2" fillId="0" borderId="11" xfId="1" applyFont="1" applyFill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C65C-CAEF-4F38-89CD-AAA1FCAE3055}">
  <dimension ref="A1:AH27"/>
  <sheetViews>
    <sheetView tabSelected="1" topLeftCell="M1" workbookViewId="0">
      <selection activeCell="U4" sqref="U4"/>
    </sheetView>
  </sheetViews>
  <sheetFormatPr defaultRowHeight="14.4" x14ac:dyDescent="0.3"/>
  <cols>
    <col min="1" max="1" width="8.88671875" style="1"/>
    <col min="2" max="2" width="8.88671875" style="3"/>
    <col min="3" max="4" width="11.109375" style="3" customWidth="1"/>
    <col min="5" max="5" width="1.5546875" style="1" customWidth="1"/>
    <col min="6" max="6" width="8.88671875" style="1"/>
    <col min="7" max="7" width="8.88671875" style="3"/>
    <col min="8" max="9" width="11.109375" style="3" customWidth="1"/>
    <col min="10" max="10" width="8.88671875" style="1"/>
    <col min="11" max="11" width="10.109375" style="1" customWidth="1"/>
    <col min="12" max="16384" width="8.88671875" style="1"/>
  </cols>
  <sheetData>
    <row r="1" spans="1:34" s="2" customFormat="1" ht="15" thickBot="1" x14ac:dyDescent="0.35">
      <c r="A1" s="4" t="s">
        <v>53</v>
      </c>
      <c r="B1" s="5" t="s">
        <v>0</v>
      </c>
      <c r="C1" s="5" t="s">
        <v>52</v>
      </c>
      <c r="D1" s="6" t="s">
        <v>54</v>
      </c>
      <c r="F1" s="4" t="s">
        <v>53</v>
      </c>
      <c r="G1" s="5" t="s">
        <v>0</v>
      </c>
      <c r="H1" s="5" t="s">
        <v>52</v>
      </c>
      <c r="I1" s="6" t="s">
        <v>54</v>
      </c>
      <c r="K1" s="25"/>
      <c r="L1" s="17" t="s">
        <v>64</v>
      </c>
      <c r="M1" s="18"/>
      <c r="N1" s="17" t="s">
        <v>63</v>
      </c>
      <c r="O1" s="18"/>
      <c r="P1" s="16" t="s">
        <v>65</v>
      </c>
      <c r="Q1"/>
      <c r="S1" s="31" t="s">
        <v>64</v>
      </c>
      <c r="T1" s="31" t="s">
        <v>63</v>
      </c>
      <c r="U1" s="16" t="s">
        <v>65</v>
      </c>
      <c r="V1" s="16"/>
      <c r="X1" s="17" t="s">
        <v>64</v>
      </c>
      <c r="Y1" s="18"/>
      <c r="Z1" s="17" t="s">
        <v>63</v>
      </c>
      <c r="AA1" s="18"/>
      <c r="AB1" s="16" t="s">
        <v>65</v>
      </c>
      <c r="AD1" s="2" t="s">
        <v>0</v>
      </c>
      <c r="AE1" s="2" t="s">
        <v>63</v>
      </c>
      <c r="AG1" s="2" t="s">
        <v>0</v>
      </c>
      <c r="AH1" s="2" t="s">
        <v>64</v>
      </c>
    </row>
    <row r="2" spans="1:34" ht="15" thickBot="1" x14ac:dyDescent="0.35">
      <c r="A2" s="7">
        <v>1</v>
      </c>
      <c r="B2" s="8" t="s">
        <v>1</v>
      </c>
      <c r="C2" s="8">
        <v>47</v>
      </c>
      <c r="D2" s="13">
        <f t="shared" ref="D2:D26" si="0">C2/SUM($C$2:$C$26,$H$2:$H$27)</f>
        <v>8.4229390681003588E-2</v>
      </c>
      <c r="F2" s="7">
        <v>26</v>
      </c>
      <c r="G2" s="8" t="s">
        <v>26</v>
      </c>
      <c r="H2" s="8">
        <v>7</v>
      </c>
      <c r="I2" s="13">
        <f t="shared" ref="I2:I27" si="1">H2/SUM($C$2:$C$26,$H$2:$H$27)</f>
        <v>1.2544802867383513E-2</v>
      </c>
      <c r="K2" s="26" t="s">
        <v>55</v>
      </c>
      <c r="L2" s="19" t="s">
        <v>61</v>
      </c>
      <c r="M2" s="20" t="s">
        <v>62</v>
      </c>
      <c r="N2" s="19" t="s">
        <v>61</v>
      </c>
      <c r="O2" s="20" t="s">
        <v>62</v>
      </c>
      <c r="P2" s="16" t="s">
        <v>60</v>
      </c>
      <c r="Q2"/>
      <c r="S2" s="19" t="s">
        <v>61</v>
      </c>
      <c r="T2" s="19" t="s">
        <v>61</v>
      </c>
      <c r="U2" s="16" t="s">
        <v>60</v>
      </c>
      <c r="V2" s="16"/>
      <c r="X2" s="19" t="s">
        <v>61</v>
      </c>
      <c r="Y2" s="20" t="s">
        <v>62</v>
      </c>
      <c r="Z2" s="19" t="s">
        <v>61</v>
      </c>
      <c r="AA2" s="20" t="s">
        <v>62</v>
      </c>
      <c r="AB2" s="16" t="s">
        <v>60</v>
      </c>
      <c r="AD2" s="1" t="s">
        <v>80</v>
      </c>
      <c r="AE2" s="1">
        <v>130</v>
      </c>
      <c r="AG2" s="1" t="s">
        <v>80</v>
      </c>
      <c r="AH2" s="1">
        <v>28</v>
      </c>
    </row>
    <row r="3" spans="1:34" x14ac:dyDescent="0.3">
      <c r="A3" s="9">
        <v>2</v>
      </c>
      <c r="B3" s="10" t="s">
        <v>2</v>
      </c>
      <c r="C3" s="10">
        <v>39</v>
      </c>
      <c r="D3" s="14">
        <f t="shared" si="0"/>
        <v>6.9892473118279563E-2</v>
      </c>
      <c r="F3" s="9">
        <v>27</v>
      </c>
      <c r="G3" s="10" t="s">
        <v>27</v>
      </c>
      <c r="H3" s="10">
        <v>6</v>
      </c>
      <c r="I3" s="14">
        <f t="shared" si="1"/>
        <v>1.0752688172043012E-2</v>
      </c>
      <c r="K3" s="23" t="s">
        <v>56</v>
      </c>
      <c r="L3" s="21">
        <v>188</v>
      </c>
      <c r="M3" s="22">
        <f>L3/SUM(L$3:L$6)</f>
        <v>0.33691756272401435</v>
      </c>
      <c r="N3" s="21">
        <v>876</v>
      </c>
      <c r="O3" s="22">
        <f>N3/SUM(N$3:N$6)</f>
        <v>0.36348547717842322</v>
      </c>
      <c r="P3" s="30">
        <f>N3/L3</f>
        <v>4.6595744680851068</v>
      </c>
      <c r="Q3"/>
      <c r="R3" s="1" t="s">
        <v>80</v>
      </c>
      <c r="S3">
        <f>VLOOKUP(R3,$AG$2:$AH$18,2,FALSE)</f>
        <v>28</v>
      </c>
      <c r="T3">
        <f>VLOOKUP(R3,$AD$2:$AE$18,2,FALSE)</f>
        <v>130</v>
      </c>
      <c r="U3" s="30">
        <f>T3/S3</f>
        <v>4.6428571428571432</v>
      </c>
      <c r="V3" s="30"/>
      <c r="W3" s="1" t="s">
        <v>80</v>
      </c>
      <c r="X3">
        <f>VLOOKUP(W3,$AG$2:$AH$18,2,FALSE)</f>
        <v>28</v>
      </c>
      <c r="Y3" s="22">
        <f>X3/SUM(X$3:X$19)</f>
        <v>0.224</v>
      </c>
      <c r="Z3">
        <f>VLOOKUP(W3,$AD$2:$AE$18,2,FALSE)</f>
        <v>130</v>
      </c>
      <c r="AA3" s="22">
        <f>Z3/SUM(Z$3:Z$19)</f>
        <v>0.29478458049886619</v>
      </c>
      <c r="AB3" s="30">
        <f>Z3/X3</f>
        <v>4.6428571428571432</v>
      </c>
      <c r="AD3" s="1" t="s">
        <v>76</v>
      </c>
      <c r="AE3" s="1">
        <v>59</v>
      </c>
      <c r="AG3" s="1" t="s">
        <v>76</v>
      </c>
      <c r="AH3" s="1">
        <v>19</v>
      </c>
    </row>
    <row r="4" spans="1:34" x14ac:dyDescent="0.3">
      <c r="A4" s="9">
        <v>3</v>
      </c>
      <c r="B4" s="10" t="s">
        <v>3</v>
      </c>
      <c r="C4" s="10">
        <v>32</v>
      </c>
      <c r="D4" s="14">
        <f t="shared" si="0"/>
        <v>5.7347670250896057E-2</v>
      </c>
      <c r="F4" s="9">
        <v>28</v>
      </c>
      <c r="G4" s="10" t="s">
        <v>28</v>
      </c>
      <c r="H4" s="10">
        <v>5</v>
      </c>
      <c r="I4" s="14">
        <f t="shared" si="1"/>
        <v>8.9605734767025085E-3</v>
      </c>
      <c r="K4" s="24" t="s">
        <v>57</v>
      </c>
      <c r="L4" s="21">
        <v>143</v>
      </c>
      <c r="M4" s="22">
        <f t="shared" ref="M4:O6" si="2">L4/SUM(L$3:L$6)</f>
        <v>0.25627240143369173</v>
      </c>
      <c r="N4" s="21">
        <v>713</v>
      </c>
      <c r="O4" s="22">
        <f t="shared" si="2"/>
        <v>0.29585062240663901</v>
      </c>
      <c r="P4" s="30">
        <f t="shared" ref="P4:P6" si="3">N4/L4</f>
        <v>4.9860139860139858</v>
      </c>
      <c r="Q4"/>
      <c r="R4" s="1" t="s">
        <v>76</v>
      </c>
      <c r="S4">
        <f>VLOOKUP(R4,$AG$2:$AH$18,2,FALSE)</f>
        <v>19</v>
      </c>
      <c r="T4">
        <f>VLOOKUP(R4,$AD$2:$AE$18,2,FALSE)</f>
        <v>59</v>
      </c>
      <c r="U4" s="30">
        <f>T4/S4</f>
        <v>3.1052631578947367</v>
      </c>
      <c r="V4" s="30"/>
      <c r="W4" s="1" t="s">
        <v>76</v>
      </c>
      <c r="X4">
        <f t="shared" ref="X4:X19" si="4">VLOOKUP(W4,$AG$2:$AH$18,2,FALSE)</f>
        <v>19</v>
      </c>
      <c r="Y4" s="22">
        <f t="shared" ref="Y4:Y19" si="5">X4/SUM(X$3:X$19)</f>
        <v>0.152</v>
      </c>
      <c r="Z4">
        <f t="shared" ref="Z4:Z19" si="6">VLOOKUP(W4,$AD$2:$AE$18,2,FALSE)</f>
        <v>59</v>
      </c>
      <c r="AA4" s="22">
        <f t="shared" ref="AA4:AA19" si="7">Z4/SUM(Z$3:Z$19)</f>
        <v>0.13378684807256236</v>
      </c>
      <c r="AB4" s="30">
        <f t="shared" ref="AB4:AB19" si="8">Z4/X4</f>
        <v>3.1052631578947367</v>
      </c>
      <c r="AD4" s="1" t="s">
        <v>70</v>
      </c>
      <c r="AE4" s="1">
        <v>58</v>
      </c>
      <c r="AG4" s="1" t="s">
        <v>81</v>
      </c>
      <c r="AH4" s="1">
        <v>16</v>
      </c>
    </row>
    <row r="5" spans="1:34" x14ac:dyDescent="0.3">
      <c r="A5" s="9">
        <v>4</v>
      </c>
      <c r="B5" s="10" t="s">
        <v>4</v>
      </c>
      <c r="C5" s="10">
        <v>29</v>
      </c>
      <c r="D5" s="14">
        <f t="shared" si="0"/>
        <v>5.197132616487455E-2</v>
      </c>
      <c r="F5" s="9">
        <v>29</v>
      </c>
      <c r="G5" s="10" t="s">
        <v>29</v>
      </c>
      <c r="H5" s="10">
        <v>5</v>
      </c>
      <c r="I5" s="14">
        <f t="shared" si="1"/>
        <v>8.9605734767025085E-3</v>
      </c>
      <c r="K5" s="24" t="s">
        <v>58</v>
      </c>
      <c r="L5" s="21">
        <v>125</v>
      </c>
      <c r="M5" s="22">
        <f t="shared" si="2"/>
        <v>0.22401433691756273</v>
      </c>
      <c r="N5" s="21">
        <v>441</v>
      </c>
      <c r="O5" s="22">
        <f t="shared" si="2"/>
        <v>0.18298755186721991</v>
      </c>
      <c r="P5" s="30">
        <f t="shared" si="3"/>
        <v>3.528</v>
      </c>
      <c r="Q5"/>
      <c r="R5" s="1" t="s">
        <v>70</v>
      </c>
      <c r="S5">
        <f>VLOOKUP(R5,$AG$2:$AH$18,2,FALSE)</f>
        <v>15</v>
      </c>
      <c r="T5">
        <f>VLOOKUP(R5,$AD$2:$AE$18,2,FALSE)</f>
        <v>58</v>
      </c>
      <c r="U5" s="30">
        <f>T5/S5</f>
        <v>3.8666666666666667</v>
      </c>
      <c r="V5" s="30"/>
      <c r="W5" s="1" t="s">
        <v>70</v>
      </c>
      <c r="X5">
        <f t="shared" si="4"/>
        <v>15</v>
      </c>
      <c r="Y5" s="22">
        <f t="shared" si="5"/>
        <v>0.12</v>
      </c>
      <c r="Z5">
        <f t="shared" si="6"/>
        <v>58</v>
      </c>
      <c r="AA5" s="22">
        <f t="shared" si="7"/>
        <v>0.13151927437641722</v>
      </c>
      <c r="AB5" s="30">
        <f t="shared" si="8"/>
        <v>3.8666666666666667</v>
      </c>
      <c r="AD5" s="1" t="s">
        <v>81</v>
      </c>
      <c r="AE5" s="1">
        <v>40</v>
      </c>
      <c r="AG5" s="1" t="s">
        <v>70</v>
      </c>
      <c r="AH5" s="1">
        <v>15</v>
      </c>
    </row>
    <row r="6" spans="1:34" ht="15" thickBot="1" x14ac:dyDescent="0.35">
      <c r="A6" s="9">
        <v>5</v>
      </c>
      <c r="B6" s="10" t="s">
        <v>5</v>
      </c>
      <c r="C6" s="10">
        <v>28</v>
      </c>
      <c r="D6" s="14">
        <f t="shared" si="0"/>
        <v>5.0179211469534052E-2</v>
      </c>
      <c r="F6" s="9">
        <v>30</v>
      </c>
      <c r="G6" s="10" t="s">
        <v>30</v>
      </c>
      <c r="H6" s="10">
        <v>5</v>
      </c>
      <c r="I6" s="14">
        <f t="shared" si="1"/>
        <v>8.9605734767025085E-3</v>
      </c>
      <c r="K6" s="27" t="s">
        <v>59</v>
      </c>
      <c r="L6" s="28">
        <v>102</v>
      </c>
      <c r="M6" s="29">
        <f t="shared" si="2"/>
        <v>0.18279569892473119</v>
      </c>
      <c r="N6" s="28">
        <v>380</v>
      </c>
      <c r="O6" s="29">
        <f t="shared" si="2"/>
        <v>0.15767634854771784</v>
      </c>
      <c r="P6" s="30">
        <f t="shared" si="3"/>
        <v>3.7254901960784315</v>
      </c>
      <c r="Q6"/>
      <c r="R6" s="1" t="s">
        <v>81</v>
      </c>
      <c r="S6">
        <f>VLOOKUP(R6,$AG$2:$AH$18,2,FALSE)</f>
        <v>16</v>
      </c>
      <c r="T6">
        <f>VLOOKUP(R6,$AD$2:$AE$18,2,FALSE)</f>
        <v>40</v>
      </c>
      <c r="U6" s="30">
        <f>T6/S6</f>
        <v>2.5</v>
      </c>
      <c r="V6" s="30"/>
      <c r="W6" s="1" t="s">
        <v>81</v>
      </c>
      <c r="X6">
        <f t="shared" si="4"/>
        <v>16</v>
      </c>
      <c r="Y6" s="22">
        <f t="shared" si="5"/>
        <v>0.128</v>
      </c>
      <c r="Z6">
        <f t="shared" si="6"/>
        <v>40</v>
      </c>
      <c r="AA6" s="22">
        <f t="shared" si="7"/>
        <v>9.0702947845804988E-2</v>
      </c>
      <c r="AB6" s="30">
        <f t="shared" si="8"/>
        <v>2.5</v>
      </c>
      <c r="AD6" s="1" t="s">
        <v>72</v>
      </c>
      <c r="AE6" s="1">
        <v>21</v>
      </c>
      <c r="AG6" s="1" t="s">
        <v>71</v>
      </c>
      <c r="AH6" s="1">
        <v>7</v>
      </c>
    </row>
    <row r="7" spans="1:34" x14ac:dyDescent="0.3">
      <c r="A7" s="9">
        <v>6</v>
      </c>
      <c r="B7" s="10" t="s">
        <v>6</v>
      </c>
      <c r="C7" s="10">
        <v>25</v>
      </c>
      <c r="D7" s="14">
        <f t="shared" si="0"/>
        <v>4.4802867383512544E-2</v>
      </c>
      <c r="F7" s="9">
        <v>31</v>
      </c>
      <c r="G7" s="10" t="s">
        <v>31</v>
      </c>
      <c r="H7" s="10">
        <v>5</v>
      </c>
      <c r="I7" s="14">
        <f t="shared" si="1"/>
        <v>8.9605734767025085E-3</v>
      </c>
      <c r="R7" s="1" t="s">
        <v>72</v>
      </c>
      <c r="S7">
        <f>VLOOKUP(R7,$AG$2:$AH$18,2,FALSE)</f>
        <v>4</v>
      </c>
      <c r="T7">
        <f>VLOOKUP(R7,$AD$2:$AE$18,2,FALSE)</f>
        <v>21</v>
      </c>
      <c r="U7" s="30">
        <f>T7/S7</f>
        <v>5.25</v>
      </c>
      <c r="V7" s="30"/>
      <c r="W7" s="1" t="s">
        <v>72</v>
      </c>
      <c r="X7">
        <f t="shared" si="4"/>
        <v>4</v>
      </c>
      <c r="Y7" s="22">
        <f t="shared" si="5"/>
        <v>3.2000000000000001E-2</v>
      </c>
      <c r="Z7">
        <f t="shared" si="6"/>
        <v>21</v>
      </c>
      <c r="AA7" s="22">
        <f t="shared" si="7"/>
        <v>4.7619047619047616E-2</v>
      </c>
      <c r="AB7" s="30">
        <f t="shared" si="8"/>
        <v>5.25</v>
      </c>
      <c r="AD7" s="1" t="s">
        <v>74</v>
      </c>
      <c r="AE7" s="1">
        <v>21</v>
      </c>
      <c r="AG7" s="1" t="s">
        <v>74</v>
      </c>
      <c r="AH7" s="1">
        <v>7</v>
      </c>
    </row>
    <row r="8" spans="1:34" x14ac:dyDescent="0.3">
      <c r="A8" s="9">
        <v>7</v>
      </c>
      <c r="B8" s="10" t="s">
        <v>7</v>
      </c>
      <c r="C8" s="10">
        <v>23</v>
      </c>
      <c r="D8" s="14">
        <f t="shared" si="0"/>
        <v>4.1218637992831542E-2</v>
      </c>
      <c r="F8" s="9">
        <v>32</v>
      </c>
      <c r="G8" s="10" t="s">
        <v>32</v>
      </c>
      <c r="H8" s="10">
        <v>5</v>
      </c>
      <c r="I8" s="14">
        <f t="shared" si="1"/>
        <v>8.9605734767025085E-3</v>
      </c>
      <c r="R8" s="1" t="s">
        <v>74</v>
      </c>
      <c r="S8">
        <f>VLOOKUP(R8,$AG$2:$AH$18,2,FALSE)</f>
        <v>7</v>
      </c>
      <c r="T8">
        <f>VLOOKUP(R8,$AD$2:$AE$18,2,FALSE)</f>
        <v>21</v>
      </c>
      <c r="U8" s="30">
        <f>T8/S8</f>
        <v>3</v>
      </c>
      <c r="V8" s="30"/>
      <c r="W8" s="1" t="s">
        <v>74</v>
      </c>
      <c r="X8">
        <f t="shared" si="4"/>
        <v>7</v>
      </c>
      <c r="Y8" s="22">
        <f t="shared" si="5"/>
        <v>5.6000000000000001E-2</v>
      </c>
      <c r="Z8">
        <f t="shared" si="6"/>
        <v>21</v>
      </c>
      <c r="AA8" s="22">
        <f t="shared" si="7"/>
        <v>4.7619047619047616E-2</v>
      </c>
      <c r="AB8" s="30">
        <f t="shared" si="8"/>
        <v>3</v>
      </c>
      <c r="AD8" s="1" t="s">
        <v>73</v>
      </c>
      <c r="AE8" s="1">
        <v>19</v>
      </c>
      <c r="AG8" s="1" t="s">
        <v>77</v>
      </c>
      <c r="AH8" s="1">
        <v>6</v>
      </c>
    </row>
    <row r="9" spans="1:34" x14ac:dyDescent="0.3">
      <c r="A9" s="9">
        <v>8</v>
      </c>
      <c r="B9" s="10" t="s">
        <v>8</v>
      </c>
      <c r="C9" s="10">
        <v>23</v>
      </c>
      <c r="D9" s="14">
        <f t="shared" si="0"/>
        <v>4.1218637992831542E-2</v>
      </c>
      <c r="F9" s="9">
        <v>33</v>
      </c>
      <c r="G9" s="10" t="s">
        <v>33</v>
      </c>
      <c r="H9" s="10">
        <v>4</v>
      </c>
      <c r="I9" s="14">
        <f t="shared" si="1"/>
        <v>7.1684587813620072E-3</v>
      </c>
      <c r="R9" s="1" t="s">
        <v>73</v>
      </c>
      <c r="S9">
        <f>VLOOKUP(R9,$AG$2:$AH$18,2,FALSE)</f>
        <v>5</v>
      </c>
      <c r="T9">
        <f>VLOOKUP(R9,$AD$2:$AE$18,2,FALSE)</f>
        <v>19</v>
      </c>
      <c r="U9" s="30">
        <f>T9/S9</f>
        <v>3.8</v>
      </c>
      <c r="V9" s="30"/>
      <c r="W9" s="1" t="s">
        <v>73</v>
      </c>
      <c r="X9">
        <f t="shared" si="4"/>
        <v>5</v>
      </c>
      <c r="Y9" s="22">
        <f t="shared" si="5"/>
        <v>0.04</v>
      </c>
      <c r="Z9">
        <f t="shared" si="6"/>
        <v>19</v>
      </c>
      <c r="AA9" s="22">
        <f t="shared" si="7"/>
        <v>4.3083900226757371E-2</v>
      </c>
      <c r="AB9" s="30">
        <f t="shared" si="8"/>
        <v>3.8</v>
      </c>
      <c r="AD9" s="1" t="s">
        <v>77</v>
      </c>
      <c r="AE9" s="1">
        <v>19</v>
      </c>
      <c r="AG9" s="1" t="s">
        <v>73</v>
      </c>
      <c r="AH9" s="1">
        <v>5</v>
      </c>
    </row>
    <row r="10" spans="1:34" x14ac:dyDescent="0.3">
      <c r="A10" s="9">
        <v>9</v>
      </c>
      <c r="B10" s="10" t="s">
        <v>9</v>
      </c>
      <c r="C10" s="10">
        <v>22</v>
      </c>
      <c r="D10" s="14">
        <f t="shared" si="0"/>
        <v>3.9426523297491037E-2</v>
      </c>
      <c r="F10" s="9">
        <v>34</v>
      </c>
      <c r="G10" s="10" t="s">
        <v>34</v>
      </c>
      <c r="H10" s="10">
        <v>4</v>
      </c>
      <c r="I10" s="14">
        <f t="shared" si="1"/>
        <v>7.1684587813620072E-3</v>
      </c>
      <c r="R10" s="1" t="s">
        <v>77</v>
      </c>
      <c r="S10">
        <f>VLOOKUP(R10,$AG$2:$AH$18,2,FALSE)</f>
        <v>6</v>
      </c>
      <c r="T10">
        <f>VLOOKUP(R10,$AD$2:$AE$18,2,FALSE)</f>
        <v>19</v>
      </c>
      <c r="U10" s="30">
        <f>T10/S10</f>
        <v>3.1666666666666665</v>
      </c>
      <c r="V10" s="30"/>
      <c r="W10" s="1" t="s">
        <v>77</v>
      </c>
      <c r="X10">
        <f t="shared" si="4"/>
        <v>6</v>
      </c>
      <c r="Y10" s="22">
        <f t="shared" si="5"/>
        <v>4.8000000000000001E-2</v>
      </c>
      <c r="Z10">
        <f t="shared" si="6"/>
        <v>19</v>
      </c>
      <c r="AA10" s="22">
        <f t="shared" si="7"/>
        <v>4.3083900226757371E-2</v>
      </c>
      <c r="AB10" s="30">
        <f t="shared" si="8"/>
        <v>3.1666666666666665</v>
      </c>
      <c r="AD10" s="1" t="s">
        <v>71</v>
      </c>
      <c r="AE10" s="1">
        <v>16</v>
      </c>
      <c r="AG10" s="1" t="s">
        <v>72</v>
      </c>
      <c r="AH10" s="1">
        <v>4</v>
      </c>
    </row>
    <row r="11" spans="1:34" x14ac:dyDescent="0.3">
      <c r="A11" s="9">
        <v>10</v>
      </c>
      <c r="B11" s="10" t="s">
        <v>10</v>
      </c>
      <c r="C11" s="10">
        <v>20</v>
      </c>
      <c r="D11" s="14">
        <f t="shared" si="0"/>
        <v>3.5842293906810034E-2</v>
      </c>
      <c r="F11" s="9">
        <v>35</v>
      </c>
      <c r="G11" s="10" t="s">
        <v>35</v>
      </c>
      <c r="H11" s="10">
        <v>4</v>
      </c>
      <c r="I11" s="14">
        <f t="shared" si="1"/>
        <v>7.1684587813620072E-3</v>
      </c>
      <c r="R11" s="1" t="s">
        <v>71</v>
      </c>
      <c r="S11">
        <f>VLOOKUP(R11,$AG$2:$AH$18,2,FALSE)</f>
        <v>7</v>
      </c>
      <c r="T11">
        <f>VLOOKUP(R11,$AD$2:$AE$18,2,FALSE)</f>
        <v>16</v>
      </c>
      <c r="U11" s="30">
        <f>T11/S11</f>
        <v>2.2857142857142856</v>
      </c>
      <c r="V11" s="30"/>
      <c r="W11" s="1" t="s">
        <v>71</v>
      </c>
      <c r="X11">
        <f t="shared" si="4"/>
        <v>7</v>
      </c>
      <c r="Y11" s="22">
        <f t="shared" si="5"/>
        <v>5.6000000000000001E-2</v>
      </c>
      <c r="Z11">
        <f t="shared" si="6"/>
        <v>16</v>
      </c>
      <c r="AA11" s="22">
        <f t="shared" si="7"/>
        <v>3.6281179138321996E-2</v>
      </c>
      <c r="AB11" s="30">
        <f t="shared" si="8"/>
        <v>2.2857142857142856</v>
      </c>
      <c r="AD11" s="1" t="s">
        <v>78</v>
      </c>
      <c r="AE11" s="1">
        <v>14</v>
      </c>
      <c r="AG11" s="1" t="s">
        <v>78</v>
      </c>
      <c r="AH11" s="1">
        <v>4</v>
      </c>
    </row>
    <row r="12" spans="1:34" x14ac:dyDescent="0.3">
      <c r="A12" s="9">
        <v>11</v>
      </c>
      <c r="B12" s="10" t="s">
        <v>11</v>
      </c>
      <c r="C12" s="10">
        <v>19</v>
      </c>
      <c r="D12" s="14">
        <f t="shared" si="0"/>
        <v>3.4050179211469536E-2</v>
      </c>
      <c r="F12" s="9">
        <v>36</v>
      </c>
      <c r="G12" s="10" t="s">
        <v>36</v>
      </c>
      <c r="H12" s="10">
        <v>4</v>
      </c>
      <c r="I12" s="14">
        <f t="shared" si="1"/>
        <v>7.1684587813620072E-3</v>
      </c>
      <c r="R12" s="1" t="s">
        <v>78</v>
      </c>
      <c r="S12">
        <f>VLOOKUP(R12,$AG$2:$AH$18,2,FALSE)</f>
        <v>4</v>
      </c>
      <c r="T12">
        <f>VLOOKUP(R12,$AD$2:$AE$18,2,FALSE)</f>
        <v>14</v>
      </c>
      <c r="U12" s="30">
        <f>T12/S12</f>
        <v>3.5</v>
      </c>
      <c r="V12" s="30"/>
      <c r="W12" s="1" t="s">
        <v>78</v>
      </c>
      <c r="X12">
        <f t="shared" si="4"/>
        <v>4</v>
      </c>
      <c r="Y12" s="22">
        <f t="shared" si="5"/>
        <v>3.2000000000000001E-2</v>
      </c>
      <c r="Z12">
        <f t="shared" si="6"/>
        <v>14</v>
      </c>
      <c r="AA12" s="22">
        <f t="shared" si="7"/>
        <v>3.1746031746031744E-2</v>
      </c>
      <c r="AB12" s="30">
        <f t="shared" si="8"/>
        <v>3.5</v>
      </c>
      <c r="AD12" s="1" t="s">
        <v>75</v>
      </c>
      <c r="AE12" s="1">
        <v>11</v>
      </c>
      <c r="AG12" s="1" t="s">
        <v>66</v>
      </c>
      <c r="AH12" s="1">
        <v>3</v>
      </c>
    </row>
    <row r="13" spans="1:34" x14ac:dyDescent="0.3">
      <c r="A13" s="9">
        <v>12</v>
      </c>
      <c r="B13" s="10" t="s">
        <v>12</v>
      </c>
      <c r="C13" s="10">
        <v>18</v>
      </c>
      <c r="D13" s="14">
        <f t="shared" si="0"/>
        <v>3.2258064516129031E-2</v>
      </c>
      <c r="F13" s="9">
        <v>37</v>
      </c>
      <c r="G13" s="10" t="s">
        <v>37</v>
      </c>
      <c r="H13" s="10">
        <v>4</v>
      </c>
      <c r="I13" s="14">
        <f t="shared" si="1"/>
        <v>7.1684587813620072E-3</v>
      </c>
      <c r="R13" s="1" t="s">
        <v>75</v>
      </c>
      <c r="S13">
        <f>VLOOKUP(R13,$AG$2:$AH$18,2,FALSE)</f>
        <v>2</v>
      </c>
      <c r="T13">
        <f>VLOOKUP(R13,$AD$2:$AE$18,2,FALSE)</f>
        <v>11</v>
      </c>
      <c r="U13" s="30">
        <f>T13/S13</f>
        <v>5.5</v>
      </c>
      <c r="V13" s="30"/>
      <c r="W13" s="1" t="s">
        <v>75</v>
      </c>
      <c r="X13">
        <f t="shared" si="4"/>
        <v>2</v>
      </c>
      <c r="Y13" s="22">
        <f t="shared" si="5"/>
        <v>1.6E-2</v>
      </c>
      <c r="Z13">
        <f t="shared" si="6"/>
        <v>11</v>
      </c>
      <c r="AA13" s="22">
        <f t="shared" si="7"/>
        <v>2.4943310657596373E-2</v>
      </c>
      <c r="AB13" s="30">
        <f t="shared" si="8"/>
        <v>5.5</v>
      </c>
      <c r="AD13" s="1" t="s">
        <v>66</v>
      </c>
      <c r="AE13" s="1">
        <v>10</v>
      </c>
      <c r="AG13" s="1" t="s">
        <v>79</v>
      </c>
      <c r="AH13" s="1">
        <v>3</v>
      </c>
    </row>
    <row r="14" spans="1:34" x14ac:dyDescent="0.3">
      <c r="A14" s="9">
        <v>13</v>
      </c>
      <c r="B14" s="10" t="s">
        <v>13</v>
      </c>
      <c r="C14" s="10">
        <v>16</v>
      </c>
      <c r="D14" s="14">
        <f t="shared" si="0"/>
        <v>2.8673835125448029E-2</v>
      </c>
      <c r="F14" s="9">
        <v>38</v>
      </c>
      <c r="G14" s="10" t="s">
        <v>38</v>
      </c>
      <c r="H14" s="10">
        <v>4</v>
      </c>
      <c r="I14" s="14">
        <f t="shared" si="1"/>
        <v>7.1684587813620072E-3</v>
      </c>
      <c r="R14" s="1" t="s">
        <v>66</v>
      </c>
      <c r="S14">
        <f>VLOOKUP(R14,$AG$2:$AH$18,2,FALSE)</f>
        <v>3</v>
      </c>
      <c r="T14">
        <f>VLOOKUP(R14,$AD$2:$AE$18,2,FALSE)</f>
        <v>10</v>
      </c>
      <c r="U14" s="30">
        <f>T14/S14</f>
        <v>3.3333333333333335</v>
      </c>
      <c r="V14" s="30"/>
      <c r="W14" s="1" t="s">
        <v>66</v>
      </c>
      <c r="X14">
        <f t="shared" si="4"/>
        <v>3</v>
      </c>
      <c r="Y14" s="22">
        <f t="shared" si="5"/>
        <v>2.4E-2</v>
      </c>
      <c r="Z14">
        <f t="shared" si="6"/>
        <v>10</v>
      </c>
      <c r="AA14" s="22">
        <f t="shared" si="7"/>
        <v>2.2675736961451247E-2</v>
      </c>
      <c r="AB14" s="30">
        <f t="shared" si="8"/>
        <v>3.3333333333333335</v>
      </c>
      <c r="AD14" s="1" t="s">
        <v>68</v>
      </c>
      <c r="AE14" s="1">
        <v>8</v>
      </c>
      <c r="AG14" s="1" t="s">
        <v>67</v>
      </c>
      <c r="AH14" s="1">
        <v>2</v>
      </c>
    </row>
    <row r="15" spans="1:34" x14ac:dyDescent="0.3">
      <c r="A15" s="9">
        <v>14</v>
      </c>
      <c r="B15" s="10" t="s">
        <v>14</v>
      </c>
      <c r="C15" s="10">
        <v>16</v>
      </c>
      <c r="D15" s="14">
        <f t="shared" si="0"/>
        <v>2.8673835125448029E-2</v>
      </c>
      <c r="F15" s="9">
        <v>39</v>
      </c>
      <c r="G15" s="10" t="s">
        <v>39</v>
      </c>
      <c r="H15" s="10">
        <v>3</v>
      </c>
      <c r="I15" s="14">
        <f t="shared" si="1"/>
        <v>5.3763440860215058E-3</v>
      </c>
      <c r="R15" s="1" t="s">
        <v>68</v>
      </c>
      <c r="S15">
        <f>VLOOKUP(R15,$AG$2:$AH$18,2,FALSE)</f>
        <v>1</v>
      </c>
      <c r="T15">
        <f>VLOOKUP(R15,$AD$2:$AE$18,2,FALSE)</f>
        <v>8</v>
      </c>
      <c r="U15" s="30">
        <f>T15/S15</f>
        <v>8</v>
      </c>
      <c r="V15" s="30"/>
      <c r="W15" s="1" t="s">
        <v>68</v>
      </c>
      <c r="X15">
        <f t="shared" si="4"/>
        <v>1</v>
      </c>
      <c r="Y15" s="22">
        <f t="shared" si="5"/>
        <v>8.0000000000000002E-3</v>
      </c>
      <c r="Z15">
        <f t="shared" si="6"/>
        <v>8</v>
      </c>
      <c r="AA15" s="22">
        <f t="shared" si="7"/>
        <v>1.8140589569160998E-2</v>
      </c>
      <c r="AB15" s="30">
        <f t="shared" si="8"/>
        <v>8</v>
      </c>
      <c r="AD15" s="1" t="s">
        <v>79</v>
      </c>
      <c r="AE15" s="1">
        <v>6</v>
      </c>
      <c r="AG15" s="1" t="s">
        <v>69</v>
      </c>
      <c r="AH15" s="1">
        <v>2</v>
      </c>
    </row>
    <row r="16" spans="1:34" x14ac:dyDescent="0.3">
      <c r="A16" s="9">
        <v>15</v>
      </c>
      <c r="B16" s="10" t="s">
        <v>15</v>
      </c>
      <c r="C16" s="10">
        <v>15</v>
      </c>
      <c r="D16" s="14">
        <f t="shared" si="0"/>
        <v>2.6881720430107527E-2</v>
      </c>
      <c r="F16" s="9">
        <v>40</v>
      </c>
      <c r="G16" s="10" t="s">
        <v>40</v>
      </c>
      <c r="H16" s="10">
        <v>3</v>
      </c>
      <c r="I16" s="14">
        <f t="shared" si="1"/>
        <v>5.3763440860215058E-3</v>
      </c>
      <c r="R16" s="1" t="s">
        <v>79</v>
      </c>
      <c r="S16">
        <f>VLOOKUP(R16,$AG$2:$AH$18,2,FALSE)</f>
        <v>3</v>
      </c>
      <c r="T16">
        <f>VLOOKUP(R16,$AD$2:$AE$18,2,FALSE)</f>
        <v>6</v>
      </c>
      <c r="U16" s="30">
        <f>T16/S16</f>
        <v>2</v>
      </c>
      <c r="V16" s="30"/>
      <c r="W16" s="1" t="s">
        <v>79</v>
      </c>
      <c r="X16">
        <f t="shared" si="4"/>
        <v>3</v>
      </c>
      <c r="Y16" s="22">
        <f t="shared" si="5"/>
        <v>2.4E-2</v>
      </c>
      <c r="Z16">
        <f t="shared" si="6"/>
        <v>6</v>
      </c>
      <c r="AA16" s="22">
        <f t="shared" si="7"/>
        <v>1.3605442176870748E-2</v>
      </c>
      <c r="AB16" s="30">
        <f t="shared" si="8"/>
        <v>2</v>
      </c>
      <c r="AD16" s="1" t="s">
        <v>67</v>
      </c>
      <c r="AE16" s="1">
        <v>5</v>
      </c>
      <c r="AG16" s="1" t="s">
        <v>75</v>
      </c>
      <c r="AH16" s="1">
        <v>2</v>
      </c>
    </row>
    <row r="17" spans="1:34" x14ac:dyDescent="0.3">
      <c r="A17" s="9">
        <v>16</v>
      </c>
      <c r="B17" s="10" t="s">
        <v>16</v>
      </c>
      <c r="C17" s="10">
        <v>15</v>
      </c>
      <c r="D17" s="14">
        <f t="shared" si="0"/>
        <v>2.6881720430107527E-2</v>
      </c>
      <c r="F17" s="9">
        <v>41</v>
      </c>
      <c r="G17" s="10" t="s">
        <v>41</v>
      </c>
      <c r="H17" s="10">
        <v>3</v>
      </c>
      <c r="I17" s="14">
        <f t="shared" si="1"/>
        <v>5.3763440860215058E-3</v>
      </c>
      <c r="R17" s="1" t="s">
        <v>67</v>
      </c>
      <c r="S17">
        <f>VLOOKUP(R17,$AG$2:$AH$18,2,FALSE)</f>
        <v>2</v>
      </c>
      <c r="T17">
        <f>VLOOKUP(R17,$AD$2:$AE$18,2,FALSE)</f>
        <v>5</v>
      </c>
      <c r="U17" s="30">
        <f>T17/S17</f>
        <v>2.5</v>
      </c>
      <c r="V17" s="30"/>
      <c r="W17" s="1" t="s">
        <v>67</v>
      </c>
      <c r="X17">
        <f t="shared" si="4"/>
        <v>2</v>
      </c>
      <c r="Y17" s="22">
        <f t="shared" si="5"/>
        <v>1.6E-2</v>
      </c>
      <c r="Z17">
        <f t="shared" si="6"/>
        <v>5</v>
      </c>
      <c r="AA17" s="22">
        <f t="shared" si="7"/>
        <v>1.1337868480725623E-2</v>
      </c>
      <c r="AB17" s="30">
        <f t="shared" si="8"/>
        <v>2.5</v>
      </c>
      <c r="AD17" s="1" t="s">
        <v>69</v>
      </c>
      <c r="AE17" s="1">
        <v>2</v>
      </c>
      <c r="AG17" s="1" t="s">
        <v>68</v>
      </c>
      <c r="AH17" s="1">
        <v>1</v>
      </c>
    </row>
    <row r="18" spans="1:34" x14ac:dyDescent="0.3">
      <c r="A18" s="9">
        <v>17</v>
      </c>
      <c r="B18" s="10" t="s">
        <v>17</v>
      </c>
      <c r="C18" s="10">
        <v>12</v>
      </c>
      <c r="D18" s="14">
        <f t="shared" si="0"/>
        <v>2.1505376344086023E-2</v>
      </c>
      <c r="F18" s="9">
        <v>42</v>
      </c>
      <c r="G18" s="10" t="s">
        <v>42</v>
      </c>
      <c r="H18" s="10">
        <v>3</v>
      </c>
      <c r="I18" s="14">
        <f t="shared" si="1"/>
        <v>5.3763440860215058E-3</v>
      </c>
      <c r="R18" s="1" t="s">
        <v>69</v>
      </c>
      <c r="S18">
        <f>VLOOKUP(R18,$AG$2:$AH$18,2,FALSE)</f>
        <v>2</v>
      </c>
      <c r="T18">
        <f>VLOOKUP(R18,$AD$2:$AE$18,2,FALSE)</f>
        <v>2</v>
      </c>
      <c r="U18" s="30">
        <f>T18/S18</f>
        <v>1</v>
      </c>
      <c r="V18" s="30"/>
      <c r="W18" s="1" t="s">
        <v>69</v>
      </c>
      <c r="X18">
        <f t="shared" si="4"/>
        <v>2</v>
      </c>
      <c r="Y18" s="22">
        <f t="shared" si="5"/>
        <v>1.6E-2</v>
      </c>
      <c r="Z18">
        <f t="shared" si="6"/>
        <v>2</v>
      </c>
      <c r="AA18" s="22">
        <f t="shared" si="7"/>
        <v>4.5351473922902496E-3</v>
      </c>
      <c r="AB18" s="30">
        <f t="shared" si="8"/>
        <v>1</v>
      </c>
      <c r="AD18" s="1" t="s">
        <v>82</v>
      </c>
      <c r="AE18" s="1">
        <v>2</v>
      </c>
      <c r="AG18" s="1" t="s">
        <v>82</v>
      </c>
      <c r="AH18" s="1">
        <v>1</v>
      </c>
    </row>
    <row r="19" spans="1:34" x14ac:dyDescent="0.3">
      <c r="A19" s="9">
        <v>18</v>
      </c>
      <c r="B19" s="10" t="s">
        <v>18</v>
      </c>
      <c r="C19" s="10">
        <v>11</v>
      </c>
      <c r="D19" s="14">
        <f t="shared" si="0"/>
        <v>1.9713261648745518E-2</v>
      </c>
      <c r="F19" s="9">
        <v>43</v>
      </c>
      <c r="G19" s="10" t="s">
        <v>43</v>
      </c>
      <c r="H19" s="10">
        <v>3</v>
      </c>
      <c r="I19" s="14">
        <f t="shared" si="1"/>
        <v>5.3763440860215058E-3</v>
      </c>
      <c r="R19" s="1" t="s">
        <v>82</v>
      </c>
      <c r="S19">
        <f>VLOOKUP(R19,$AG$2:$AH$18,2,FALSE)</f>
        <v>1</v>
      </c>
      <c r="T19">
        <f>VLOOKUP(R19,$AD$2:$AE$18,2,FALSE)</f>
        <v>2</v>
      </c>
      <c r="U19" s="30">
        <f>T19/S19</f>
        <v>2</v>
      </c>
      <c r="V19" s="30"/>
      <c r="W19" s="1" t="s">
        <v>82</v>
      </c>
      <c r="X19">
        <f t="shared" si="4"/>
        <v>1</v>
      </c>
      <c r="Y19" s="22">
        <f t="shared" si="5"/>
        <v>8.0000000000000002E-3</v>
      </c>
      <c r="Z19">
        <f t="shared" si="6"/>
        <v>2</v>
      </c>
      <c r="AA19" s="22">
        <f t="shared" si="7"/>
        <v>4.5351473922902496E-3</v>
      </c>
      <c r="AB19" s="30">
        <f t="shared" si="8"/>
        <v>2</v>
      </c>
    </row>
    <row r="20" spans="1:34" x14ac:dyDescent="0.3">
      <c r="A20" s="9">
        <v>19</v>
      </c>
      <c r="B20" s="10" t="s">
        <v>19</v>
      </c>
      <c r="C20" s="10">
        <v>10</v>
      </c>
      <c r="D20" s="14">
        <f t="shared" si="0"/>
        <v>1.7921146953405017E-2</v>
      </c>
      <c r="F20" s="9">
        <v>44</v>
      </c>
      <c r="G20" s="10" t="s">
        <v>44</v>
      </c>
      <c r="H20" s="10">
        <v>2</v>
      </c>
      <c r="I20" s="14">
        <f t="shared" si="1"/>
        <v>3.5842293906810036E-3</v>
      </c>
    </row>
    <row r="21" spans="1:34" x14ac:dyDescent="0.3">
      <c r="A21" s="9">
        <v>20</v>
      </c>
      <c r="B21" s="10" t="s">
        <v>20</v>
      </c>
      <c r="C21" s="10">
        <v>9</v>
      </c>
      <c r="D21" s="14">
        <f t="shared" si="0"/>
        <v>1.6129032258064516E-2</v>
      </c>
      <c r="F21" s="9">
        <v>45</v>
      </c>
      <c r="G21" s="10" t="s">
        <v>45</v>
      </c>
      <c r="H21" s="10">
        <v>2</v>
      </c>
      <c r="I21" s="14">
        <f t="shared" si="1"/>
        <v>3.5842293906810036E-3</v>
      </c>
    </row>
    <row r="22" spans="1:34" x14ac:dyDescent="0.3">
      <c r="A22" s="9">
        <v>21</v>
      </c>
      <c r="B22" s="10" t="s">
        <v>21</v>
      </c>
      <c r="C22" s="10">
        <v>9</v>
      </c>
      <c r="D22" s="14">
        <f t="shared" si="0"/>
        <v>1.6129032258064516E-2</v>
      </c>
      <c r="F22" s="9">
        <v>46</v>
      </c>
      <c r="G22" s="10" t="s">
        <v>46</v>
      </c>
      <c r="H22" s="10">
        <v>2</v>
      </c>
      <c r="I22" s="14">
        <f t="shared" si="1"/>
        <v>3.5842293906810036E-3</v>
      </c>
    </row>
    <row r="23" spans="1:34" x14ac:dyDescent="0.3">
      <c r="A23" s="9">
        <v>22</v>
      </c>
      <c r="B23" s="10" t="s">
        <v>22</v>
      </c>
      <c r="C23" s="10">
        <v>9</v>
      </c>
      <c r="D23" s="14">
        <f t="shared" si="0"/>
        <v>1.6129032258064516E-2</v>
      </c>
      <c r="F23" s="9">
        <v>47</v>
      </c>
      <c r="G23" s="10" t="s">
        <v>47</v>
      </c>
      <c r="H23" s="10">
        <v>2</v>
      </c>
      <c r="I23" s="14">
        <f t="shared" si="1"/>
        <v>3.5842293906810036E-3</v>
      </c>
    </row>
    <row r="24" spans="1:34" x14ac:dyDescent="0.3">
      <c r="A24" s="9">
        <v>23</v>
      </c>
      <c r="B24" s="10" t="s">
        <v>23</v>
      </c>
      <c r="C24" s="10">
        <v>8</v>
      </c>
      <c r="D24" s="14">
        <f t="shared" si="0"/>
        <v>1.4336917562724014E-2</v>
      </c>
      <c r="F24" s="9">
        <v>48</v>
      </c>
      <c r="G24" s="10" t="s">
        <v>48</v>
      </c>
      <c r="H24" s="10">
        <v>1</v>
      </c>
      <c r="I24" s="14">
        <f t="shared" si="1"/>
        <v>1.7921146953405018E-3</v>
      </c>
    </row>
    <row r="25" spans="1:34" x14ac:dyDescent="0.3">
      <c r="A25" s="9">
        <v>24</v>
      </c>
      <c r="B25" s="10" t="s">
        <v>24</v>
      </c>
      <c r="C25" s="10">
        <v>7</v>
      </c>
      <c r="D25" s="14">
        <f t="shared" si="0"/>
        <v>1.2544802867383513E-2</v>
      </c>
      <c r="F25" s="9">
        <v>49</v>
      </c>
      <c r="G25" s="10" t="s">
        <v>49</v>
      </c>
      <c r="H25" s="10">
        <v>1</v>
      </c>
      <c r="I25" s="14">
        <f t="shared" si="1"/>
        <v>1.7921146953405018E-3</v>
      </c>
    </row>
    <row r="26" spans="1:34" ht="15" thickBot="1" x14ac:dyDescent="0.35">
      <c r="A26" s="11">
        <v>25</v>
      </c>
      <c r="B26" s="12" t="s">
        <v>25</v>
      </c>
      <c r="C26" s="12">
        <v>7</v>
      </c>
      <c r="D26" s="15">
        <f t="shared" si="0"/>
        <v>1.2544802867383513E-2</v>
      </c>
      <c r="F26" s="9">
        <v>50</v>
      </c>
      <c r="G26" s="10" t="s">
        <v>50</v>
      </c>
      <c r="H26" s="10">
        <v>1</v>
      </c>
      <c r="I26" s="14">
        <f t="shared" si="1"/>
        <v>1.7921146953405018E-3</v>
      </c>
    </row>
    <row r="27" spans="1:34" ht="15" thickBot="1" x14ac:dyDescent="0.35">
      <c r="F27" s="11">
        <v>51</v>
      </c>
      <c r="G27" s="12" t="s">
        <v>51</v>
      </c>
      <c r="H27" s="12">
        <v>1</v>
      </c>
      <c r="I27" s="15">
        <f t="shared" si="1"/>
        <v>1.7921146953405018E-3</v>
      </c>
    </row>
  </sheetData>
  <mergeCells count="4">
    <mergeCell ref="L1:M1"/>
    <mergeCell ref="N1:O1"/>
    <mergeCell ref="X1:Y1"/>
    <mergeCell ref="Z1:AA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Reed</dc:creator>
  <cp:lastModifiedBy>Jeffrey Reed</cp:lastModifiedBy>
  <dcterms:created xsi:type="dcterms:W3CDTF">2021-06-07T19:25:48Z</dcterms:created>
  <dcterms:modified xsi:type="dcterms:W3CDTF">2021-06-18T03:22:50Z</dcterms:modified>
</cp:coreProperties>
</file>