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1.개인관련자료모음\00_논문및실적\01_논문제출자료\01_국내논문\09.디지털산업정보학회\202109월 제출예정논문\01.소스코드(jeffrey2465 github 업로드버전)\Adaptive_Switching_SAP_Reduction_Method_ByKim\"/>
    </mc:Choice>
  </mc:AlternateContent>
  <xr:revisionPtr revIDLastSave="0" documentId="13_ncr:1_{77C4ED5A-097C-45D2-ACC0-2F16E0A84CC6}" xr6:coauthVersionLast="46" xr6:coauthVersionMax="46" xr10:uidLastSave="{00000000-0000-0000-0000-000000000000}"/>
  <bookViews>
    <workbookView xWindow="-16320" yWindow="-120" windowWidth="16440" windowHeight="28590" tabRatio="926" firstSheet="9" activeTab="9" xr2:uid="{00000000-000D-0000-FFFF-FFFF00000000}"/>
  </bookViews>
  <sheets>
    <sheet name="Psap=10" sheetId="2" r:id="rId1"/>
    <sheet name="Psap=20" sheetId="3" r:id="rId2"/>
    <sheet name="Psap=30" sheetId="4" r:id="rId3"/>
    <sheet name="Psap=40" sheetId="5" r:id="rId4"/>
    <sheet name="Psap=50" sheetId="6" r:id="rId5"/>
    <sheet name="Psap=60" sheetId="7" r:id="rId6"/>
    <sheet name="Psap=70" sheetId="8" r:id="rId7"/>
    <sheet name="Psap=80" sheetId="9" r:id="rId8"/>
    <sheet name="Psap=90" sheetId="10" r:id="rId9"/>
    <sheet name="ASFNR(AdaptiveSwitchingFilter)" sheetId="12" r:id="rId10"/>
    <sheet name="psnrs_시트통합 및 통계추가_그래프 및 패턴 추출" sheetId="11" r:id="rId11"/>
    <sheet name="psnrs_시트통합 및 통계추가" sheetId="1" r:id="rId12"/>
  </sheets>
  <calcPr calcId="181029"/>
</workbook>
</file>

<file path=xl/calcChain.xml><?xml version="1.0" encoding="utf-8"?>
<calcChain xmlns="http://schemas.openxmlformats.org/spreadsheetml/2006/main">
  <c r="W75" i="9" l="1"/>
  <c r="V75" i="9"/>
  <c r="R75" i="9"/>
  <c r="S75" i="9"/>
  <c r="T75" i="9"/>
  <c r="Q75" i="9"/>
  <c r="S76" i="6"/>
  <c r="R76" i="6"/>
  <c r="P76" i="6"/>
  <c r="O76" i="6"/>
  <c r="K33" i="5"/>
  <c r="O33" i="5" s="1"/>
  <c r="K32" i="5"/>
  <c r="O36" i="5"/>
  <c r="O59" i="5" s="1"/>
  <c r="R4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O38" i="5" s="1"/>
  <c r="K20" i="5"/>
  <c r="K21" i="5"/>
  <c r="K22" i="5"/>
  <c r="K23" i="5"/>
  <c r="K24" i="5"/>
  <c r="K25" i="5"/>
  <c r="K26" i="5"/>
  <c r="K27" i="5"/>
  <c r="K28" i="5"/>
  <c r="K29" i="5"/>
  <c r="K30" i="5"/>
  <c r="K31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R68" i="10"/>
  <c r="U67" i="10"/>
  <c r="U68" i="10" s="1"/>
  <c r="T67" i="10"/>
  <c r="T68" i="10" s="1"/>
  <c r="S67" i="10"/>
  <c r="S68" i="10" s="1"/>
  <c r="R67" i="10"/>
  <c r="Q67" i="10"/>
  <c r="Q68" i="10" s="1"/>
  <c r="P67" i="10"/>
  <c r="P68" i="10" s="1"/>
  <c r="O67" i="10"/>
  <c r="O68" i="10" s="1"/>
  <c r="R68" i="9"/>
  <c r="T67" i="9"/>
  <c r="T68" i="9" s="1"/>
  <c r="S67" i="9"/>
  <c r="S68" i="9" s="1"/>
  <c r="R67" i="9"/>
  <c r="Q67" i="9"/>
  <c r="Q68" i="9" s="1"/>
  <c r="P67" i="9"/>
  <c r="P68" i="9" s="1"/>
  <c r="O67" i="9"/>
  <c r="O68" i="9" s="1"/>
  <c r="R68" i="8"/>
  <c r="T67" i="8"/>
  <c r="T68" i="8" s="1"/>
  <c r="S67" i="8"/>
  <c r="S68" i="8" s="1"/>
  <c r="R67" i="8"/>
  <c r="Q67" i="8"/>
  <c r="Q68" i="8" s="1"/>
  <c r="P67" i="8"/>
  <c r="P68" i="8" s="1"/>
  <c r="O67" i="8"/>
  <c r="O68" i="8" s="1"/>
  <c r="T67" i="7"/>
  <c r="T68" i="7" s="1"/>
  <c r="S67" i="7"/>
  <c r="S68" i="7" s="1"/>
  <c r="R67" i="7"/>
  <c r="R68" i="7" s="1"/>
  <c r="Q67" i="7"/>
  <c r="Q68" i="7" s="1"/>
  <c r="P67" i="7"/>
  <c r="P68" i="7" s="1"/>
  <c r="O67" i="7"/>
  <c r="O68" i="7" s="1"/>
  <c r="R68" i="6"/>
  <c r="U67" i="6"/>
  <c r="U68" i="6" s="1"/>
  <c r="T67" i="6"/>
  <c r="T68" i="6" s="1"/>
  <c r="S67" i="6"/>
  <c r="S68" i="6" s="1"/>
  <c r="R67" i="6"/>
  <c r="Q67" i="6"/>
  <c r="Q68" i="6" s="1"/>
  <c r="P67" i="6"/>
  <c r="P68" i="6" s="1"/>
  <c r="O67" i="6"/>
  <c r="O68" i="6" s="1"/>
  <c r="R68" i="4"/>
  <c r="U67" i="4"/>
  <c r="U68" i="4" s="1"/>
  <c r="T67" i="4"/>
  <c r="T68" i="4" s="1"/>
  <c r="S67" i="4"/>
  <c r="S68" i="4" s="1"/>
  <c r="R67" i="4"/>
  <c r="Q67" i="4"/>
  <c r="Q68" i="4" s="1"/>
  <c r="P67" i="4"/>
  <c r="P68" i="4" s="1"/>
  <c r="O67" i="4"/>
  <c r="O68" i="4" s="1"/>
  <c r="R68" i="3"/>
  <c r="U67" i="3"/>
  <c r="U68" i="3" s="1"/>
  <c r="T67" i="3"/>
  <c r="T68" i="3" s="1"/>
  <c r="S67" i="3"/>
  <c r="S68" i="3" s="1"/>
  <c r="R67" i="3"/>
  <c r="Q67" i="3"/>
  <c r="Q68" i="3" s="1"/>
  <c r="P67" i="3"/>
  <c r="P68" i="3" s="1"/>
  <c r="O67" i="3"/>
  <c r="O68" i="3" s="1"/>
  <c r="P68" i="2"/>
  <c r="Q68" i="2"/>
  <c r="R68" i="2"/>
  <c r="S68" i="2"/>
  <c r="T68" i="2"/>
  <c r="U68" i="2"/>
  <c r="O68" i="2"/>
  <c r="U67" i="2"/>
  <c r="T67" i="2"/>
  <c r="S67" i="2"/>
  <c r="R67" i="2"/>
  <c r="Q67" i="2"/>
  <c r="P67" i="2"/>
  <c r="O67" i="2"/>
  <c r="P63" i="10"/>
  <c r="P62" i="10"/>
  <c r="P61" i="10"/>
  <c r="P60" i="10"/>
  <c r="P59" i="10"/>
  <c r="P58" i="10"/>
  <c r="P57" i="10"/>
  <c r="P56" i="10"/>
  <c r="P64" i="10" s="1"/>
  <c r="P63" i="9"/>
  <c r="P62" i="9"/>
  <c r="P61" i="9"/>
  <c r="P60" i="9"/>
  <c r="P59" i="9"/>
  <c r="P58" i="9"/>
  <c r="P57" i="9"/>
  <c r="P56" i="9"/>
  <c r="P64" i="9" s="1"/>
  <c r="P63" i="8"/>
  <c r="P62" i="8"/>
  <c r="P61" i="8"/>
  <c r="P60" i="8"/>
  <c r="P59" i="8"/>
  <c r="P58" i="8"/>
  <c r="P57" i="8"/>
  <c r="P56" i="8"/>
  <c r="P64" i="8" s="1"/>
  <c r="P63" i="7"/>
  <c r="P62" i="7"/>
  <c r="P61" i="7"/>
  <c r="P60" i="7"/>
  <c r="P59" i="7"/>
  <c r="P58" i="7"/>
  <c r="P57" i="7"/>
  <c r="P56" i="7"/>
  <c r="P64" i="7" s="1"/>
  <c r="P63" i="6"/>
  <c r="P62" i="6"/>
  <c r="P61" i="6"/>
  <c r="P60" i="6"/>
  <c r="P59" i="6"/>
  <c r="P58" i="6"/>
  <c r="P57" i="6"/>
  <c r="P56" i="6"/>
  <c r="P64" i="6" s="1"/>
  <c r="P63" i="4"/>
  <c r="P62" i="4"/>
  <c r="P61" i="4"/>
  <c r="P60" i="4"/>
  <c r="P59" i="4"/>
  <c r="P58" i="4"/>
  <c r="P57" i="4"/>
  <c r="P56" i="4"/>
  <c r="P64" i="4" s="1"/>
  <c r="P63" i="3"/>
  <c r="P62" i="3"/>
  <c r="P61" i="3"/>
  <c r="P60" i="3"/>
  <c r="P59" i="3"/>
  <c r="P58" i="3"/>
  <c r="P57" i="3"/>
  <c r="P56" i="3"/>
  <c r="P64" i="3" s="1"/>
  <c r="P56" i="2"/>
  <c r="P57" i="2"/>
  <c r="P64" i="2" s="1"/>
  <c r="P58" i="2"/>
  <c r="P59" i="2"/>
  <c r="P61" i="2"/>
  <c r="P62" i="2"/>
  <c r="P63" i="2"/>
  <c r="P60" i="2"/>
  <c r="O63" i="10"/>
  <c r="O62" i="10"/>
  <c r="O61" i="10"/>
  <c r="O60" i="10"/>
  <c r="O59" i="10"/>
  <c r="O58" i="10"/>
  <c r="O57" i="10"/>
  <c r="O56" i="10"/>
  <c r="O64" i="10" s="1"/>
  <c r="O63" i="9"/>
  <c r="O62" i="9"/>
  <c r="O61" i="9"/>
  <c r="O60" i="9"/>
  <c r="O59" i="9"/>
  <c r="O58" i="9"/>
  <c r="O57" i="9"/>
  <c r="O56" i="9"/>
  <c r="O64" i="9" s="1"/>
  <c r="O63" i="8"/>
  <c r="O62" i="8"/>
  <c r="O61" i="8"/>
  <c r="O60" i="8"/>
  <c r="O59" i="8"/>
  <c r="O58" i="8"/>
  <c r="O57" i="8"/>
  <c r="O56" i="8"/>
  <c r="O64" i="8" s="1"/>
  <c r="O63" i="7"/>
  <c r="O62" i="7"/>
  <c r="O61" i="7"/>
  <c r="O60" i="7"/>
  <c r="O59" i="7"/>
  <c r="O58" i="7"/>
  <c r="O57" i="7"/>
  <c r="O56" i="7"/>
  <c r="O64" i="7" s="1"/>
  <c r="O63" i="6"/>
  <c r="O62" i="6"/>
  <c r="O61" i="6"/>
  <c r="O60" i="6"/>
  <c r="O59" i="6"/>
  <c r="O58" i="6"/>
  <c r="O57" i="6"/>
  <c r="O56" i="6"/>
  <c r="O64" i="6" s="1"/>
  <c r="O63" i="4"/>
  <c r="O62" i="4"/>
  <c r="O61" i="4"/>
  <c r="O60" i="4"/>
  <c r="O59" i="4"/>
  <c r="O58" i="4"/>
  <c r="O57" i="4"/>
  <c r="O56" i="4"/>
  <c r="O64" i="4" s="1"/>
  <c r="O63" i="3"/>
  <c r="O62" i="3"/>
  <c r="O61" i="3"/>
  <c r="O60" i="3"/>
  <c r="O59" i="3"/>
  <c r="O58" i="3"/>
  <c r="O57" i="3"/>
  <c r="O56" i="3"/>
  <c r="O64" i="3" s="1"/>
  <c r="O40" i="10"/>
  <c r="O39" i="10"/>
  <c r="O38" i="10"/>
  <c r="O37" i="10"/>
  <c r="O36" i="10"/>
  <c r="O35" i="10"/>
  <c r="O34" i="10"/>
  <c r="O33" i="10"/>
  <c r="O40" i="9"/>
  <c r="O39" i="9"/>
  <c r="O38" i="9"/>
  <c r="O37" i="9"/>
  <c r="O36" i="9"/>
  <c r="O35" i="9"/>
  <c r="O34" i="9"/>
  <c r="O33" i="9"/>
  <c r="O40" i="8"/>
  <c r="O39" i="8"/>
  <c r="O38" i="8"/>
  <c r="O37" i="8"/>
  <c r="O36" i="8"/>
  <c r="O35" i="8"/>
  <c r="O34" i="8"/>
  <c r="O33" i="8"/>
  <c r="O40" i="7"/>
  <c r="O39" i="7"/>
  <c r="O38" i="7"/>
  <c r="O37" i="7"/>
  <c r="O36" i="7"/>
  <c r="O35" i="7"/>
  <c r="O34" i="7"/>
  <c r="O33" i="7"/>
  <c r="O40" i="6"/>
  <c r="O39" i="6"/>
  <c r="O38" i="6"/>
  <c r="O37" i="6"/>
  <c r="O36" i="6"/>
  <c r="O35" i="6"/>
  <c r="O34" i="6"/>
  <c r="O33" i="6"/>
  <c r="O39" i="5"/>
  <c r="O35" i="5"/>
  <c r="O40" i="4"/>
  <c r="O39" i="4"/>
  <c r="O38" i="4"/>
  <c r="O37" i="4"/>
  <c r="O36" i="4"/>
  <c r="O35" i="4"/>
  <c r="O34" i="4"/>
  <c r="O33" i="4"/>
  <c r="O40" i="3"/>
  <c r="O39" i="3"/>
  <c r="O38" i="3"/>
  <c r="O37" i="3"/>
  <c r="O36" i="3"/>
  <c r="O35" i="3"/>
  <c r="O34" i="3"/>
  <c r="O33" i="3"/>
  <c r="O40" i="2"/>
  <c r="O39" i="2"/>
  <c r="O62" i="2" s="1"/>
  <c r="O38" i="2"/>
  <c r="O37" i="2"/>
  <c r="O60" i="2" s="1"/>
  <c r="O36" i="2"/>
  <c r="O35" i="2"/>
  <c r="O58" i="2" s="1"/>
  <c r="O34" i="2"/>
  <c r="O33" i="2"/>
  <c r="O56" i="2" s="1"/>
  <c r="O57" i="2"/>
  <c r="O59" i="2"/>
  <c r="O61" i="2"/>
  <c r="O63" i="2"/>
  <c r="C34" i="12"/>
  <c r="D34" i="12"/>
  <c r="E34" i="12"/>
  <c r="F34" i="12"/>
  <c r="G34" i="12"/>
  <c r="E177" i="12"/>
  <c r="E176" i="12"/>
  <c r="E175" i="12"/>
  <c r="E174" i="12"/>
  <c r="E162" i="12"/>
  <c r="E161" i="12"/>
  <c r="E160" i="12"/>
  <c r="E159" i="12"/>
  <c r="E148" i="12"/>
  <c r="E147" i="12"/>
  <c r="E146" i="12"/>
  <c r="E145" i="12"/>
  <c r="E133" i="12"/>
  <c r="E132" i="12"/>
  <c r="E131" i="12"/>
  <c r="E130" i="12"/>
  <c r="E119" i="12"/>
  <c r="E118" i="12"/>
  <c r="E117" i="12"/>
  <c r="E116" i="12"/>
  <c r="E104" i="12"/>
  <c r="E103" i="12"/>
  <c r="E102" i="12"/>
  <c r="E101" i="12"/>
  <c r="E90" i="12"/>
  <c r="E89" i="12"/>
  <c r="E88" i="12"/>
  <c r="E87" i="12"/>
  <c r="E75" i="12"/>
  <c r="E74" i="12"/>
  <c r="E73" i="12"/>
  <c r="E72" i="12"/>
  <c r="E58" i="12"/>
  <c r="E59" i="12"/>
  <c r="E60" i="12"/>
  <c r="E57" i="12"/>
  <c r="O40" i="5" l="1"/>
  <c r="O37" i="5"/>
  <c r="O34" i="5"/>
  <c r="U67" i="9"/>
  <c r="U68" i="9" s="1"/>
  <c r="U67" i="8"/>
  <c r="U68" i="8" s="1"/>
  <c r="U67" i="7"/>
  <c r="U68" i="7" s="1"/>
  <c r="O64" i="2"/>
  <c r="O54" i="10" l="1"/>
  <c r="I54" i="10"/>
  <c r="H54" i="10"/>
  <c r="G54" i="10"/>
  <c r="F54" i="10"/>
  <c r="E54" i="10"/>
  <c r="D54" i="10"/>
  <c r="C54" i="10"/>
  <c r="B54" i="10"/>
  <c r="O54" i="9"/>
  <c r="I54" i="9"/>
  <c r="H54" i="9"/>
  <c r="G54" i="9"/>
  <c r="F54" i="9"/>
  <c r="E54" i="9"/>
  <c r="D54" i="9"/>
  <c r="C54" i="9"/>
  <c r="B54" i="9"/>
  <c r="O54" i="8"/>
  <c r="I54" i="8"/>
  <c r="H54" i="8"/>
  <c r="G54" i="8"/>
  <c r="F54" i="8"/>
  <c r="E54" i="8"/>
  <c r="D54" i="8"/>
  <c r="C54" i="8"/>
  <c r="B54" i="8"/>
  <c r="O54" i="7"/>
  <c r="I54" i="7"/>
  <c r="H54" i="7"/>
  <c r="G54" i="7"/>
  <c r="F54" i="7"/>
  <c r="E54" i="7"/>
  <c r="D54" i="7"/>
  <c r="C54" i="7"/>
  <c r="B54" i="7"/>
  <c r="O54" i="6"/>
  <c r="I54" i="6"/>
  <c r="H54" i="6"/>
  <c r="G54" i="6"/>
  <c r="F54" i="6"/>
  <c r="E54" i="6"/>
  <c r="D54" i="6"/>
  <c r="C54" i="6"/>
  <c r="B54" i="6"/>
  <c r="I54" i="5"/>
  <c r="H54" i="5"/>
  <c r="G54" i="5"/>
  <c r="F54" i="5"/>
  <c r="E54" i="5"/>
  <c r="D54" i="5"/>
  <c r="C54" i="5"/>
  <c r="B54" i="5"/>
  <c r="O54" i="4"/>
  <c r="I54" i="4"/>
  <c r="H54" i="4"/>
  <c r="G54" i="4"/>
  <c r="F54" i="4"/>
  <c r="E54" i="4"/>
  <c r="D54" i="4"/>
  <c r="C54" i="4"/>
  <c r="B54" i="4"/>
  <c r="O54" i="3"/>
  <c r="I54" i="3"/>
  <c r="H54" i="3"/>
  <c r="G54" i="3"/>
  <c r="F54" i="3"/>
  <c r="E54" i="3"/>
  <c r="D54" i="3"/>
  <c r="C54" i="3"/>
  <c r="B54" i="3"/>
  <c r="K11" i="11"/>
  <c r="J11" i="11"/>
  <c r="I11" i="11"/>
  <c r="G11" i="11"/>
  <c r="F11" i="11"/>
  <c r="E11" i="1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O25" i="10" s="1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O25" i="9" s="1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3" i="6"/>
  <c r="K52" i="6"/>
  <c r="K51" i="6"/>
  <c r="K50" i="6"/>
  <c r="K49" i="6"/>
  <c r="K48" i="6"/>
  <c r="K47" i="6"/>
  <c r="K46" i="6"/>
  <c r="K45" i="6"/>
  <c r="K44" i="6"/>
  <c r="K43" i="6"/>
  <c r="K42" i="6"/>
  <c r="O51" i="6" s="1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" i="5"/>
  <c r="O25" i="5" s="1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53" i="3"/>
  <c r="K52" i="3"/>
  <c r="K51" i="3"/>
  <c r="K50" i="3"/>
  <c r="K49" i="3"/>
  <c r="K48" i="3"/>
  <c r="K47" i="3"/>
  <c r="K46" i="3"/>
  <c r="K45" i="3"/>
  <c r="K44" i="3"/>
  <c r="K43" i="3"/>
  <c r="K42" i="3"/>
  <c r="O51" i="3" s="1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" i="2"/>
  <c r="O2" i="2" s="1"/>
  <c r="H11" i="11"/>
  <c r="D11" i="11"/>
  <c r="C11" i="11"/>
  <c r="P53" i="10"/>
  <c r="L53" i="10"/>
  <c r="J53" i="10"/>
  <c r="P52" i="10"/>
  <c r="L52" i="10"/>
  <c r="J52" i="10"/>
  <c r="P51" i="10"/>
  <c r="L51" i="10"/>
  <c r="J51" i="10"/>
  <c r="P50" i="10"/>
  <c r="L50" i="10"/>
  <c r="J50" i="10"/>
  <c r="P49" i="10"/>
  <c r="L49" i="10"/>
  <c r="J49" i="10"/>
  <c r="P48" i="10"/>
  <c r="L48" i="10"/>
  <c r="J48" i="10"/>
  <c r="P47" i="10"/>
  <c r="L47" i="10"/>
  <c r="J47" i="10"/>
  <c r="P46" i="10"/>
  <c r="L46" i="10"/>
  <c r="J46" i="10"/>
  <c r="L45" i="10"/>
  <c r="J45" i="10"/>
  <c r="L44" i="10"/>
  <c r="J44" i="10"/>
  <c r="L43" i="10"/>
  <c r="J43" i="10"/>
  <c r="L42" i="10"/>
  <c r="J42" i="10"/>
  <c r="L41" i="10"/>
  <c r="J41" i="10"/>
  <c r="P40" i="10"/>
  <c r="L40" i="10"/>
  <c r="J40" i="10"/>
  <c r="P39" i="10"/>
  <c r="L39" i="10"/>
  <c r="P38" i="10"/>
  <c r="L38" i="10"/>
  <c r="P37" i="10"/>
  <c r="L37" i="10"/>
  <c r="P36" i="10"/>
  <c r="L36" i="10"/>
  <c r="P35" i="10"/>
  <c r="L35" i="10"/>
  <c r="P34" i="10"/>
  <c r="L34" i="10"/>
  <c r="P33" i="10"/>
  <c r="L33" i="10"/>
  <c r="J33" i="10"/>
  <c r="L32" i="10"/>
  <c r="J32" i="10"/>
  <c r="L31" i="10"/>
  <c r="J31" i="10"/>
  <c r="L30" i="10"/>
  <c r="J30" i="10"/>
  <c r="L29" i="10"/>
  <c r="J29" i="10"/>
  <c r="P28" i="10"/>
  <c r="L28" i="10"/>
  <c r="J28" i="10"/>
  <c r="P27" i="10"/>
  <c r="L27" i="10"/>
  <c r="J27" i="10"/>
  <c r="P26" i="10"/>
  <c r="L26" i="10"/>
  <c r="J26" i="10"/>
  <c r="P25" i="10"/>
  <c r="L25" i="10"/>
  <c r="J25" i="10"/>
  <c r="P24" i="10"/>
  <c r="L24" i="10"/>
  <c r="J24" i="10"/>
  <c r="P23" i="10"/>
  <c r="L23" i="10"/>
  <c r="J23" i="10"/>
  <c r="P22" i="10"/>
  <c r="L22" i="10"/>
  <c r="J22" i="10"/>
  <c r="P21" i="10"/>
  <c r="L21" i="10"/>
  <c r="J21" i="10"/>
  <c r="L20" i="10"/>
  <c r="J20" i="10"/>
  <c r="L19" i="10"/>
  <c r="J19" i="10"/>
  <c r="L18" i="10"/>
  <c r="L17" i="10"/>
  <c r="L16" i="10"/>
  <c r="L15" i="10"/>
  <c r="L14" i="10"/>
  <c r="L13" i="10"/>
  <c r="L12" i="10"/>
  <c r="L11" i="10"/>
  <c r="L10" i="10"/>
  <c r="P9" i="10"/>
  <c r="L9" i="10"/>
  <c r="P8" i="10"/>
  <c r="L8" i="10"/>
  <c r="P7" i="10"/>
  <c r="L7" i="10"/>
  <c r="P6" i="10"/>
  <c r="L6" i="10"/>
  <c r="P5" i="10"/>
  <c r="L5" i="10"/>
  <c r="P4" i="10"/>
  <c r="L4" i="10"/>
  <c r="P3" i="10"/>
  <c r="L3" i="10"/>
  <c r="P2" i="10"/>
  <c r="L2" i="10"/>
  <c r="P53" i="9"/>
  <c r="L53" i="9"/>
  <c r="J53" i="9"/>
  <c r="P52" i="9"/>
  <c r="L52" i="9"/>
  <c r="J52" i="9"/>
  <c r="P51" i="9"/>
  <c r="L51" i="9"/>
  <c r="J51" i="9"/>
  <c r="P50" i="9"/>
  <c r="L50" i="9"/>
  <c r="J50" i="9"/>
  <c r="P49" i="9"/>
  <c r="L49" i="9"/>
  <c r="J49" i="9"/>
  <c r="P48" i="9"/>
  <c r="L48" i="9"/>
  <c r="J48" i="9"/>
  <c r="P47" i="9"/>
  <c r="L47" i="9"/>
  <c r="J47" i="9"/>
  <c r="P46" i="9"/>
  <c r="L46" i="9"/>
  <c r="J46" i="9"/>
  <c r="L45" i="9"/>
  <c r="J45" i="9"/>
  <c r="L44" i="9"/>
  <c r="J44" i="9"/>
  <c r="L43" i="9"/>
  <c r="J43" i="9"/>
  <c r="L42" i="9"/>
  <c r="J42" i="9"/>
  <c r="L41" i="9"/>
  <c r="J41" i="9"/>
  <c r="P40" i="9"/>
  <c r="L40" i="9"/>
  <c r="J40" i="9"/>
  <c r="P39" i="9"/>
  <c r="L39" i="9"/>
  <c r="P38" i="9"/>
  <c r="L38" i="9"/>
  <c r="P37" i="9"/>
  <c r="L37" i="9"/>
  <c r="P36" i="9"/>
  <c r="L36" i="9"/>
  <c r="P35" i="9"/>
  <c r="L35" i="9"/>
  <c r="P34" i="9"/>
  <c r="L34" i="9"/>
  <c r="P33" i="9"/>
  <c r="L33" i="9"/>
  <c r="J33" i="9"/>
  <c r="L32" i="9"/>
  <c r="J32" i="9"/>
  <c r="L31" i="9"/>
  <c r="J31" i="9"/>
  <c r="L30" i="9"/>
  <c r="J30" i="9"/>
  <c r="L29" i="9"/>
  <c r="J29" i="9"/>
  <c r="P28" i="9"/>
  <c r="L28" i="9"/>
  <c r="J28" i="9"/>
  <c r="P27" i="9"/>
  <c r="L27" i="9"/>
  <c r="J27" i="9"/>
  <c r="P26" i="9"/>
  <c r="L26" i="9"/>
  <c r="J26" i="9"/>
  <c r="P25" i="9"/>
  <c r="L25" i="9"/>
  <c r="J25" i="9"/>
  <c r="P24" i="9"/>
  <c r="L24" i="9"/>
  <c r="J24" i="9"/>
  <c r="P23" i="9"/>
  <c r="L23" i="9"/>
  <c r="J23" i="9"/>
  <c r="P22" i="9"/>
  <c r="L22" i="9"/>
  <c r="J22" i="9"/>
  <c r="P21" i="9"/>
  <c r="L21" i="9"/>
  <c r="J21" i="9"/>
  <c r="L20" i="9"/>
  <c r="J20" i="9"/>
  <c r="L19" i="9"/>
  <c r="J19" i="9"/>
  <c r="L18" i="9"/>
  <c r="L17" i="9"/>
  <c r="L16" i="9"/>
  <c r="L15" i="9"/>
  <c r="L14" i="9"/>
  <c r="L13" i="9"/>
  <c r="L12" i="9"/>
  <c r="L11" i="9"/>
  <c r="L10" i="9"/>
  <c r="P9" i="9"/>
  <c r="L9" i="9"/>
  <c r="P8" i="9"/>
  <c r="L8" i="9"/>
  <c r="P7" i="9"/>
  <c r="L7" i="9"/>
  <c r="P6" i="9"/>
  <c r="L6" i="9"/>
  <c r="P5" i="9"/>
  <c r="L5" i="9"/>
  <c r="P4" i="9"/>
  <c r="L4" i="9"/>
  <c r="P3" i="9"/>
  <c r="L3" i="9"/>
  <c r="P2" i="9"/>
  <c r="L2" i="9"/>
  <c r="P53" i="8"/>
  <c r="L53" i="8"/>
  <c r="J53" i="8"/>
  <c r="P52" i="8"/>
  <c r="L52" i="8"/>
  <c r="J52" i="8"/>
  <c r="P51" i="8"/>
  <c r="L51" i="8"/>
  <c r="J51" i="8"/>
  <c r="P50" i="8"/>
  <c r="L50" i="8"/>
  <c r="J50" i="8"/>
  <c r="P49" i="8"/>
  <c r="L49" i="8"/>
  <c r="J49" i="8"/>
  <c r="P48" i="8"/>
  <c r="L48" i="8"/>
  <c r="J48" i="8"/>
  <c r="P47" i="8"/>
  <c r="L47" i="8"/>
  <c r="J47" i="8"/>
  <c r="P46" i="8"/>
  <c r="L46" i="8"/>
  <c r="J46" i="8"/>
  <c r="L45" i="8"/>
  <c r="J45" i="8"/>
  <c r="L44" i="8"/>
  <c r="J44" i="8"/>
  <c r="L43" i="8"/>
  <c r="J43" i="8"/>
  <c r="L42" i="8"/>
  <c r="J42" i="8"/>
  <c r="L41" i="8"/>
  <c r="J41" i="8"/>
  <c r="P40" i="8"/>
  <c r="L40" i="8"/>
  <c r="J40" i="8"/>
  <c r="P39" i="8"/>
  <c r="L39" i="8"/>
  <c r="P38" i="8"/>
  <c r="L38" i="8"/>
  <c r="P37" i="8"/>
  <c r="L37" i="8"/>
  <c r="P36" i="8"/>
  <c r="L36" i="8"/>
  <c r="P35" i="8"/>
  <c r="L35" i="8"/>
  <c r="P34" i="8"/>
  <c r="L34" i="8"/>
  <c r="P33" i="8"/>
  <c r="L33" i="8"/>
  <c r="J33" i="8"/>
  <c r="L32" i="8"/>
  <c r="J32" i="8"/>
  <c r="L31" i="8"/>
  <c r="J31" i="8"/>
  <c r="L30" i="8"/>
  <c r="J30" i="8"/>
  <c r="L29" i="8"/>
  <c r="J29" i="8"/>
  <c r="P28" i="8"/>
  <c r="L28" i="8"/>
  <c r="J28" i="8"/>
  <c r="P27" i="8"/>
  <c r="L27" i="8"/>
  <c r="J27" i="8"/>
  <c r="P26" i="8"/>
  <c r="L26" i="8"/>
  <c r="J26" i="8"/>
  <c r="P25" i="8"/>
  <c r="L25" i="8"/>
  <c r="J25" i="8"/>
  <c r="P24" i="8"/>
  <c r="L24" i="8"/>
  <c r="J24" i="8"/>
  <c r="P23" i="8"/>
  <c r="L23" i="8"/>
  <c r="J23" i="8"/>
  <c r="P22" i="8"/>
  <c r="L22" i="8"/>
  <c r="J22" i="8"/>
  <c r="P21" i="8"/>
  <c r="L21" i="8"/>
  <c r="J21" i="8"/>
  <c r="L20" i="8"/>
  <c r="J20" i="8"/>
  <c r="L19" i="8"/>
  <c r="J19" i="8"/>
  <c r="L18" i="8"/>
  <c r="L17" i="8"/>
  <c r="L16" i="8"/>
  <c r="L15" i="8"/>
  <c r="L14" i="8"/>
  <c r="L13" i="8"/>
  <c r="L12" i="8"/>
  <c r="L11" i="8"/>
  <c r="L10" i="8"/>
  <c r="P9" i="8"/>
  <c r="L9" i="8"/>
  <c r="P8" i="8"/>
  <c r="L8" i="8"/>
  <c r="P7" i="8"/>
  <c r="L7" i="8"/>
  <c r="P6" i="8"/>
  <c r="L6" i="8"/>
  <c r="P5" i="8"/>
  <c r="L5" i="8"/>
  <c r="P4" i="8"/>
  <c r="L4" i="8"/>
  <c r="P3" i="8"/>
  <c r="L3" i="8"/>
  <c r="P2" i="8"/>
  <c r="L2" i="8"/>
  <c r="P53" i="7"/>
  <c r="L53" i="7"/>
  <c r="J53" i="7"/>
  <c r="P52" i="7"/>
  <c r="L52" i="7"/>
  <c r="J52" i="7"/>
  <c r="P51" i="7"/>
  <c r="L51" i="7"/>
  <c r="J51" i="7"/>
  <c r="P50" i="7"/>
  <c r="L50" i="7"/>
  <c r="J50" i="7"/>
  <c r="P49" i="7"/>
  <c r="L49" i="7"/>
  <c r="J49" i="7"/>
  <c r="P48" i="7"/>
  <c r="L48" i="7"/>
  <c r="J48" i="7"/>
  <c r="P47" i="7"/>
  <c r="L47" i="7"/>
  <c r="J47" i="7"/>
  <c r="P46" i="7"/>
  <c r="L46" i="7"/>
  <c r="J46" i="7"/>
  <c r="L45" i="7"/>
  <c r="J45" i="7"/>
  <c r="L44" i="7"/>
  <c r="J44" i="7"/>
  <c r="L43" i="7"/>
  <c r="J43" i="7"/>
  <c r="L42" i="7"/>
  <c r="J42" i="7"/>
  <c r="L41" i="7"/>
  <c r="J41" i="7"/>
  <c r="P40" i="7"/>
  <c r="L40" i="7"/>
  <c r="J40" i="7"/>
  <c r="P39" i="7"/>
  <c r="L39" i="7"/>
  <c r="P38" i="7"/>
  <c r="L38" i="7"/>
  <c r="P37" i="7"/>
  <c r="L37" i="7"/>
  <c r="P36" i="7"/>
  <c r="L36" i="7"/>
  <c r="P35" i="7"/>
  <c r="L35" i="7"/>
  <c r="P34" i="7"/>
  <c r="L34" i="7"/>
  <c r="P33" i="7"/>
  <c r="L33" i="7"/>
  <c r="J33" i="7"/>
  <c r="L32" i="7"/>
  <c r="J32" i="7"/>
  <c r="L31" i="7"/>
  <c r="J31" i="7"/>
  <c r="L30" i="7"/>
  <c r="J30" i="7"/>
  <c r="L29" i="7"/>
  <c r="J29" i="7"/>
  <c r="P28" i="7"/>
  <c r="L28" i="7"/>
  <c r="J28" i="7"/>
  <c r="P27" i="7"/>
  <c r="L27" i="7"/>
  <c r="J27" i="7"/>
  <c r="P26" i="7"/>
  <c r="L26" i="7"/>
  <c r="J26" i="7"/>
  <c r="P25" i="7"/>
  <c r="L25" i="7"/>
  <c r="J25" i="7"/>
  <c r="P24" i="7"/>
  <c r="L24" i="7"/>
  <c r="J24" i="7"/>
  <c r="P23" i="7"/>
  <c r="L23" i="7"/>
  <c r="J23" i="7"/>
  <c r="P22" i="7"/>
  <c r="L22" i="7"/>
  <c r="J22" i="7"/>
  <c r="P21" i="7"/>
  <c r="L21" i="7"/>
  <c r="J21" i="7"/>
  <c r="L20" i="7"/>
  <c r="J20" i="7"/>
  <c r="L19" i="7"/>
  <c r="J19" i="7"/>
  <c r="L18" i="7"/>
  <c r="L17" i="7"/>
  <c r="L16" i="7"/>
  <c r="L15" i="7"/>
  <c r="L14" i="7"/>
  <c r="L13" i="7"/>
  <c r="L12" i="7"/>
  <c r="L11" i="7"/>
  <c r="L10" i="7"/>
  <c r="P9" i="7"/>
  <c r="L9" i="7"/>
  <c r="P8" i="7"/>
  <c r="L8" i="7"/>
  <c r="P7" i="7"/>
  <c r="L7" i="7"/>
  <c r="P6" i="7"/>
  <c r="L6" i="7"/>
  <c r="P5" i="7"/>
  <c r="L5" i="7"/>
  <c r="P4" i="7"/>
  <c r="L4" i="7"/>
  <c r="P3" i="7"/>
  <c r="L3" i="7"/>
  <c r="P2" i="7"/>
  <c r="L2" i="7"/>
  <c r="P53" i="6"/>
  <c r="L53" i="6"/>
  <c r="J53" i="6"/>
  <c r="P52" i="6"/>
  <c r="L52" i="6"/>
  <c r="J52" i="6"/>
  <c r="P51" i="6"/>
  <c r="L51" i="6"/>
  <c r="J51" i="6"/>
  <c r="P50" i="6"/>
  <c r="L50" i="6"/>
  <c r="J50" i="6"/>
  <c r="P49" i="6"/>
  <c r="L49" i="6"/>
  <c r="J49" i="6"/>
  <c r="P48" i="6"/>
  <c r="L48" i="6"/>
  <c r="J48" i="6"/>
  <c r="P47" i="6"/>
  <c r="L47" i="6"/>
  <c r="J47" i="6"/>
  <c r="P46" i="6"/>
  <c r="L46" i="6"/>
  <c r="J46" i="6"/>
  <c r="L45" i="6"/>
  <c r="J45" i="6"/>
  <c r="L44" i="6"/>
  <c r="J44" i="6"/>
  <c r="L43" i="6"/>
  <c r="J43" i="6"/>
  <c r="L42" i="6"/>
  <c r="J42" i="6"/>
  <c r="L41" i="6"/>
  <c r="J41" i="6"/>
  <c r="P40" i="6"/>
  <c r="L40" i="6"/>
  <c r="J40" i="6"/>
  <c r="P39" i="6"/>
  <c r="L39" i="6"/>
  <c r="P38" i="6"/>
  <c r="L38" i="6"/>
  <c r="P37" i="6"/>
  <c r="L37" i="6"/>
  <c r="P36" i="6"/>
  <c r="L36" i="6"/>
  <c r="P35" i="6"/>
  <c r="L35" i="6"/>
  <c r="P34" i="6"/>
  <c r="L34" i="6"/>
  <c r="P33" i="6"/>
  <c r="L33" i="6"/>
  <c r="J33" i="6"/>
  <c r="L32" i="6"/>
  <c r="J32" i="6"/>
  <c r="L31" i="6"/>
  <c r="J31" i="6"/>
  <c r="L30" i="6"/>
  <c r="J30" i="6"/>
  <c r="L29" i="6"/>
  <c r="J29" i="6"/>
  <c r="P28" i="6"/>
  <c r="L28" i="6"/>
  <c r="J28" i="6"/>
  <c r="P27" i="6"/>
  <c r="L27" i="6"/>
  <c r="J27" i="6"/>
  <c r="P26" i="6"/>
  <c r="L26" i="6"/>
  <c r="J26" i="6"/>
  <c r="P25" i="6"/>
  <c r="L25" i="6"/>
  <c r="J25" i="6"/>
  <c r="P24" i="6"/>
  <c r="L24" i="6"/>
  <c r="J24" i="6"/>
  <c r="P23" i="6"/>
  <c r="L23" i="6"/>
  <c r="J23" i="6"/>
  <c r="P22" i="6"/>
  <c r="L22" i="6"/>
  <c r="J22" i="6"/>
  <c r="P21" i="6"/>
  <c r="L21" i="6"/>
  <c r="J21" i="6"/>
  <c r="L20" i="6"/>
  <c r="J20" i="6"/>
  <c r="L19" i="6"/>
  <c r="J19" i="6"/>
  <c r="L18" i="6"/>
  <c r="L17" i="6"/>
  <c r="L16" i="6"/>
  <c r="L15" i="6"/>
  <c r="L14" i="6"/>
  <c r="L13" i="6"/>
  <c r="L12" i="6"/>
  <c r="L11" i="6"/>
  <c r="L10" i="6"/>
  <c r="P9" i="6"/>
  <c r="L9" i="6"/>
  <c r="P8" i="6"/>
  <c r="L8" i="6"/>
  <c r="P7" i="6"/>
  <c r="L7" i="6"/>
  <c r="P6" i="6"/>
  <c r="L6" i="6"/>
  <c r="P5" i="6"/>
  <c r="L5" i="6"/>
  <c r="P4" i="6"/>
  <c r="L4" i="6"/>
  <c r="P3" i="6"/>
  <c r="L3" i="6"/>
  <c r="P2" i="6"/>
  <c r="L2" i="6"/>
  <c r="P53" i="5"/>
  <c r="L53" i="5"/>
  <c r="J53" i="5"/>
  <c r="P52" i="5"/>
  <c r="L52" i="5"/>
  <c r="J52" i="5"/>
  <c r="P51" i="5"/>
  <c r="L51" i="5"/>
  <c r="J51" i="5"/>
  <c r="P50" i="5"/>
  <c r="L50" i="5"/>
  <c r="J50" i="5"/>
  <c r="P49" i="5"/>
  <c r="L49" i="5"/>
  <c r="J49" i="5"/>
  <c r="P48" i="5"/>
  <c r="L48" i="5"/>
  <c r="J48" i="5"/>
  <c r="P47" i="5"/>
  <c r="L47" i="5"/>
  <c r="J47" i="5"/>
  <c r="P46" i="5"/>
  <c r="L46" i="5"/>
  <c r="J46" i="5"/>
  <c r="L45" i="5"/>
  <c r="J45" i="5"/>
  <c r="L44" i="5"/>
  <c r="J44" i="5"/>
  <c r="L43" i="5"/>
  <c r="J43" i="5"/>
  <c r="L42" i="5"/>
  <c r="J42" i="5"/>
  <c r="L41" i="5"/>
  <c r="J41" i="5"/>
  <c r="P40" i="5"/>
  <c r="L40" i="5"/>
  <c r="J40" i="5"/>
  <c r="P39" i="5"/>
  <c r="L39" i="5"/>
  <c r="P38" i="5"/>
  <c r="L38" i="5"/>
  <c r="P37" i="5"/>
  <c r="L37" i="5"/>
  <c r="P36" i="5"/>
  <c r="L36" i="5"/>
  <c r="P35" i="5"/>
  <c r="L35" i="5"/>
  <c r="P34" i="5"/>
  <c r="L34" i="5"/>
  <c r="P33" i="5"/>
  <c r="L33" i="5"/>
  <c r="J33" i="5"/>
  <c r="L32" i="5"/>
  <c r="J32" i="5"/>
  <c r="L31" i="5"/>
  <c r="J31" i="5"/>
  <c r="L30" i="5"/>
  <c r="J30" i="5"/>
  <c r="L29" i="5"/>
  <c r="J29" i="5"/>
  <c r="P28" i="5"/>
  <c r="L28" i="5"/>
  <c r="J28" i="5"/>
  <c r="P27" i="5"/>
  <c r="L27" i="5"/>
  <c r="J27" i="5"/>
  <c r="P26" i="5"/>
  <c r="L26" i="5"/>
  <c r="J26" i="5"/>
  <c r="P25" i="5"/>
  <c r="L25" i="5"/>
  <c r="J25" i="5"/>
  <c r="P24" i="5"/>
  <c r="L24" i="5"/>
  <c r="J24" i="5"/>
  <c r="P23" i="5"/>
  <c r="L23" i="5"/>
  <c r="J23" i="5"/>
  <c r="P22" i="5"/>
  <c r="L22" i="5"/>
  <c r="J22" i="5"/>
  <c r="P21" i="5"/>
  <c r="L21" i="5"/>
  <c r="J21" i="5"/>
  <c r="L20" i="5"/>
  <c r="J20" i="5"/>
  <c r="L19" i="5"/>
  <c r="J19" i="5"/>
  <c r="L18" i="5"/>
  <c r="L17" i="5"/>
  <c r="L16" i="5"/>
  <c r="L15" i="5"/>
  <c r="L14" i="5"/>
  <c r="L13" i="5"/>
  <c r="L12" i="5"/>
  <c r="L11" i="5"/>
  <c r="L10" i="5"/>
  <c r="P9" i="5"/>
  <c r="L9" i="5"/>
  <c r="P8" i="5"/>
  <c r="L8" i="5"/>
  <c r="P7" i="5"/>
  <c r="L7" i="5"/>
  <c r="P6" i="5"/>
  <c r="L6" i="5"/>
  <c r="P5" i="5"/>
  <c r="L5" i="5"/>
  <c r="P4" i="5"/>
  <c r="L4" i="5"/>
  <c r="P3" i="5"/>
  <c r="L3" i="5"/>
  <c r="P2" i="5"/>
  <c r="L2" i="5"/>
  <c r="P53" i="4"/>
  <c r="L53" i="4"/>
  <c r="J53" i="4"/>
  <c r="P52" i="4"/>
  <c r="L52" i="4"/>
  <c r="J52" i="4"/>
  <c r="P51" i="4"/>
  <c r="L51" i="4"/>
  <c r="J51" i="4"/>
  <c r="P50" i="4"/>
  <c r="L50" i="4"/>
  <c r="J50" i="4"/>
  <c r="P49" i="4"/>
  <c r="L49" i="4"/>
  <c r="J49" i="4"/>
  <c r="P48" i="4"/>
  <c r="L48" i="4"/>
  <c r="J48" i="4"/>
  <c r="P47" i="4"/>
  <c r="L47" i="4"/>
  <c r="J47" i="4"/>
  <c r="P46" i="4"/>
  <c r="L46" i="4"/>
  <c r="J46" i="4"/>
  <c r="L45" i="4"/>
  <c r="J45" i="4"/>
  <c r="L44" i="4"/>
  <c r="J44" i="4"/>
  <c r="L43" i="4"/>
  <c r="J43" i="4"/>
  <c r="L42" i="4"/>
  <c r="J42" i="4"/>
  <c r="L41" i="4"/>
  <c r="J41" i="4"/>
  <c r="P40" i="4"/>
  <c r="L40" i="4"/>
  <c r="J40" i="4"/>
  <c r="P39" i="4"/>
  <c r="L39" i="4"/>
  <c r="P38" i="4"/>
  <c r="L38" i="4"/>
  <c r="P37" i="4"/>
  <c r="L37" i="4"/>
  <c r="P36" i="4"/>
  <c r="L36" i="4"/>
  <c r="P35" i="4"/>
  <c r="L35" i="4"/>
  <c r="P34" i="4"/>
  <c r="L34" i="4"/>
  <c r="P33" i="4"/>
  <c r="L33" i="4"/>
  <c r="J33" i="4"/>
  <c r="L32" i="4"/>
  <c r="J32" i="4"/>
  <c r="L31" i="4"/>
  <c r="J31" i="4"/>
  <c r="L30" i="4"/>
  <c r="J30" i="4"/>
  <c r="L29" i="4"/>
  <c r="J29" i="4"/>
  <c r="P28" i="4"/>
  <c r="L28" i="4"/>
  <c r="J28" i="4"/>
  <c r="P27" i="4"/>
  <c r="L27" i="4"/>
  <c r="J27" i="4"/>
  <c r="P26" i="4"/>
  <c r="L26" i="4"/>
  <c r="J26" i="4"/>
  <c r="P25" i="4"/>
  <c r="L25" i="4"/>
  <c r="J25" i="4"/>
  <c r="P24" i="4"/>
  <c r="L24" i="4"/>
  <c r="J24" i="4"/>
  <c r="P23" i="4"/>
  <c r="L23" i="4"/>
  <c r="J23" i="4"/>
  <c r="P22" i="4"/>
  <c r="L22" i="4"/>
  <c r="J22" i="4"/>
  <c r="P21" i="4"/>
  <c r="L21" i="4"/>
  <c r="J21" i="4"/>
  <c r="L20" i="4"/>
  <c r="J20" i="4"/>
  <c r="L19" i="4"/>
  <c r="J19" i="4"/>
  <c r="L18" i="4"/>
  <c r="L17" i="4"/>
  <c r="L16" i="4"/>
  <c r="L15" i="4"/>
  <c r="L14" i="4"/>
  <c r="L13" i="4"/>
  <c r="L12" i="4"/>
  <c r="L11" i="4"/>
  <c r="L10" i="4"/>
  <c r="P9" i="4"/>
  <c r="L9" i="4"/>
  <c r="P8" i="4"/>
  <c r="L8" i="4"/>
  <c r="P7" i="4"/>
  <c r="L7" i="4"/>
  <c r="P6" i="4"/>
  <c r="L6" i="4"/>
  <c r="P5" i="4"/>
  <c r="L5" i="4"/>
  <c r="P4" i="4"/>
  <c r="L4" i="4"/>
  <c r="P3" i="4"/>
  <c r="L3" i="4"/>
  <c r="P2" i="4"/>
  <c r="L2" i="4"/>
  <c r="P53" i="3"/>
  <c r="L53" i="3"/>
  <c r="J53" i="3"/>
  <c r="P52" i="3"/>
  <c r="L52" i="3"/>
  <c r="J52" i="3"/>
  <c r="P51" i="3"/>
  <c r="L51" i="3"/>
  <c r="J51" i="3"/>
  <c r="P50" i="3"/>
  <c r="L50" i="3"/>
  <c r="J50" i="3"/>
  <c r="P49" i="3"/>
  <c r="L49" i="3"/>
  <c r="J49" i="3"/>
  <c r="P48" i="3"/>
  <c r="L48" i="3"/>
  <c r="J48" i="3"/>
  <c r="P47" i="3"/>
  <c r="L47" i="3"/>
  <c r="J47" i="3"/>
  <c r="P46" i="3"/>
  <c r="L46" i="3"/>
  <c r="J46" i="3"/>
  <c r="L45" i="3"/>
  <c r="J45" i="3"/>
  <c r="L44" i="3"/>
  <c r="J44" i="3"/>
  <c r="L43" i="3"/>
  <c r="J43" i="3"/>
  <c r="L42" i="3"/>
  <c r="J42" i="3"/>
  <c r="L41" i="3"/>
  <c r="J41" i="3"/>
  <c r="P40" i="3"/>
  <c r="L40" i="3"/>
  <c r="J40" i="3"/>
  <c r="P39" i="3"/>
  <c r="L39" i="3"/>
  <c r="P38" i="3"/>
  <c r="L38" i="3"/>
  <c r="P37" i="3"/>
  <c r="L37" i="3"/>
  <c r="P36" i="3"/>
  <c r="L36" i="3"/>
  <c r="P35" i="3"/>
  <c r="L35" i="3"/>
  <c r="P34" i="3"/>
  <c r="L34" i="3"/>
  <c r="P33" i="3"/>
  <c r="L33" i="3"/>
  <c r="J33" i="3"/>
  <c r="L32" i="3"/>
  <c r="J32" i="3"/>
  <c r="L31" i="3"/>
  <c r="J31" i="3"/>
  <c r="L30" i="3"/>
  <c r="J30" i="3"/>
  <c r="L29" i="3"/>
  <c r="J29" i="3"/>
  <c r="P28" i="3"/>
  <c r="L28" i="3"/>
  <c r="J28" i="3"/>
  <c r="P27" i="3"/>
  <c r="L27" i="3"/>
  <c r="J27" i="3"/>
  <c r="P26" i="3"/>
  <c r="L26" i="3"/>
  <c r="J26" i="3"/>
  <c r="P25" i="3"/>
  <c r="L25" i="3"/>
  <c r="J25" i="3"/>
  <c r="P24" i="3"/>
  <c r="L24" i="3"/>
  <c r="J24" i="3"/>
  <c r="P23" i="3"/>
  <c r="L23" i="3"/>
  <c r="J23" i="3"/>
  <c r="P22" i="3"/>
  <c r="L22" i="3"/>
  <c r="J22" i="3"/>
  <c r="P21" i="3"/>
  <c r="L21" i="3"/>
  <c r="J21" i="3"/>
  <c r="L20" i="3"/>
  <c r="J20" i="3"/>
  <c r="L19" i="3"/>
  <c r="J19" i="3"/>
  <c r="L18" i="3"/>
  <c r="L17" i="3"/>
  <c r="L16" i="3"/>
  <c r="L15" i="3"/>
  <c r="L14" i="3"/>
  <c r="L13" i="3"/>
  <c r="L12" i="3"/>
  <c r="L11" i="3"/>
  <c r="L10" i="3"/>
  <c r="P9" i="3"/>
  <c r="L9" i="3"/>
  <c r="P8" i="3"/>
  <c r="L8" i="3"/>
  <c r="P7" i="3"/>
  <c r="L7" i="3"/>
  <c r="P6" i="3"/>
  <c r="L6" i="3"/>
  <c r="P5" i="3"/>
  <c r="L5" i="3"/>
  <c r="P4" i="3"/>
  <c r="L4" i="3"/>
  <c r="P3" i="3"/>
  <c r="L3" i="3"/>
  <c r="P2" i="3"/>
  <c r="L2" i="3"/>
  <c r="P53" i="2"/>
  <c r="L53" i="2"/>
  <c r="J53" i="2"/>
  <c r="P52" i="2"/>
  <c r="L52" i="2"/>
  <c r="J52" i="2"/>
  <c r="P51" i="2"/>
  <c r="L51" i="2"/>
  <c r="J51" i="2"/>
  <c r="P50" i="2"/>
  <c r="L50" i="2"/>
  <c r="J50" i="2"/>
  <c r="P49" i="2"/>
  <c r="L49" i="2"/>
  <c r="J49" i="2"/>
  <c r="P48" i="2"/>
  <c r="L48" i="2"/>
  <c r="J48" i="2"/>
  <c r="P47" i="2"/>
  <c r="L47" i="2"/>
  <c r="J47" i="2"/>
  <c r="P46" i="2"/>
  <c r="L46" i="2"/>
  <c r="J46" i="2"/>
  <c r="L45" i="2"/>
  <c r="J45" i="2"/>
  <c r="L44" i="2"/>
  <c r="J44" i="2"/>
  <c r="L43" i="2"/>
  <c r="J43" i="2"/>
  <c r="L42" i="2"/>
  <c r="J42" i="2"/>
  <c r="L41" i="2"/>
  <c r="J41" i="2"/>
  <c r="P40" i="2"/>
  <c r="L40" i="2"/>
  <c r="J40" i="2"/>
  <c r="P39" i="2"/>
  <c r="L39" i="2"/>
  <c r="P38" i="2"/>
  <c r="L38" i="2"/>
  <c r="P37" i="2"/>
  <c r="L37" i="2"/>
  <c r="P36" i="2"/>
  <c r="L36" i="2"/>
  <c r="P35" i="2"/>
  <c r="L35" i="2"/>
  <c r="P34" i="2"/>
  <c r="L34" i="2"/>
  <c r="P33" i="2"/>
  <c r="L33" i="2"/>
  <c r="J33" i="2"/>
  <c r="L32" i="2"/>
  <c r="J32" i="2"/>
  <c r="L31" i="2"/>
  <c r="J31" i="2"/>
  <c r="L30" i="2"/>
  <c r="J30" i="2"/>
  <c r="L29" i="2"/>
  <c r="J29" i="2"/>
  <c r="P28" i="2"/>
  <c r="L28" i="2"/>
  <c r="J28" i="2"/>
  <c r="P27" i="2"/>
  <c r="L27" i="2"/>
  <c r="J27" i="2"/>
  <c r="P26" i="2"/>
  <c r="L26" i="2"/>
  <c r="J26" i="2"/>
  <c r="P25" i="2"/>
  <c r="L25" i="2"/>
  <c r="J25" i="2"/>
  <c r="P24" i="2"/>
  <c r="L24" i="2"/>
  <c r="J24" i="2"/>
  <c r="P23" i="2"/>
  <c r="L23" i="2"/>
  <c r="J23" i="2"/>
  <c r="P22" i="2"/>
  <c r="L22" i="2"/>
  <c r="J22" i="2"/>
  <c r="P21" i="2"/>
  <c r="L21" i="2"/>
  <c r="J21" i="2"/>
  <c r="L20" i="2"/>
  <c r="J20" i="2"/>
  <c r="L19" i="2"/>
  <c r="J19" i="2"/>
  <c r="L18" i="2"/>
  <c r="L17" i="2"/>
  <c r="L16" i="2"/>
  <c r="L15" i="2"/>
  <c r="L14" i="2"/>
  <c r="L13" i="2"/>
  <c r="L12" i="2"/>
  <c r="L11" i="2"/>
  <c r="L10" i="2"/>
  <c r="P9" i="2"/>
  <c r="L9" i="2"/>
  <c r="P8" i="2"/>
  <c r="L8" i="2"/>
  <c r="P7" i="2"/>
  <c r="L7" i="2"/>
  <c r="P6" i="2"/>
  <c r="L6" i="2"/>
  <c r="P5" i="2"/>
  <c r="L5" i="2"/>
  <c r="P4" i="2"/>
  <c r="L4" i="2"/>
  <c r="P3" i="2"/>
  <c r="L3" i="2"/>
  <c r="P2" i="2"/>
  <c r="L2" i="2"/>
  <c r="I54" i="2"/>
  <c r="H54" i="2"/>
  <c r="G54" i="2"/>
  <c r="F54" i="2"/>
  <c r="E54" i="2"/>
  <c r="D54" i="2"/>
  <c r="C54" i="2"/>
  <c r="B54" i="2"/>
  <c r="O60" i="5" l="1"/>
  <c r="O51" i="10"/>
  <c r="O25" i="2"/>
  <c r="O53" i="3"/>
  <c r="O25" i="6"/>
  <c r="O51" i="7"/>
  <c r="O52" i="7"/>
  <c r="O53" i="6"/>
  <c r="O51" i="2"/>
  <c r="O48" i="5"/>
  <c r="O25" i="8"/>
  <c r="O51" i="9"/>
  <c r="O52" i="2"/>
  <c r="O25" i="4"/>
  <c r="O51" i="5"/>
  <c r="O25" i="3"/>
  <c r="O51" i="4"/>
  <c r="O50" i="4"/>
  <c r="O25" i="7"/>
  <c r="O51" i="8"/>
  <c r="O48" i="8"/>
  <c r="O22" i="10"/>
  <c r="O26" i="10"/>
  <c r="O48" i="10"/>
  <c r="O52" i="10"/>
  <c r="O23" i="10"/>
  <c r="O27" i="10"/>
  <c r="O49" i="10"/>
  <c r="O53" i="10"/>
  <c r="O2" i="10"/>
  <c r="O3" i="10"/>
  <c r="O4" i="10"/>
  <c r="O5" i="10"/>
  <c r="O6" i="10"/>
  <c r="O7" i="10"/>
  <c r="O8" i="10"/>
  <c r="O9" i="10"/>
  <c r="O24" i="10"/>
  <c r="O28" i="10"/>
  <c r="O46" i="10"/>
  <c r="O50" i="10"/>
  <c r="O21" i="10"/>
  <c r="O47" i="10"/>
  <c r="O22" i="9"/>
  <c r="O26" i="9"/>
  <c r="O48" i="9"/>
  <c r="O52" i="9"/>
  <c r="O23" i="9"/>
  <c r="O27" i="9"/>
  <c r="O49" i="9"/>
  <c r="O53" i="9"/>
  <c r="O2" i="9"/>
  <c r="O3" i="9"/>
  <c r="O4" i="9"/>
  <c r="O5" i="9"/>
  <c r="O6" i="9"/>
  <c r="O7" i="9"/>
  <c r="O8" i="9"/>
  <c r="O9" i="9"/>
  <c r="O24" i="9"/>
  <c r="O28" i="9"/>
  <c r="O46" i="9"/>
  <c r="O50" i="9"/>
  <c r="O21" i="9"/>
  <c r="O47" i="9"/>
  <c r="O26" i="8"/>
  <c r="O23" i="8"/>
  <c r="O27" i="8"/>
  <c r="O49" i="8"/>
  <c r="O53" i="8"/>
  <c r="O22" i="8"/>
  <c r="O52" i="8"/>
  <c r="O2" i="8"/>
  <c r="O3" i="8"/>
  <c r="O4" i="8"/>
  <c r="O5" i="8"/>
  <c r="O6" i="8"/>
  <c r="O7" i="8"/>
  <c r="O8" i="8"/>
  <c r="O9" i="8"/>
  <c r="O24" i="8"/>
  <c r="O28" i="8"/>
  <c r="O46" i="8"/>
  <c r="O50" i="8"/>
  <c r="O21" i="8"/>
  <c r="O47" i="8"/>
  <c r="O48" i="7"/>
  <c r="O23" i="7"/>
  <c r="O27" i="7"/>
  <c r="O49" i="7"/>
  <c r="O53" i="7"/>
  <c r="O26" i="7"/>
  <c r="O2" i="7"/>
  <c r="O3" i="7"/>
  <c r="O4" i="7"/>
  <c r="O5" i="7"/>
  <c r="O6" i="7"/>
  <c r="O7" i="7"/>
  <c r="O8" i="7"/>
  <c r="O9" i="7"/>
  <c r="O24" i="7"/>
  <c r="O28" i="7"/>
  <c r="O46" i="7"/>
  <c r="O50" i="7"/>
  <c r="O22" i="7"/>
  <c r="O21" i="7"/>
  <c r="O47" i="7"/>
  <c r="O22" i="6"/>
  <c r="O48" i="6"/>
  <c r="O52" i="6"/>
  <c r="O23" i="6"/>
  <c r="O27" i="6"/>
  <c r="O49" i="6"/>
  <c r="O2" i="6"/>
  <c r="O3" i="6"/>
  <c r="O4" i="6"/>
  <c r="O5" i="6"/>
  <c r="O6" i="6"/>
  <c r="O7" i="6"/>
  <c r="O8" i="6"/>
  <c r="O9" i="6"/>
  <c r="O24" i="6"/>
  <c r="O28" i="6"/>
  <c r="O46" i="6"/>
  <c r="O50" i="6"/>
  <c r="O26" i="6"/>
  <c r="O21" i="6"/>
  <c r="O47" i="6"/>
  <c r="O23" i="5"/>
  <c r="O27" i="5"/>
  <c r="O62" i="5" s="1"/>
  <c r="O49" i="5"/>
  <c r="O53" i="5"/>
  <c r="O22" i="5"/>
  <c r="O26" i="5"/>
  <c r="O61" i="5" s="1"/>
  <c r="P61" i="5" s="1"/>
  <c r="O52" i="5"/>
  <c r="O2" i="5"/>
  <c r="O3" i="5"/>
  <c r="O4" i="5"/>
  <c r="O5" i="5"/>
  <c r="O6" i="5"/>
  <c r="O7" i="5"/>
  <c r="O8" i="5"/>
  <c r="O9" i="5"/>
  <c r="O24" i="5"/>
  <c r="P59" i="5" s="1"/>
  <c r="O28" i="5"/>
  <c r="O63" i="5" s="1"/>
  <c r="O46" i="5"/>
  <c r="O54" i="5" s="1"/>
  <c r="O50" i="5"/>
  <c r="O21" i="5"/>
  <c r="O47" i="5"/>
  <c r="O26" i="4"/>
  <c r="O52" i="4"/>
  <c r="O27" i="4"/>
  <c r="O53" i="4"/>
  <c r="O2" i="4"/>
  <c r="O3" i="4"/>
  <c r="O4" i="4"/>
  <c r="O5" i="4"/>
  <c r="O6" i="4"/>
  <c r="O7" i="4"/>
  <c r="O8" i="4"/>
  <c r="O9" i="4"/>
  <c r="O28" i="4"/>
  <c r="O22" i="4"/>
  <c r="O48" i="4"/>
  <c r="O23" i="4"/>
  <c r="O49" i="4"/>
  <c r="O24" i="4"/>
  <c r="O46" i="4"/>
  <c r="O21" i="4"/>
  <c r="O47" i="4"/>
  <c r="O22" i="3"/>
  <c r="O26" i="3"/>
  <c r="O48" i="3"/>
  <c r="O52" i="3"/>
  <c r="O23" i="3"/>
  <c r="O27" i="3"/>
  <c r="O49" i="3"/>
  <c r="O2" i="3"/>
  <c r="O3" i="3"/>
  <c r="O4" i="3"/>
  <c r="O5" i="3"/>
  <c r="O6" i="3"/>
  <c r="O7" i="3"/>
  <c r="O8" i="3"/>
  <c r="O9" i="3"/>
  <c r="O24" i="3"/>
  <c r="O28" i="3"/>
  <c r="O46" i="3"/>
  <c r="O50" i="3"/>
  <c r="O21" i="3"/>
  <c r="O47" i="3"/>
  <c r="O23" i="2"/>
  <c r="O27" i="2"/>
  <c r="O49" i="2"/>
  <c r="O53" i="2"/>
  <c r="O22" i="2"/>
  <c r="O48" i="2"/>
  <c r="O3" i="2"/>
  <c r="O4" i="2"/>
  <c r="O5" i="2"/>
  <c r="O6" i="2"/>
  <c r="O7" i="2"/>
  <c r="O8" i="2"/>
  <c r="O9" i="2"/>
  <c r="O24" i="2"/>
  <c r="O28" i="2"/>
  <c r="O46" i="2"/>
  <c r="O50" i="2"/>
  <c r="O26" i="2"/>
  <c r="O21" i="2"/>
  <c r="O47" i="2"/>
  <c r="T67" i="5" l="1"/>
  <c r="T68" i="5" s="1"/>
  <c r="P62" i="5"/>
  <c r="O57" i="5"/>
  <c r="R68" i="5"/>
  <c r="P60" i="5"/>
  <c r="O56" i="5"/>
  <c r="O58" i="5"/>
  <c r="P63" i="5"/>
  <c r="S67" i="5"/>
  <c r="S68" i="5" s="1"/>
  <c r="O41" i="4"/>
  <c r="O29" i="5"/>
  <c r="O29" i="2"/>
  <c r="O41" i="7"/>
  <c r="O41" i="10"/>
  <c r="O29" i="10"/>
  <c r="O41" i="9"/>
  <c r="O29" i="9"/>
  <c r="O41" i="8"/>
  <c r="O29" i="8"/>
  <c r="O29" i="7"/>
  <c r="O41" i="6"/>
  <c r="O29" i="6"/>
  <c r="O41" i="5"/>
  <c r="O29" i="4"/>
  <c r="O41" i="3"/>
  <c r="O29" i="3"/>
  <c r="O41" i="2"/>
  <c r="O54" i="2"/>
  <c r="O64" i="5" l="1"/>
  <c r="O67" i="5"/>
  <c r="P56" i="5"/>
  <c r="P58" i="5"/>
  <c r="Q67" i="5"/>
  <c r="Q68" i="5" s="1"/>
  <c r="P57" i="5"/>
  <c r="P67" i="5"/>
  <c r="P68" i="5" s="1"/>
  <c r="O68" i="5" l="1"/>
  <c r="U67" i="5"/>
  <c r="U68" i="5" s="1"/>
  <c r="P64" i="5"/>
</calcChain>
</file>

<file path=xl/sharedStrings.xml><?xml version="1.0" encoding="utf-8"?>
<sst xmlns="http://schemas.openxmlformats.org/spreadsheetml/2006/main" count="1725" uniqueCount="545">
  <si>
    <t>image</t>
  </si>
  <si>
    <t xml:space="preserve"> mf</t>
  </si>
  <si>
    <t>amf</t>
  </si>
  <si>
    <t>namf</t>
  </si>
  <si>
    <t>proposed1</t>
  </si>
  <si>
    <t>proposed2</t>
  </si>
  <si>
    <t>proposed3</t>
  </si>
  <si>
    <t>proposed4</t>
  </si>
  <si>
    <t>proposed5</t>
  </si>
  <si>
    <t>noiseimage/[test01]_origin_0.10.png</t>
  </si>
  <si>
    <t>noiseimage/[test01]_origin_0.20.png</t>
  </si>
  <si>
    <t>noiseimage/[test01]_origin_0.30.png</t>
  </si>
  <si>
    <t>noiseimage/[test01]_origin_0.40.png</t>
  </si>
  <si>
    <t>noiseimage/[test01]_origin_0.50.png</t>
  </si>
  <si>
    <t>noiseimage/[test01]_origin_0.60.png</t>
  </si>
  <si>
    <t>noiseimage/[test01]_origin_0.70.png</t>
  </si>
  <si>
    <t>noiseimage/[test01]_origin_0.80.png</t>
  </si>
  <si>
    <t>noiseimage/[test01]_origin_0.90.png</t>
  </si>
  <si>
    <t>noiseimage/[test02]_origin_0.10.png</t>
  </si>
  <si>
    <t>noiseimage/[test02]_origin_0.20.png</t>
  </si>
  <si>
    <t>noiseimage/[test02]_origin_0.30.png</t>
  </si>
  <si>
    <t>noiseimage/[test02]_origin_0.40.png</t>
  </si>
  <si>
    <t>noiseimage/[test02]_origin_0.50.png</t>
  </si>
  <si>
    <t>noiseimage/[test02]_origin_0.60.png</t>
  </si>
  <si>
    <t>noiseimage/[test02]_origin_0.70.png</t>
  </si>
  <si>
    <t>noiseimage/[test02]_origin_0.80.png</t>
  </si>
  <si>
    <t>noiseimage/[test02]_origin_0.90.png</t>
  </si>
  <si>
    <t>noiseimage/[test03]_origin_0.10.png</t>
  </si>
  <si>
    <t>noiseimage/[test03]_origin_0.20.png</t>
  </si>
  <si>
    <t>noiseimage/[test03]_origin_0.30.png</t>
  </si>
  <si>
    <t>noiseimage/[test03]_origin_0.40.png</t>
  </si>
  <si>
    <t>noiseimage/[test03]_origin_0.50.png</t>
  </si>
  <si>
    <t>noiseimage/[test03]_origin_0.60.png</t>
  </si>
  <si>
    <t>noiseimage/[test03]_origin_0.70.png</t>
  </si>
  <si>
    <t>noiseimage/[test03]_origin_0.80.png</t>
  </si>
  <si>
    <t>noiseimage/[test03]_origin_0.90.png</t>
  </si>
  <si>
    <t>noiseimage/[test04]_origin_0.10.png</t>
  </si>
  <si>
    <t>noiseimage/[test04]_origin_0.20.png</t>
  </si>
  <si>
    <t>noiseimage/[test04]_origin_0.30.png</t>
  </si>
  <si>
    <t>noiseimage/[test04]_origin_0.40.png</t>
  </si>
  <si>
    <t>noiseimage/[test04]_origin_0.50.png</t>
  </si>
  <si>
    <t>noiseimage/[test04]_origin_0.60.png</t>
  </si>
  <si>
    <t>noiseimage/[test04]_origin_0.70.png</t>
  </si>
  <si>
    <t>noiseimage/[test04]_origin_0.80.png</t>
  </si>
  <si>
    <t>noiseimage/[test04]_origin_0.90.png</t>
  </si>
  <si>
    <t>noiseimage/[test05]_origin_0.10.png</t>
  </si>
  <si>
    <t>noiseimage/[test05]_origin_0.20.png</t>
  </si>
  <si>
    <t>noiseimage/[test05]_origin_0.30.png</t>
  </si>
  <si>
    <t>noiseimage/[test05]_origin_0.40.png</t>
  </si>
  <si>
    <t>noiseimage/[test05]_origin_0.50.png</t>
  </si>
  <si>
    <t>noiseimage/[test05]_origin_0.60.png</t>
  </si>
  <si>
    <t>noiseimage/[test05]_origin_0.70.png</t>
  </si>
  <si>
    <t>noiseimage/[test05]_origin_0.80.png</t>
  </si>
  <si>
    <t>noiseimage/[test05]_origin_0.90.png</t>
  </si>
  <si>
    <t>noiseimage/[test06]_origin_0.10.png</t>
  </si>
  <si>
    <t>noiseimage/[test06]_origin_0.20.png</t>
  </si>
  <si>
    <t>noiseimage/[test06]_origin_0.30.png</t>
  </si>
  <si>
    <t>noiseimage/[test06]_origin_0.40.png</t>
  </si>
  <si>
    <t>noiseimage/[test06]_origin_0.50.png</t>
  </si>
  <si>
    <t>noiseimage/[test06]_origin_0.60.png</t>
  </si>
  <si>
    <t>noiseimage/[test06]_origin_0.70.png</t>
  </si>
  <si>
    <t>noiseimage/[test06]_origin_0.80.png</t>
  </si>
  <si>
    <t>noiseimage/[test06]_origin_0.90.png</t>
  </si>
  <si>
    <t>noiseimage/[test07]_origin_0.10.png</t>
  </si>
  <si>
    <t>noiseimage/[test07]_origin_0.20.png</t>
  </si>
  <si>
    <t>noiseimage/[test07]_origin_0.30.png</t>
  </si>
  <si>
    <t>noiseimage/[test07]_origin_0.40.png</t>
  </si>
  <si>
    <t>noiseimage/[test07]_origin_0.50.png</t>
  </si>
  <si>
    <t>noiseimage/[test07]_origin_0.60.png</t>
  </si>
  <si>
    <t>noiseimage/[test07]_origin_0.70.png</t>
  </si>
  <si>
    <t>noiseimage/[test07]_origin_0.80.png</t>
  </si>
  <si>
    <t>noiseimage/[test07]_origin_0.90.png</t>
  </si>
  <si>
    <t>noiseimage/[test08]_origin_0.10.png</t>
  </si>
  <si>
    <t>noiseimage/[test08]_origin_0.20.png</t>
  </si>
  <si>
    <t>noiseimage/[test08]_origin_0.30.png</t>
  </si>
  <si>
    <t>noiseimage/[test08]_origin_0.40.png</t>
  </si>
  <si>
    <t>noiseimage/[test08]_origin_0.50.png</t>
  </si>
  <si>
    <t>noiseimage/[test08]_origin_0.60.png</t>
  </si>
  <si>
    <t>noiseimage/[test08]_origin_0.70.png</t>
  </si>
  <si>
    <t>noiseimage/[test08]_origin_0.80.png</t>
  </si>
  <si>
    <t>noiseimage/[test08]_origin_0.90.png</t>
  </si>
  <si>
    <t>noiseimage/[test09]_origin_0.10.png</t>
  </si>
  <si>
    <t>noiseimage/[test09]_origin_0.20.png</t>
  </si>
  <si>
    <t>noiseimage/[test09]_origin_0.30.png</t>
  </si>
  <si>
    <t>noiseimage/[test09]_origin_0.40.png</t>
  </si>
  <si>
    <t>noiseimage/[test09]_origin_0.50.png</t>
  </si>
  <si>
    <t>noiseimage/[test09]_origin_0.60.png</t>
  </si>
  <si>
    <t>noiseimage/[test09]_origin_0.70.png</t>
  </si>
  <si>
    <t>noiseimage/[test09]_origin_0.80.png</t>
  </si>
  <si>
    <t>noiseimage/[test09]_origin_0.90.png</t>
  </si>
  <si>
    <t>noiseimage/[test10]_origin_0.10.png</t>
  </si>
  <si>
    <t>noiseimage/[test10]_origin_0.20.png</t>
  </si>
  <si>
    <t>noiseimage/[test10]_origin_0.30.png</t>
  </si>
  <si>
    <t>noiseimage/[test10]_origin_0.40.png</t>
  </si>
  <si>
    <t>noiseimage/[test10]_origin_0.50.png</t>
  </si>
  <si>
    <t>noiseimage/[test10]_origin_0.60.png</t>
  </si>
  <si>
    <t>noiseimage/[test10]_origin_0.70.png</t>
  </si>
  <si>
    <t>noiseimage/[test10]_origin_0.80.png</t>
  </si>
  <si>
    <t>noiseimage/[test10]_origin_0.90.png</t>
  </si>
  <si>
    <t>noiseimage/[test11]_origin_0.10.png</t>
  </si>
  <si>
    <t>noiseimage/[test11]_origin_0.20.png</t>
  </si>
  <si>
    <t>noiseimage/[test11]_origin_0.30.png</t>
  </si>
  <si>
    <t>noiseimage/[test11]_origin_0.40.png</t>
  </si>
  <si>
    <t>noiseimage/[test11]_origin_0.50.png</t>
  </si>
  <si>
    <t>noiseimage/[test11]_origin_0.60.png</t>
  </si>
  <si>
    <t>noiseimage/[test11]_origin_0.70.png</t>
  </si>
  <si>
    <t>noiseimage/[test11]_origin_0.80.png</t>
  </si>
  <si>
    <t>noiseimage/[test11]_origin_0.90.png</t>
  </si>
  <si>
    <t>noiseimage/[test12]_origin_0.10.png</t>
  </si>
  <si>
    <t>noiseimage/[test12]_origin_0.20.png</t>
  </si>
  <si>
    <t>noiseimage/[test12]_origin_0.30.png</t>
  </si>
  <si>
    <t>noiseimage/[test12]_origin_0.40.png</t>
  </si>
  <si>
    <t>noiseimage/[test12]_origin_0.50.png</t>
  </si>
  <si>
    <t>noiseimage/[test12]_origin_0.60.png</t>
  </si>
  <si>
    <t>noiseimage/[test12]_origin_0.70.png</t>
  </si>
  <si>
    <t>noiseimage/[test12]_origin_0.80.png</t>
  </si>
  <si>
    <t>noiseimage/[test12]_origin_0.90.png</t>
  </si>
  <si>
    <t>noiseimage/[test13]_origin_0.10.png</t>
  </si>
  <si>
    <t>noiseimage/[test13]_origin_0.20.png</t>
  </si>
  <si>
    <t>noiseimage/[test13]_origin_0.30.png</t>
  </si>
  <si>
    <t>noiseimage/[test13]_origin_0.40.png</t>
  </si>
  <si>
    <t>noiseimage/[test13]_origin_0.50.png</t>
  </si>
  <si>
    <t>noiseimage/[test13]_origin_0.60.png</t>
  </si>
  <si>
    <t>noiseimage/[test13]_origin_0.70.png</t>
  </si>
  <si>
    <t>noiseimage/[test13]_origin_0.80.png</t>
  </si>
  <si>
    <t>noiseimage/[test13]_origin_0.90.png</t>
  </si>
  <si>
    <t>noiseimage/[test14]_origin_0.10.png</t>
  </si>
  <si>
    <t>noiseimage/[test14]_origin_0.20.png</t>
  </si>
  <si>
    <t>noiseimage/[test14]_origin_0.30.png</t>
  </si>
  <si>
    <t>noiseimage/[test14]_origin_0.40.png</t>
  </si>
  <si>
    <t>noiseimage/[test14]_origin_0.50.png</t>
  </si>
  <si>
    <t>noiseimage/[test14]_origin_0.60.png</t>
  </si>
  <si>
    <t>noiseimage/[test14]_origin_0.70.png</t>
  </si>
  <si>
    <t>noiseimage/[test14]_origin_0.80.png</t>
  </si>
  <si>
    <t>noiseimage/[test14]_origin_0.90.png</t>
  </si>
  <si>
    <t>noiseimage/[test15]_origin_0.10.png</t>
  </si>
  <si>
    <t>noiseimage/[test15]_origin_0.20.png</t>
  </si>
  <si>
    <t>noiseimage/[test15]_origin_0.30.png</t>
  </si>
  <si>
    <t>noiseimage/[test15]_origin_0.40.png</t>
  </si>
  <si>
    <t>noiseimage/[test15]_origin_0.50.png</t>
  </si>
  <si>
    <t>noiseimage/[test15]_origin_0.60.png</t>
  </si>
  <si>
    <t>noiseimage/[test15]_origin_0.70.png</t>
  </si>
  <si>
    <t>noiseimage/[test15]_origin_0.80.png</t>
  </si>
  <si>
    <t>noiseimage/[test15]_origin_0.90.png</t>
  </si>
  <si>
    <t>noiseimage/[test16]_origin_0.10.png</t>
  </si>
  <si>
    <t>noiseimage/[test16]_origin_0.20.png</t>
  </si>
  <si>
    <t>noiseimage/[test16]_origin_0.30.png</t>
  </si>
  <si>
    <t>noiseimage/[test16]_origin_0.40.png</t>
  </si>
  <si>
    <t>noiseimage/[test16]_origin_0.50.png</t>
  </si>
  <si>
    <t>noiseimage/[test16]_origin_0.60.png</t>
  </si>
  <si>
    <t>noiseimage/[test16]_origin_0.70.png</t>
  </si>
  <si>
    <t>noiseimage/[test16]_origin_0.80.png</t>
  </si>
  <si>
    <t>noiseimage/[test16]_origin_0.90.png</t>
  </si>
  <si>
    <t>noiseimage/[test17]_origin_0.10.png</t>
  </si>
  <si>
    <t>noiseimage/[test17]_origin_0.20.png</t>
  </si>
  <si>
    <t>noiseimage/[test17]_origin_0.30.png</t>
  </si>
  <si>
    <t>noiseimage/[test17]_origin_0.40.png</t>
  </si>
  <si>
    <t>noiseimage/[test17]_origin_0.50.png</t>
  </si>
  <si>
    <t>noiseimage/[test17]_origin_0.60.png</t>
  </si>
  <si>
    <t>noiseimage/[test17]_origin_0.70.png</t>
  </si>
  <si>
    <t>noiseimage/[test17]_origin_0.80.png</t>
  </si>
  <si>
    <t>noiseimage/[test17]_origin_0.90.png</t>
  </si>
  <si>
    <t>noiseimage/[test18]_origin_0.10.png</t>
  </si>
  <si>
    <t>noiseimage/[test18]_origin_0.20.png</t>
  </si>
  <si>
    <t>noiseimage/[test18]_origin_0.30.png</t>
  </si>
  <si>
    <t>noiseimage/[test18]_origin_0.40.png</t>
  </si>
  <si>
    <t>noiseimage/[test18]_origin_0.50.png</t>
  </si>
  <si>
    <t>noiseimage/[test18]_origin_0.60.png</t>
  </si>
  <si>
    <t>noiseimage/[test18]_origin_0.70.png</t>
  </si>
  <si>
    <t>noiseimage/[test18]_origin_0.80.png</t>
  </si>
  <si>
    <t>noiseimage/[test18]_origin_0.90.png</t>
  </si>
  <si>
    <t>noiseimage/[test19]_origin_0.10.png</t>
  </si>
  <si>
    <t>noiseimage/[test19]_origin_0.20.png</t>
  </si>
  <si>
    <t>noiseimage/[test19]_origin_0.30.png</t>
  </si>
  <si>
    <t>noiseimage/[test19]_origin_0.40.png</t>
  </si>
  <si>
    <t>noiseimage/[test19]_origin_0.50.png</t>
  </si>
  <si>
    <t>noiseimage/[test19]_origin_0.60.png</t>
  </si>
  <si>
    <t>noiseimage/[test19]_origin_0.70.png</t>
  </si>
  <si>
    <t>noiseimage/[test19]_origin_0.80.png</t>
  </si>
  <si>
    <t>noiseimage/[test19]_origin_0.90.png</t>
  </si>
  <si>
    <t>noiseimage/[test20]_origin_0.10.png</t>
  </si>
  <si>
    <t>noiseimage/[test20]_origin_0.20.png</t>
  </si>
  <si>
    <t>noiseimage/[test20]_origin_0.30.png</t>
  </si>
  <si>
    <t>noiseimage/[test20]_origin_0.40.png</t>
  </si>
  <si>
    <t>noiseimage/[test20]_origin_0.50.png</t>
  </si>
  <si>
    <t>noiseimage/[test20]_origin_0.60.png</t>
  </si>
  <si>
    <t>noiseimage/[test20]_origin_0.70.png</t>
  </si>
  <si>
    <t>noiseimage/[test20]_origin_0.80.png</t>
  </si>
  <si>
    <t>noiseimage/[test20]_origin_0.90.png</t>
  </si>
  <si>
    <t>noiseimage/[test21]_origin_0.10.png</t>
  </si>
  <si>
    <t>noiseimage/[test21]_origin_0.20.png</t>
  </si>
  <si>
    <t>noiseimage/[test21]_origin_0.30.png</t>
  </si>
  <si>
    <t>noiseimage/[test21]_origin_0.40.png</t>
  </si>
  <si>
    <t>noiseimage/[test21]_origin_0.50.png</t>
  </si>
  <si>
    <t>noiseimage/[test21]_origin_0.60.png</t>
  </si>
  <si>
    <t>noiseimage/[test21]_origin_0.70.png</t>
  </si>
  <si>
    <t>noiseimage/[test21]_origin_0.80.png</t>
  </si>
  <si>
    <t>noiseimage/[test21]_origin_0.90.png</t>
  </si>
  <si>
    <t>noiseimage/[test22]_origin_0.10.png</t>
  </si>
  <si>
    <t>noiseimage/[test22]_origin_0.20.png</t>
  </si>
  <si>
    <t>noiseimage/[test22]_origin_0.30.png</t>
  </si>
  <si>
    <t>noiseimage/[test22]_origin_0.40.png</t>
  </si>
  <si>
    <t>noiseimage/[test22]_origin_0.50.png</t>
  </si>
  <si>
    <t>noiseimage/[test22]_origin_0.60.png</t>
  </si>
  <si>
    <t>noiseimage/[test22]_origin_0.70.png</t>
  </si>
  <si>
    <t>noiseimage/[test22]_origin_0.80.png</t>
  </si>
  <si>
    <t>noiseimage/[test22]_origin_0.90.png</t>
  </si>
  <si>
    <t>noiseimage/[test23]_origin_0.10.png</t>
  </si>
  <si>
    <t>noiseimage/[test23]_origin_0.20.png</t>
  </si>
  <si>
    <t>noiseimage/[test23]_origin_0.30.png</t>
  </si>
  <si>
    <t>noiseimage/[test23]_origin_0.40.png</t>
  </si>
  <si>
    <t>noiseimage/[test23]_origin_0.50.png</t>
  </si>
  <si>
    <t>noiseimage/[test23]_origin_0.60.png</t>
  </si>
  <si>
    <t>noiseimage/[test23]_origin_0.70.png</t>
  </si>
  <si>
    <t>noiseimage/[test23]_origin_0.80.png</t>
  </si>
  <si>
    <t>noiseimage/[test23]_origin_0.90.png</t>
  </si>
  <si>
    <t>noiseimage/[test24]_origin_0.10.png</t>
  </si>
  <si>
    <t>noiseimage/[test24]_origin_0.20.png</t>
  </si>
  <si>
    <t>noiseimage/[test24]_origin_0.30.png</t>
  </si>
  <si>
    <t>noiseimage/[test24]_origin_0.40.png</t>
  </si>
  <si>
    <t>noiseimage/[test24]_origin_0.50.png</t>
  </si>
  <si>
    <t>noiseimage/[test24]_origin_0.60.png</t>
  </si>
  <si>
    <t>noiseimage/[test24]_origin_0.70.png</t>
  </si>
  <si>
    <t>noiseimage/[test24]_origin_0.80.png</t>
  </si>
  <si>
    <t>noiseimage/[test24]_origin_0.90.png</t>
  </si>
  <si>
    <t>noiseimage/[test25]_origin_0.10.png</t>
  </si>
  <si>
    <t>noiseimage/[test25]_origin_0.20.png</t>
  </si>
  <si>
    <t>noiseimage/[test25]_origin_0.30.png</t>
  </si>
  <si>
    <t>noiseimage/[test25]_origin_0.40.png</t>
  </si>
  <si>
    <t>noiseimage/[test25]_origin_0.50.png</t>
  </si>
  <si>
    <t>noiseimage/[test25]_origin_0.60.png</t>
  </si>
  <si>
    <t>noiseimage/[test25]_origin_0.70.png</t>
  </si>
  <si>
    <t>noiseimage/[test25]_origin_0.80.png</t>
  </si>
  <si>
    <t>noiseimage/[test25]_origin_0.90.png</t>
  </si>
  <si>
    <t>noiseimage/[test26]_origin_0.10.png</t>
  </si>
  <si>
    <t>noiseimage/[test26]_origin_0.20.png</t>
  </si>
  <si>
    <t>noiseimage/[test26]_origin_0.30.png</t>
  </si>
  <si>
    <t>noiseimage/[test26]_origin_0.40.png</t>
  </si>
  <si>
    <t>noiseimage/[test26]_origin_0.50.png</t>
  </si>
  <si>
    <t>noiseimage/[test26]_origin_0.60.png</t>
  </si>
  <si>
    <t>noiseimage/[test26]_origin_0.70.png</t>
  </si>
  <si>
    <t>noiseimage/[test26]_origin_0.80.png</t>
  </si>
  <si>
    <t>noiseimage/[test26]_origin_0.90.png</t>
  </si>
  <si>
    <t>noiseimage/[test27]_origin_0.10.png</t>
  </si>
  <si>
    <t>noiseimage/[test27]_origin_0.20.png</t>
  </si>
  <si>
    <t>noiseimage/[test27]_origin_0.30.png</t>
  </si>
  <si>
    <t>noiseimage/[test27]_origin_0.40.png</t>
  </si>
  <si>
    <t>noiseimage/[test27]_origin_0.50.png</t>
  </si>
  <si>
    <t>noiseimage/[test27]_origin_0.60.png</t>
  </si>
  <si>
    <t>noiseimage/[test27]_origin_0.70.png</t>
  </si>
  <si>
    <t>noiseimage/[test27]_origin_0.80.png</t>
  </si>
  <si>
    <t>noiseimage/[test27]_origin_0.90.png</t>
  </si>
  <si>
    <t>noiseimage/[test28]_origin_0.10.png</t>
  </si>
  <si>
    <t>noiseimage/[test28]_origin_0.20.png</t>
  </si>
  <si>
    <t>noiseimage/[test28]_origin_0.30.png</t>
  </si>
  <si>
    <t>noiseimage/[test28]_origin_0.40.png</t>
  </si>
  <si>
    <t>noiseimage/[test28]_origin_0.50.png</t>
  </si>
  <si>
    <t>noiseimage/[test28]_origin_0.60.png</t>
  </si>
  <si>
    <t>noiseimage/[test28]_origin_0.70.png</t>
  </si>
  <si>
    <t>noiseimage/[test28]_origin_0.80.png</t>
  </si>
  <si>
    <t>noiseimage/[test28]_origin_0.90.png</t>
  </si>
  <si>
    <t>noiseimage/[test29]_origin_0.10.png</t>
  </si>
  <si>
    <t>noiseimage/[test29]_origin_0.20.png</t>
  </si>
  <si>
    <t>noiseimage/[test29]_origin_0.30.png</t>
  </si>
  <si>
    <t>noiseimage/[test29]_origin_0.40.png</t>
  </si>
  <si>
    <t>noiseimage/[test29]_origin_0.50.png</t>
  </si>
  <si>
    <t>noiseimage/[test29]_origin_0.60.png</t>
  </si>
  <si>
    <t>noiseimage/[test29]_origin_0.70.png</t>
  </si>
  <si>
    <t>noiseimage/[test29]_origin_0.80.png</t>
  </si>
  <si>
    <t>noiseimage/[test29]_origin_0.90.png</t>
  </si>
  <si>
    <t>noiseimage/[test30]_origin_0.10.png</t>
  </si>
  <si>
    <t>noiseimage/[test30]_origin_0.20.png</t>
  </si>
  <si>
    <t>noiseimage/[test30]_origin_0.30.png</t>
  </si>
  <si>
    <t>noiseimage/[test30]_origin_0.40.png</t>
  </si>
  <si>
    <t>noiseimage/[test30]_origin_0.50.png</t>
  </si>
  <si>
    <t>noiseimage/[test30]_origin_0.60.png</t>
  </si>
  <si>
    <t>noiseimage/[test30]_origin_0.70.png</t>
  </si>
  <si>
    <t>noiseimage/[test30]_origin_0.80.png</t>
  </si>
  <si>
    <t>noiseimage/[test30]_origin_0.90.png</t>
  </si>
  <si>
    <t>noiseimage/[test31]_origin_0.10.png</t>
  </si>
  <si>
    <t>noiseimage/[test31]_origin_0.20.png</t>
  </si>
  <si>
    <t>noiseimage/[test31]_origin_0.30.png</t>
  </si>
  <si>
    <t>noiseimage/[test31]_origin_0.40.png</t>
  </si>
  <si>
    <t>noiseimage/[test31]_origin_0.50.png</t>
  </si>
  <si>
    <t>noiseimage/[test31]_origin_0.60.png</t>
  </si>
  <si>
    <t>noiseimage/[test31]_origin_0.70.png</t>
  </si>
  <si>
    <t>noiseimage/[test31]_origin_0.80.png</t>
  </si>
  <si>
    <t>noiseimage/[test31]_origin_0.90.png</t>
  </si>
  <si>
    <t>noiseimage/[test32]_origin_0.10.png</t>
  </si>
  <si>
    <t>noiseimage/[test32]_origin_0.20.png</t>
  </si>
  <si>
    <t>noiseimage/[test32]_origin_0.30.png</t>
  </si>
  <si>
    <t>noiseimage/[test32]_origin_0.40.png</t>
  </si>
  <si>
    <t>noiseimage/[test32]_origin_0.50.png</t>
  </si>
  <si>
    <t>noiseimage/[test32]_origin_0.60.png</t>
  </si>
  <si>
    <t>noiseimage/[test32]_origin_0.70.png</t>
  </si>
  <si>
    <t>noiseimage/[test32]_origin_0.80.png</t>
  </si>
  <si>
    <t>noiseimage/[test32]_origin_0.90.png</t>
  </si>
  <si>
    <t>noiseimage/[test33]_origin_0.10.png</t>
  </si>
  <si>
    <t>noiseimage/[test33]_origin_0.20.png</t>
  </si>
  <si>
    <t>noiseimage/[test33]_origin_0.30.png</t>
  </si>
  <si>
    <t>noiseimage/[test33]_origin_0.40.png</t>
  </si>
  <si>
    <t>noiseimage/[test33]_origin_0.50.png</t>
  </si>
  <si>
    <t>noiseimage/[test33]_origin_0.60.png</t>
  </si>
  <si>
    <t>noiseimage/[test33]_origin_0.70.png</t>
  </si>
  <si>
    <t>noiseimage/[test33]_origin_0.80.png</t>
  </si>
  <si>
    <t>noiseimage/[test33]_origin_0.90.png</t>
  </si>
  <si>
    <t>noiseimage/[test34]_origin_0.10.png</t>
  </si>
  <si>
    <t>noiseimage/[test34]_origin_0.20.png</t>
  </si>
  <si>
    <t>noiseimage/[test34]_origin_0.30.png</t>
  </si>
  <si>
    <t>noiseimage/[test34]_origin_0.40.png</t>
  </si>
  <si>
    <t>noiseimage/[test34]_origin_0.50.png</t>
  </si>
  <si>
    <t>noiseimage/[test34]_origin_0.60.png</t>
  </si>
  <si>
    <t>noiseimage/[test34]_origin_0.70.png</t>
  </si>
  <si>
    <t>noiseimage/[test34]_origin_0.80.png</t>
  </si>
  <si>
    <t>noiseimage/[test34]_origin_0.90.png</t>
  </si>
  <si>
    <t>noiseimage/[test35]_origin_0.10.png</t>
  </si>
  <si>
    <t>noiseimage/[test35]_origin_0.20.png</t>
  </si>
  <si>
    <t>noiseimage/[test35]_origin_0.30.png</t>
  </si>
  <si>
    <t>noiseimage/[test35]_origin_0.40.png</t>
  </si>
  <si>
    <t>noiseimage/[test35]_origin_0.50.png</t>
  </si>
  <si>
    <t>noiseimage/[test35]_origin_0.60.png</t>
  </si>
  <si>
    <t>noiseimage/[test35]_origin_0.70.png</t>
  </si>
  <si>
    <t>noiseimage/[test35]_origin_0.80.png</t>
  </si>
  <si>
    <t>noiseimage/[test35]_origin_0.90.png</t>
  </si>
  <si>
    <t>noiseimage/[test36]_origin_0.10.png</t>
  </si>
  <si>
    <t>noiseimage/[test36]_origin_0.20.png</t>
  </si>
  <si>
    <t>noiseimage/[test36]_origin_0.30.png</t>
  </si>
  <si>
    <t>noiseimage/[test36]_origin_0.40.png</t>
  </si>
  <si>
    <t>noiseimage/[test36]_origin_0.50.png</t>
  </si>
  <si>
    <t>noiseimage/[test36]_origin_0.60.png</t>
  </si>
  <si>
    <t>noiseimage/[test36]_origin_0.70.png</t>
  </si>
  <si>
    <t>noiseimage/[test36]_origin_0.80.png</t>
  </si>
  <si>
    <t>noiseimage/[test36]_origin_0.90.png</t>
  </si>
  <si>
    <t>noiseimage/[test37]_origin_0.10.png</t>
  </si>
  <si>
    <t>noiseimage/[test37]_origin_0.20.png</t>
  </si>
  <si>
    <t>noiseimage/[test37]_origin_0.30.png</t>
  </si>
  <si>
    <t>noiseimage/[test37]_origin_0.40.png</t>
  </si>
  <si>
    <t>noiseimage/[test37]_origin_0.50.png</t>
  </si>
  <si>
    <t>noiseimage/[test37]_origin_0.60.png</t>
  </si>
  <si>
    <t>noiseimage/[test37]_origin_0.70.png</t>
  </si>
  <si>
    <t>noiseimage/[test37]_origin_0.80.png</t>
  </si>
  <si>
    <t>noiseimage/[test37]_origin_0.90.png</t>
  </si>
  <si>
    <t>noiseimage/[test38]_origin_0.10.png</t>
  </si>
  <si>
    <t>noiseimage/[test38]_origin_0.20.png</t>
  </si>
  <si>
    <t>noiseimage/[test38]_origin_0.30.png</t>
  </si>
  <si>
    <t>noiseimage/[test38]_origin_0.40.png</t>
  </si>
  <si>
    <t>noiseimage/[test38]_origin_0.50.png</t>
  </si>
  <si>
    <t>noiseimage/[test38]_origin_0.60.png</t>
  </si>
  <si>
    <t>noiseimage/[test38]_origin_0.70.png</t>
  </si>
  <si>
    <t>noiseimage/[test38]_origin_0.80.png</t>
  </si>
  <si>
    <t>noiseimage/[test38]_origin_0.90.png</t>
  </si>
  <si>
    <t>noiseimage/[test39]_origin_0.10.png</t>
  </si>
  <si>
    <t>noiseimage/[test39]_origin_0.20.png</t>
  </si>
  <si>
    <t>noiseimage/[test39]_origin_0.30.png</t>
  </si>
  <si>
    <t>noiseimage/[test39]_origin_0.40.png</t>
  </si>
  <si>
    <t>noiseimage/[test39]_origin_0.50.png</t>
  </si>
  <si>
    <t>noiseimage/[test39]_origin_0.60.png</t>
  </si>
  <si>
    <t>noiseimage/[test39]_origin_0.70.png</t>
  </si>
  <si>
    <t>noiseimage/[test39]_origin_0.80.png</t>
  </si>
  <si>
    <t>noiseimage/[test39]_origin_0.90.png</t>
  </si>
  <si>
    <t>noiseimage/[test40]_origin_0.10.png</t>
  </si>
  <si>
    <t>noiseimage/[test40]_origin_0.20.png</t>
  </si>
  <si>
    <t>noiseimage/[test40]_origin_0.30.png</t>
  </si>
  <si>
    <t>noiseimage/[test40]_origin_0.40.png</t>
  </si>
  <si>
    <t>noiseimage/[test40]_origin_0.50.png</t>
  </si>
  <si>
    <t>noiseimage/[test40]_origin_0.60.png</t>
  </si>
  <si>
    <t>noiseimage/[test40]_origin_0.70.png</t>
  </si>
  <si>
    <t>noiseimage/[test40]_origin_0.80.png</t>
  </si>
  <si>
    <t>noiseimage/[test40]_origin_0.90.png</t>
  </si>
  <si>
    <t>noiseimage/[test41]_origin_0.10.png</t>
  </si>
  <si>
    <t>noiseimage/[test41]_origin_0.20.png</t>
  </si>
  <si>
    <t>noiseimage/[test41]_origin_0.30.png</t>
  </si>
  <si>
    <t>noiseimage/[test41]_origin_0.40.png</t>
  </si>
  <si>
    <t>noiseimage/[test41]_origin_0.50.png</t>
  </si>
  <si>
    <t>noiseimage/[test41]_origin_0.60.png</t>
  </si>
  <si>
    <t>noiseimage/[test41]_origin_0.70.png</t>
  </si>
  <si>
    <t>noiseimage/[test41]_origin_0.80.png</t>
  </si>
  <si>
    <t>noiseimage/[test41]_origin_0.90.png</t>
  </si>
  <si>
    <t>noiseimage/[test42]_origin_0.10.png</t>
  </si>
  <si>
    <t>noiseimage/[test42]_origin_0.20.png</t>
  </si>
  <si>
    <t>noiseimage/[test42]_origin_0.30.png</t>
  </si>
  <si>
    <t>noiseimage/[test42]_origin_0.40.png</t>
  </si>
  <si>
    <t>noiseimage/[test42]_origin_0.50.png</t>
  </si>
  <si>
    <t>noiseimage/[test42]_origin_0.60.png</t>
  </si>
  <si>
    <t>noiseimage/[test42]_origin_0.70.png</t>
  </si>
  <si>
    <t>noiseimage/[test42]_origin_0.80.png</t>
  </si>
  <si>
    <t>noiseimage/[test42]_origin_0.90.png</t>
  </si>
  <si>
    <t>noiseimage/[test43]_origin_0.10.png</t>
  </si>
  <si>
    <t>noiseimage/[test43]_origin_0.20.png</t>
  </si>
  <si>
    <t>noiseimage/[test43]_origin_0.30.png</t>
  </si>
  <si>
    <t>noiseimage/[test43]_origin_0.40.png</t>
  </si>
  <si>
    <t>noiseimage/[test43]_origin_0.50.png</t>
  </si>
  <si>
    <t>noiseimage/[test43]_origin_0.60.png</t>
  </si>
  <si>
    <t>noiseimage/[test43]_origin_0.70.png</t>
  </si>
  <si>
    <t>noiseimage/[test43]_origin_0.80.png</t>
  </si>
  <si>
    <t>noiseimage/[test43]_origin_0.90.png</t>
  </si>
  <si>
    <t>noiseimage/[test44]_origin_0.10.png</t>
  </si>
  <si>
    <t>noiseimage/[test44]_origin_0.20.png</t>
  </si>
  <si>
    <t>noiseimage/[test44]_origin_0.30.png</t>
  </si>
  <si>
    <t>noiseimage/[test44]_origin_0.40.png</t>
  </si>
  <si>
    <t>noiseimage/[test44]_origin_0.50.png</t>
  </si>
  <si>
    <t>noiseimage/[test44]_origin_0.60.png</t>
  </si>
  <si>
    <t>noiseimage/[test44]_origin_0.70.png</t>
  </si>
  <si>
    <t>noiseimage/[test44]_origin_0.80.png</t>
  </si>
  <si>
    <t>noiseimage/[test44]_origin_0.90.png</t>
  </si>
  <si>
    <t>noiseimage/[test45]_origin_0.10.png</t>
  </si>
  <si>
    <t>noiseimage/[test45]_origin_0.20.png</t>
  </si>
  <si>
    <t>noiseimage/[test45]_origin_0.30.png</t>
  </si>
  <si>
    <t>noiseimage/[test45]_origin_0.40.png</t>
  </si>
  <si>
    <t>noiseimage/[test45]_origin_0.50.png</t>
  </si>
  <si>
    <t>noiseimage/[test45]_origin_0.60.png</t>
  </si>
  <si>
    <t>noiseimage/[test45]_origin_0.70.png</t>
  </si>
  <si>
    <t>noiseimage/[test45]_origin_0.80.png</t>
  </si>
  <si>
    <t>noiseimage/[test45]_origin_0.90.png</t>
  </si>
  <si>
    <t>noiseimage/[test46]_origin_0.10.png</t>
  </si>
  <si>
    <t>noiseimage/[test46]_origin_0.20.png</t>
  </si>
  <si>
    <t>noiseimage/[test46]_origin_0.30.png</t>
  </si>
  <si>
    <t>noiseimage/[test46]_origin_0.40.png</t>
  </si>
  <si>
    <t>noiseimage/[test46]_origin_0.50.png</t>
  </si>
  <si>
    <t>noiseimage/[test46]_origin_0.60.png</t>
  </si>
  <si>
    <t>noiseimage/[test46]_origin_0.70.png</t>
  </si>
  <si>
    <t>noiseimage/[test46]_origin_0.80.png</t>
  </si>
  <si>
    <t>noiseimage/[test46]_origin_0.90.png</t>
  </si>
  <si>
    <t>noiseimage/[test47]_origin_0.10.png</t>
  </si>
  <si>
    <t>noiseimage/[test47]_origin_0.20.png</t>
  </si>
  <si>
    <t>noiseimage/[test47]_origin_0.30.png</t>
  </si>
  <si>
    <t>noiseimage/[test47]_origin_0.40.png</t>
  </si>
  <si>
    <t>noiseimage/[test47]_origin_0.50.png</t>
  </si>
  <si>
    <t>noiseimage/[test47]_origin_0.60.png</t>
  </si>
  <si>
    <t>noiseimage/[test47]_origin_0.70.png</t>
  </si>
  <si>
    <t>noiseimage/[test47]_origin_0.80.png</t>
  </si>
  <si>
    <t>noiseimage/[test47]_origin_0.90.png</t>
  </si>
  <si>
    <t>noiseimage/[test48]_origin_0.10.png</t>
  </si>
  <si>
    <t>noiseimage/[test48]_origin_0.20.png</t>
  </si>
  <si>
    <t>noiseimage/[test48]_origin_0.30.png</t>
  </si>
  <si>
    <t>noiseimage/[test48]_origin_0.40.png</t>
  </si>
  <si>
    <t>noiseimage/[test48]_origin_0.50.png</t>
  </si>
  <si>
    <t>noiseimage/[test48]_origin_0.60.png</t>
  </si>
  <si>
    <t>noiseimage/[test48]_origin_0.70.png</t>
  </si>
  <si>
    <t>noiseimage/[test48]_origin_0.80.png</t>
  </si>
  <si>
    <t>noiseimage/[test48]_origin_0.90.png</t>
  </si>
  <si>
    <t>noiseimage/[test49]_origin_0.10.png</t>
  </si>
  <si>
    <t>noiseimage/[test49]_origin_0.20.png</t>
  </si>
  <si>
    <t>noiseimage/[test49]_origin_0.30.png</t>
  </si>
  <si>
    <t>noiseimage/[test49]_origin_0.40.png</t>
  </si>
  <si>
    <t>noiseimage/[test49]_origin_0.50.png</t>
  </si>
  <si>
    <t>noiseimage/[test49]_origin_0.60.png</t>
  </si>
  <si>
    <t>noiseimage/[test49]_origin_0.70.png</t>
  </si>
  <si>
    <t>noiseimage/[test49]_origin_0.80.png</t>
  </si>
  <si>
    <t>noiseimage/[test49]_origin_0.90.png</t>
  </si>
  <si>
    <t>noiseimage/[test50]_origin_0.10.png</t>
  </si>
  <si>
    <t>noiseimage/[test50]_origin_0.20.png</t>
  </si>
  <si>
    <t>noiseimage/[test50]_origin_0.30.png</t>
  </si>
  <si>
    <t>noiseimage/[test50]_origin_0.40.png</t>
  </si>
  <si>
    <t>noiseimage/[test50]_origin_0.50.png</t>
  </si>
  <si>
    <t>noiseimage/[test50]_origin_0.60.png</t>
  </si>
  <si>
    <t>noiseimage/[test50]_origin_0.70.png</t>
  </si>
  <si>
    <t>noiseimage/[test50]_origin_0.80.png</t>
  </si>
  <si>
    <t>noiseimage/[test50]_origin_0.90.png</t>
  </si>
  <si>
    <t>noiseimage/[test51]_origin_0.10.png</t>
  </si>
  <si>
    <t>noiseimage/[test51]_origin_0.20.png</t>
  </si>
  <si>
    <t>noiseimage/[test51]_origin_0.30.png</t>
  </si>
  <si>
    <t>noiseimage/[test51]_origin_0.40.png</t>
  </si>
  <si>
    <t>noiseimage/[test51]_origin_0.50.png</t>
  </si>
  <si>
    <t>noiseimage/[test51]_origin_0.60.png</t>
  </si>
  <si>
    <t>noiseimage/[test51]_origin_0.70.png</t>
  </si>
  <si>
    <t>noiseimage/[test51]_origin_0.80.png</t>
  </si>
  <si>
    <t>noiseimage/[test51]_origin_0.90.png</t>
  </si>
  <si>
    <t>noiseimage/[test52]_origin_0.10.png</t>
  </si>
  <si>
    <t>noiseimage/[test52]_origin_0.20.png</t>
  </si>
  <si>
    <t>noiseimage/[test52]_origin_0.30.png</t>
  </si>
  <si>
    <t>noiseimage/[test52]_origin_0.40.png</t>
  </si>
  <si>
    <t>noiseimage/[test52]_origin_0.50.png</t>
  </si>
  <si>
    <t>noiseimage/[test52]_origin_0.60.png</t>
  </si>
  <si>
    <t>noiseimage/[test52]_origin_0.70.png</t>
  </si>
  <si>
    <t>noiseimage/[test52]_origin_0.80.png</t>
  </si>
  <si>
    <t>noiseimage/[test52]_origin_0.90.png</t>
  </si>
  <si>
    <t>Best Count</t>
    <phoneticPr fontId="18" type="noConversion"/>
  </si>
  <si>
    <t>mf</t>
    <phoneticPr fontId="18" type="noConversion"/>
  </si>
  <si>
    <t>namf</t>
    <phoneticPr fontId="18" type="noConversion"/>
  </si>
  <si>
    <t>proposed1</t>
    <phoneticPr fontId="18" type="noConversion"/>
  </si>
  <si>
    <t>proposed2</t>
    <phoneticPr fontId="18" type="noConversion"/>
  </si>
  <si>
    <t>176x144</t>
    <phoneticPr fontId="18" type="noConversion"/>
  </si>
  <si>
    <t>17개</t>
    <phoneticPr fontId="18" type="noConversion"/>
  </si>
  <si>
    <t>352x288</t>
    <phoneticPr fontId="18" type="noConversion"/>
  </si>
  <si>
    <t>15개</t>
    <phoneticPr fontId="18" type="noConversion"/>
  </si>
  <si>
    <t>512x512</t>
    <phoneticPr fontId="18" type="noConversion"/>
  </si>
  <si>
    <t>14개</t>
    <phoneticPr fontId="18" type="noConversion"/>
  </si>
  <si>
    <t>MF: opencv api</t>
  </si>
  <si>
    <t>AMF: NAMF의 Step1에 해당하는 내용 구현 (논문 구현 Code 파이썬 포팅)</t>
  </si>
  <si>
    <t>NAMF: NAMF 논문 Step1 + Step2 (논문 구현 Code 파이썬 포팅)</t>
  </si>
  <si>
    <t>Proposed1 : AMF+거리 기반 weighted sum</t>
  </si>
  <si>
    <t>Proposed2 : Proposed1 + bilateral</t>
  </si>
  <si>
    <t>Proposed3 : namf + 거리 기반 weighted sum + bilateral</t>
  </si>
  <si>
    <t>Proposed4 : proposed3 + 자신 weight 포함</t>
  </si>
  <si>
    <t>Proposed5 : Proposed1 + pixel 신뢰도 weight average</t>
  </si>
  <si>
    <t>bestcount</t>
    <phoneticPr fontId="18" type="noConversion"/>
  </si>
  <si>
    <t>Proposed2</t>
    <phoneticPr fontId="18" type="noConversion"/>
  </si>
  <si>
    <t>Proposed5</t>
    <phoneticPr fontId="18" type="noConversion"/>
  </si>
  <si>
    <t>RWMF</t>
    <phoneticPr fontId="18" type="noConversion"/>
  </si>
  <si>
    <t>Psap&gt;=85</t>
    <phoneticPr fontId="18" type="noConversion"/>
  </si>
  <si>
    <t>Proposed4</t>
    <phoneticPr fontId="18" type="noConversion"/>
  </si>
  <si>
    <t>Psap&lt;=50</t>
    <phoneticPr fontId="18" type="noConversion"/>
  </si>
  <si>
    <t>50&lt;Psap&lt;=85</t>
    <phoneticPr fontId="18" type="noConversion"/>
  </si>
  <si>
    <t>Psap=10</t>
    <phoneticPr fontId="18" type="noConversion"/>
  </si>
  <si>
    <t>Psap=20</t>
    <phoneticPr fontId="18" type="noConversion"/>
  </si>
  <si>
    <t>Psap=30</t>
  </si>
  <si>
    <t>Psap=40</t>
  </si>
  <si>
    <t>Psap=50</t>
  </si>
  <si>
    <t>Psap=60</t>
  </si>
  <si>
    <t>Psap=70</t>
  </si>
  <si>
    <t>Psap=80</t>
  </si>
  <si>
    <t>Psap=90</t>
  </si>
  <si>
    <t>전체 52개 이미지</t>
    <phoneticPr fontId="18" type="noConversion"/>
  </si>
  <si>
    <t>AFSNR</t>
    <phoneticPr fontId="18" type="noConversion"/>
  </si>
  <si>
    <t>Adaptive Filter Switching according to Noise Ratio</t>
    <phoneticPr fontId="18" type="noConversion"/>
  </si>
  <si>
    <t>psap=10</t>
    <phoneticPr fontId="18" type="noConversion"/>
  </si>
  <si>
    <t>176x144
(17 images)</t>
    <phoneticPr fontId="18" type="noConversion"/>
  </si>
  <si>
    <t>352x288
(15 images)</t>
    <phoneticPr fontId="18" type="noConversion"/>
  </si>
  <si>
    <t>512x512
(14 images)</t>
    <phoneticPr fontId="18" type="noConversion"/>
  </si>
  <si>
    <t>Proposed</t>
    <phoneticPr fontId="18" type="noConversion"/>
  </si>
  <si>
    <t>AFSWMF</t>
  </si>
  <si>
    <t>AFSWMF</t>
    <phoneticPr fontId="18" type="noConversion"/>
  </si>
  <si>
    <t>NAMF</t>
    <phoneticPr fontId="18" type="noConversion"/>
  </si>
  <si>
    <t>psap=20</t>
    <phoneticPr fontId="18" type="noConversion"/>
  </si>
  <si>
    <t>psap=30</t>
    <phoneticPr fontId="18" type="noConversion"/>
  </si>
  <si>
    <t>psap=40</t>
    <phoneticPr fontId="18" type="noConversion"/>
  </si>
  <si>
    <t>psap=50</t>
    <phoneticPr fontId="18" type="noConversion"/>
  </si>
  <si>
    <t>psap=60</t>
    <phoneticPr fontId="18" type="noConversion"/>
  </si>
  <si>
    <t>psap=70</t>
    <phoneticPr fontId="18" type="noConversion"/>
  </si>
  <si>
    <t>Total</t>
  </si>
  <si>
    <t>Average
(Total images)</t>
    <phoneticPr fontId="18" type="noConversion"/>
  </si>
  <si>
    <t>psap=80</t>
    <phoneticPr fontId="18" type="noConversion"/>
  </si>
  <si>
    <t>psap=90</t>
    <phoneticPr fontId="18" type="noConversion"/>
  </si>
  <si>
    <t>Average</t>
    <phoneticPr fontId="18" type="noConversion"/>
  </si>
  <si>
    <t>46개 이미지</t>
    <phoneticPr fontId="18" type="noConversion"/>
  </si>
  <si>
    <t>ASF1</t>
    <phoneticPr fontId="18" type="noConversion"/>
  </si>
  <si>
    <t>ASF2</t>
  </si>
  <si>
    <t>ASF2</t>
    <phoneticPr fontId="18" type="noConversion"/>
  </si>
  <si>
    <t>ASF3</t>
  </si>
  <si>
    <t>ASF3</t>
    <phoneticPr fontId="18" type="noConversion"/>
  </si>
  <si>
    <t>MF</t>
  </si>
  <si>
    <t>MF</t>
    <phoneticPr fontId="18" type="noConversion"/>
  </si>
  <si>
    <t xml:space="preserve">NAMF </t>
  </si>
  <si>
    <t xml:space="preserve">ASF1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</si>
</sst>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HCI Poppy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CCCCC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9" fillId="0" borderId="16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4" fillId="0" borderId="16" xfId="0" applyFont="1" applyBorder="1">
      <alignment vertical="center"/>
    </xf>
    <xf numFmtId="0" fontId="14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0" borderId="26" xfId="0" applyBorder="1">
      <alignment vertical="center"/>
    </xf>
    <xf numFmtId="0" fontId="0" fillId="33" borderId="27" xfId="0" applyFill="1" applyBorder="1">
      <alignment vertical="center"/>
    </xf>
    <xf numFmtId="0" fontId="0" fillId="0" borderId="28" xfId="0" applyBorder="1">
      <alignment vertical="center"/>
    </xf>
    <xf numFmtId="0" fontId="0" fillId="33" borderId="14" xfId="0" applyFill="1" applyBorder="1">
      <alignment vertical="center"/>
    </xf>
    <xf numFmtId="0" fontId="0" fillId="0" borderId="29" xfId="0" applyBorder="1">
      <alignment vertical="center"/>
    </xf>
    <xf numFmtId="0" fontId="0" fillId="33" borderId="30" xfId="0" applyFill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176" fontId="14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19" fillId="0" borderId="0" xfId="0" applyNumberFormat="1" applyFont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177" fontId="0" fillId="0" borderId="0" xfId="0" applyNumberFormat="1">
      <alignment vertical="center"/>
    </xf>
    <xf numFmtId="0" fontId="20" fillId="34" borderId="36" xfId="0" applyFont="1" applyFill="1" applyBorder="1" applyAlignment="1">
      <alignment horizontal="center" wrapText="1"/>
    </xf>
    <xf numFmtId="0" fontId="20" fillId="34" borderId="37" xfId="0" applyFont="1" applyFill="1" applyBorder="1" applyAlignment="1">
      <alignment horizontal="center" wrapText="1"/>
    </xf>
    <xf numFmtId="0" fontId="21" fillId="34" borderId="36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1" fillId="0" borderId="38" xfId="0" applyFont="1" applyBorder="1" applyAlignment="1">
      <alignment horizontal="center" wrapText="1"/>
    </xf>
    <xf numFmtId="10" fontId="0" fillId="0" borderId="0" xfId="0" applyNumberFormat="1">
      <alignment vertical="center"/>
    </xf>
    <xf numFmtId="0" fontId="21" fillId="0" borderId="36" xfId="0" applyFont="1" applyBorder="1" applyAlignment="1">
      <alignment horizont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'ASFNR(AdaptiveSwitchingFilter)'!$D$24</c:f>
              <c:strCache>
                <c:ptCount val="1"/>
                <c:pt idx="0">
                  <c:v>AFSWMF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'ASFNR(AdaptiveSwitchingFilter)'!$B$25:$B$33</c:f>
              <c:strCache>
                <c:ptCount val="9"/>
                <c:pt idx="0">
                  <c:v>Psap=10</c:v>
                </c:pt>
                <c:pt idx="1">
                  <c:v>Psap=20</c:v>
                </c:pt>
                <c:pt idx="2">
                  <c:v>Psap=30</c:v>
                </c:pt>
                <c:pt idx="3">
                  <c:v>Psap=40</c:v>
                </c:pt>
                <c:pt idx="4">
                  <c:v>Psap=50</c:v>
                </c:pt>
                <c:pt idx="5">
                  <c:v>Psap=60</c:v>
                </c:pt>
                <c:pt idx="6">
                  <c:v>Psap=70</c:v>
                </c:pt>
                <c:pt idx="7">
                  <c:v>Psap=80</c:v>
                </c:pt>
                <c:pt idx="8">
                  <c:v>Psap=90</c:v>
                </c:pt>
              </c:strCache>
            </c:strRef>
          </c:cat>
          <c:val>
            <c:numRef>
              <c:f>'ASFNR(AdaptiveSwitchingFilter)'!$D$25:$D$33</c:f>
              <c:numCache>
                <c:formatCode>0.000_ </c:formatCode>
                <c:ptCount val="9"/>
                <c:pt idx="0">
                  <c:v>36.523961538461535</c:v>
                </c:pt>
                <c:pt idx="1">
                  <c:v>33.8091923076923</c:v>
                </c:pt>
                <c:pt idx="2">
                  <c:v>32.02253846153846</c:v>
                </c:pt>
                <c:pt idx="3">
                  <c:v>30.543750000000006</c:v>
                </c:pt>
                <c:pt idx="4">
                  <c:v>29.127884615384612</c:v>
                </c:pt>
                <c:pt idx="5">
                  <c:v>27.771980769230783</c:v>
                </c:pt>
                <c:pt idx="6">
                  <c:v>26.306115384615378</c:v>
                </c:pt>
                <c:pt idx="7">
                  <c:v>24.715749999999996</c:v>
                </c:pt>
                <c:pt idx="8">
                  <c:v>22.514980769230778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E-43D0-9BCD-5441A34DD4FE}"/>
            </c:ext>
          </c:extLst>
        </c:ser>
        <c:ser>
          <c:idx val="2"/>
          <c:order val="1"/>
          <c:tx>
            <c:strRef>
              <c:f>'ASFNR(AdaptiveSwitchingFilter)'!$E$24</c:f>
              <c:strCache>
                <c:ptCount val="1"/>
                <c:pt idx="0">
                  <c:v>NAMF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'ASFNR(AdaptiveSwitchingFilter)'!$B$25:$B$33</c:f>
              <c:strCache>
                <c:ptCount val="9"/>
                <c:pt idx="0">
                  <c:v>Psap=10</c:v>
                </c:pt>
                <c:pt idx="1">
                  <c:v>Psap=20</c:v>
                </c:pt>
                <c:pt idx="2">
                  <c:v>Psap=30</c:v>
                </c:pt>
                <c:pt idx="3">
                  <c:v>Psap=40</c:v>
                </c:pt>
                <c:pt idx="4">
                  <c:v>Psap=50</c:v>
                </c:pt>
                <c:pt idx="5">
                  <c:v>Psap=60</c:v>
                </c:pt>
                <c:pt idx="6">
                  <c:v>Psap=70</c:v>
                </c:pt>
                <c:pt idx="7">
                  <c:v>Psap=80</c:v>
                </c:pt>
                <c:pt idx="8">
                  <c:v>Psap=90</c:v>
                </c:pt>
              </c:strCache>
            </c:strRef>
          </c:cat>
          <c:val>
            <c:numRef>
              <c:f>'ASFNR(AdaptiveSwitchingFilter)'!$E$25:$E$33</c:f>
              <c:numCache>
                <c:formatCode>0.000_ </c:formatCode>
                <c:ptCount val="9"/>
                <c:pt idx="0">
                  <c:v>34.819115384615372</c:v>
                </c:pt>
                <c:pt idx="1">
                  <c:v>31.997519230769232</c:v>
                </c:pt>
                <c:pt idx="2">
                  <c:v>30.20917307692309</c:v>
                </c:pt>
                <c:pt idx="3">
                  <c:v>28.891403846153842</c:v>
                </c:pt>
                <c:pt idx="4">
                  <c:v>27.811807692307692</c:v>
                </c:pt>
                <c:pt idx="5">
                  <c:v>26.911711538461539</c:v>
                </c:pt>
                <c:pt idx="6">
                  <c:v>26.028384615384617</c:v>
                </c:pt>
                <c:pt idx="7">
                  <c:v>25.08609615384615</c:v>
                </c:pt>
                <c:pt idx="8">
                  <c:v>23.577865384615393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E-43D0-9BCD-5441A34DD4FE}"/>
            </c:ext>
          </c:extLst>
        </c:ser>
        <c:ser>
          <c:idx val="3"/>
          <c:order val="2"/>
          <c:tx>
            <c:strRef>
              <c:f>'ASFNR(AdaptiveSwitchingFilter)'!$F$24</c:f>
              <c:strCache>
                <c:ptCount val="1"/>
                <c:pt idx="0">
                  <c:v>RWMF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'ASFNR(AdaptiveSwitchingFilter)'!$B$25:$B$33</c:f>
              <c:strCache>
                <c:ptCount val="9"/>
                <c:pt idx="0">
                  <c:v>Psap=10</c:v>
                </c:pt>
                <c:pt idx="1">
                  <c:v>Psap=20</c:v>
                </c:pt>
                <c:pt idx="2">
                  <c:v>Psap=30</c:v>
                </c:pt>
                <c:pt idx="3">
                  <c:v>Psap=40</c:v>
                </c:pt>
                <c:pt idx="4">
                  <c:v>Psap=50</c:v>
                </c:pt>
                <c:pt idx="5">
                  <c:v>Psap=60</c:v>
                </c:pt>
                <c:pt idx="6">
                  <c:v>Psap=70</c:v>
                </c:pt>
                <c:pt idx="7">
                  <c:v>Psap=80</c:v>
                </c:pt>
                <c:pt idx="8">
                  <c:v>Psap=90</c:v>
                </c:pt>
              </c:strCache>
            </c:strRef>
          </c:cat>
          <c:val>
            <c:numRef>
              <c:f>'ASFNR(AdaptiveSwitchingFilter)'!$F$25:$F$33</c:f>
              <c:numCache>
                <c:formatCode>0.000_ </c:formatCode>
                <c:ptCount val="9"/>
                <c:pt idx="0">
                  <c:v>36.60696153846154</c:v>
                </c:pt>
                <c:pt idx="1">
                  <c:v>33.870596153846151</c:v>
                </c:pt>
                <c:pt idx="2">
                  <c:v>32.087538461538458</c:v>
                </c:pt>
                <c:pt idx="3">
                  <c:v>30.671980769230768</c:v>
                </c:pt>
                <c:pt idx="4">
                  <c:v>29.41467307692308</c:v>
                </c:pt>
                <c:pt idx="5">
                  <c:v>28.287692307692307</c:v>
                </c:pt>
                <c:pt idx="6">
                  <c:v>27.078442307692306</c:v>
                </c:pt>
                <c:pt idx="7">
                  <c:v>25.677961538461542</c:v>
                </c:pt>
                <c:pt idx="8">
                  <c:v>23.505384615384621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E-43D0-9BCD-5441A34DD4FE}"/>
            </c:ext>
          </c:extLst>
        </c:ser>
        <c:ser>
          <c:idx val="4"/>
          <c:order val="3"/>
          <c:tx>
            <c:strRef>
              <c:f>'ASFNR(AdaptiveSwitchingFilter)'!$G$24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'ASFNR(AdaptiveSwitchingFilter)'!$B$25:$B$33</c:f>
              <c:strCache>
                <c:ptCount val="9"/>
                <c:pt idx="0">
                  <c:v>Psap=10</c:v>
                </c:pt>
                <c:pt idx="1">
                  <c:v>Psap=20</c:v>
                </c:pt>
                <c:pt idx="2">
                  <c:v>Psap=30</c:v>
                </c:pt>
                <c:pt idx="3">
                  <c:v>Psap=40</c:v>
                </c:pt>
                <c:pt idx="4">
                  <c:v>Psap=50</c:v>
                </c:pt>
                <c:pt idx="5">
                  <c:v>Psap=60</c:v>
                </c:pt>
                <c:pt idx="6">
                  <c:v>Psap=70</c:v>
                </c:pt>
                <c:pt idx="7">
                  <c:v>Psap=80</c:v>
                </c:pt>
                <c:pt idx="8">
                  <c:v>Psap=90</c:v>
                </c:pt>
              </c:strCache>
            </c:strRef>
          </c:cat>
          <c:val>
            <c:numRef>
              <c:f>'ASFNR(AdaptiveSwitchingFilter)'!$G$25:$G$33</c:f>
              <c:numCache>
                <c:formatCode>0.000_ </c:formatCode>
                <c:ptCount val="9"/>
                <c:pt idx="0">
                  <c:v>37.020192307692305</c:v>
                </c:pt>
                <c:pt idx="1">
                  <c:v>34.25826923076923</c:v>
                </c:pt>
                <c:pt idx="2">
                  <c:v>32.421192307692309</c:v>
                </c:pt>
                <c:pt idx="3">
                  <c:v>30.889461538461539</c:v>
                </c:pt>
                <c:pt idx="4">
                  <c:v>29.423692307692313</c:v>
                </c:pt>
                <c:pt idx="5">
                  <c:v>28.287692307692307</c:v>
                </c:pt>
                <c:pt idx="6">
                  <c:v>27.078442307692306</c:v>
                </c:pt>
                <c:pt idx="7">
                  <c:v>25.677961538461542</c:v>
                </c:pt>
                <c:pt idx="8">
                  <c:v>23.634942307692299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E-43D0-9BCD-5441A34D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64192"/>
        <c:axId val="655268352"/>
      </c:lineChart>
      <c:catAx>
        <c:axId val="6552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268352"/>
        <c:crosses val="autoZero"/>
        <c:auto val="1"/>
        <c:lblAlgn val="ctr"/>
        <c:lblOffset val="100"/>
        <c:noMultiLvlLbl val="0"/>
      </c:catAx>
      <c:valAx>
        <c:axId val="655268352"/>
        <c:scaling>
          <c:orientation val="minMax"/>
          <c:max val="37.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2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rgbClr val="C00000"/>
                </a:solidFill>
              </a:rPr>
              <a:t>P</a:t>
            </a:r>
            <a:r>
              <a:rPr lang="en-US" altLang="ko-KR" b="1" baseline="-25000">
                <a:solidFill>
                  <a:srgbClr val="C00000"/>
                </a:solidFill>
              </a:rPr>
              <a:t>SAP</a:t>
            </a:r>
            <a:r>
              <a:rPr lang="en-US" altLang="ko-KR" b="1">
                <a:solidFill>
                  <a:srgbClr val="C00000"/>
                </a:solidFill>
              </a:rPr>
              <a:t>=90%</a:t>
            </a:r>
            <a:endParaRPr lang="ko-KR" alt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'ASFNR(AdaptiveSwitchingFilter)'!$A$174</c:f>
              <c:strCache>
                <c:ptCount val="1"/>
                <c:pt idx="0">
                  <c:v>AFSWMF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'ASFNR(AdaptiveSwitchingFilter)'!$B$173:$E$173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'ASFNR(AdaptiveSwitchingFilter)'!$B$174:$E$174</c:f>
              <c:numCache>
                <c:formatCode>General</c:formatCode>
                <c:ptCount val="4"/>
                <c:pt idx="0">
                  <c:v>22.110705882352949</c:v>
                </c:pt>
                <c:pt idx="1">
                  <c:v>22.075466666666667</c:v>
                </c:pt>
                <c:pt idx="2">
                  <c:v>22.686999999999994</c:v>
                </c:pt>
                <c:pt idx="3">
                  <c:v>22.291057516339873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8-49D9-A843-F8FC39DC189D}"/>
            </c:ext>
          </c:extLst>
        </c:ser>
        <c:ser>
          <c:idx val="1"/>
          <c:order val="1"/>
          <c:tx>
            <c:strRef>
              <c:f>'ASFNR(AdaptiveSwitchingFilter)'!$A$175</c:f>
              <c:strCache>
                <c:ptCount val="1"/>
                <c:pt idx="0">
                  <c:v>NAMF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'ASFNR(AdaptiveSwitchingFilter)'!$B$173:$E$173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'ASFNR(AdaptiveSwitchingFilter)'!$B$175:$E$175</c:f>
              <c:numCache>
                <c:formatCode>General</c:formatCode>
                <c:ptCount val="4"/>
                <c:pt idx="0">
                  <c:v>23.151470588235298</c:v>
                </c:pt>
                <c:pt idx="1">
                  <c:v>23.0228</c:v>
                </c:pt>
                <c:pt idx="2">
                  <c:v>23.788214285714286</c:v>
                </c:pt>
                <c:pt idx="3">
                  <c:v>23.320828291316531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8-49D9-A843-F8FC39DC189D}"/>
            </c:ext>
          </c:extLst>
        </c:ser>
        <c:ser>
          <c:idx val="2"/>
          <c:order val="2"/>
          <c:tx>
            <c:strRef>
              <c:f>'ASFNR(AdaptiveSwitchingFilter)'!$A$176</c:f>
              <c:strCache>
                <c:ptCount val="1"/>
                <c:pt idx="0">
                  <c:v>RWMF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'ASFNR(AdaptiveSwitchingFilter)'!$B$173:$E$173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'ASFNR(AdaptiveSwitchingFilter)'!$B$176:$E$176</c:f>
              <c:numCache>
                <c:formatCode>General</c:formatCode>
                <c:ptCount val="4"/>
                <c:pt idx="0">
                  <c:v>23.057529411764705</c:v>
                </c:pt>
                <c:pt idx="1">
                  <c:v>22.952866666666669</c:v>
                </c:pt>
                <c:pt idx="2">
                  <c:v>23.697714285714287</c:v>
                </c:pt>
                <c:pt idx="3">
                  <c:v>23.236036788048551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8-49D9-A843-F8FC39DC189D}"/>
            </c:ext>
          </c:extLst>
        </c:ser>
        <c:ser>
          <c:idx val="3"/>
          <c:order val="3"/>
          <c:tx>
            <c:strRef>
              <c:f>'ASFNR(AdaptiveSwitchingFilter)'!$A$177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'ASFNR(AdaptiveSwitchingFilter)'!$B$173:$E$173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'ASFNR(AdaptiveSwitchingFilter)'!$B$177:$E$177</c:f>
              <c:numCache>
                <c:formatCode>General</c:formatCode>
                <c:ptCount val="4"/>
                <c:pt idx="0">
                  <c:v>23.198294117647063</c:v>
                </c:pt>
                <c:pt idx="1">
                  <c:v>23.072066666666668</c:v>
                </c:pt>
                <c:pt idx="2">
                  <c:v>23.837357142857144</c:v>
                </c:pt>
                <c:pt idx="3">
                  <c:v>23.369239309056962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8-49D9-A843-F8FC39D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51584"/>
        <c:axId val="660452416"/>
      </c:barChart>
      <c:catAx>
        <c:axId val="660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2416"/>
        <c:crosses val="autoZero"/>
        <c:auto val="1"/>
        <c:lblAlgn val="ctr"/>
        <c:lblOffset val="100"/>
        <c:noMultiLvlLbl val="0"/>
      </c:catAx>
      <c:valAx>
        <c:axId val="660452416"/>
        <c:scaling>
          <c:orientation val="minMax"/>
          <c:max val="24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SAP</a:t>
            </a:r>
            <a:r>
              <a:rPr lang="en-US" altLang="ko-KR" baseline="0"/>
              <a:t> Switching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'psnrs_시트통합 및 통계추가_그래프 및 패턴 추출'!$B$7</c:f>
              <c:strCache>
                <c:ptCount val="1"/>
                <c:pt idx="0">
                  <c:v>proposed2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'psnrs_시트통합 및 통계추가_그래프 및 패턴 추출'!$C$7:$K$7</c:f>
              <c:numCache>
                <c:formatCode>General</c:formatCode>
                <c:ptCount val="9"/>
                <c:pt idx="0">
                  <c:v>49</c:v>
                </c:pt>
                <c:pt idx="1">
                  <c:v>50</c:v>
                </c:pt>
                <c:pt idx="2">
                  <c:v>50</c:v>
                </c:pt>
                <c:pt idx="3">
                  <c:v>45</c:v>
                </c:pt>
                <c:pt idx="4">
                  <c:v>27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7-44D0-BB54-9EC847AFE5C4}"/>
            </c:ext>
          </c:extLst>
        </c:ser>
        <c:ser>
          <c:idx val="3"/>
          <c:order val="1"/>
          <c:tx>
            <c:strRef>
              <c:f>'psnrs_시트통합 및 통계추가_그래프 및 패턴 추출'!$B$9</c:f>
              <c:strCache>
                <c:ptCount val="1"/>
                <c:pt idx="0">
                  <c:v>proposed4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'psnrs_시트통합 및 통계추가_그래프 및 패턴 추출'!$C$9:$K$9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7-44D0-BB54-9EC847AFE5C4}"/>
            </c:ext>
          </c:extLst>
        </c:ser>
        <c:ser>
          <c:idx val="4"/>
          <c:order val="2"/>
          <c:tx>
            <c:strRef>
              <c:f>'psnrs_시트통합 및 통계추가_그래프 및 패턴 추출'!$B$10</c:f>
              <c:strCache>
                <c:ptCount val="1"/>
                <c:pt idx="0">
                  <c:v>proposed5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'psnrs_시트통합 및 통계추가_그래프 및 패턴 추출'!$C$10:$K$10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25</c:v>
                </c:pt>
                <c:pt idx="5">
                  <c:v>47</c:v>
                </c:pt>
                <c:pt idx="6">
                  <c:v>51</c:v>
                </c:pt>
                <c:pt idx="7">
                  <c:v>51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7-44D0-BB54-9EC847AF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83008"/>
        <c:axId val="409290912"/>
      </c:lineChart>
      <c:catAx>
        <c:axId val="4092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90912"/>
        <c:crosses val="autoZero"/>
        <c:auto val="1"/>
        <c:lblAlgn val="ctr"/>
        <c:lblOffset val="100"/>
        <c:noMultiLvlLbl val="0"/>
      </c:catAx>
      <c:valAx>
        <c:axId val="4092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rgbClr val="C00000"/>
                </a:solidFill>
              </a:rPr>
              <a:t>P</a:t>
            </a:r>
            <a:r>
              <a:rPr lang="en-US" altLang="ko-KR" b="1" baseline="-25000">
                <a:solidFill>
                  <a:srgbClr val="C00000"/>
                </a:solidFill>
              </a:rPr>
              <a:t>SAP</a:t>
            </a:r>
            <a:r>
              <a:rPr lang="en-US" altLang="ko-KR" b="1">
                <a:solidFill>
                  <a:srgbClr val="C00000"/>
                </a:solidFill>
              </a:rPr>
              <a:t>=10%</a:t>
            </a:r>
            <a:endParaRPr lang="ko-KR" alt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'ASFNR(AdaptiveSwitchingFilter)'!$A$57</c:f>
              <c:strCache>
                <c:ptCount val="1"/>
                <c:pt idx="0">
                  <c:v>AFSWMF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'ASFNR(AdaptiveSwitchingFilter)'!$B$56:$E$56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'ASFNR(AdaptiveSwitchingFilter)'!$B$57:$E$57</c:f>
              <c:numCache>
                <c:formatCode>General</c:formatCode>
                <c:ptCount val="4"/>
                <c:pt idx="0">
                  <c:v>35.897470588235301</c:v>
                </c:pt>
                <c:pt idx="1">
                  <c:v>35.657266666666672</c:v>
                </c:pt>
                <c:pt idx="2">
                  <c:v>36.491428571428578</c:v>
                </c:pt>
                <c:pt idx="3">
                  <c:v>36.015388608776846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C00-8F76-BE361E0C88BC}"/>
            </c:ext>
          </c:extLst>
        </c:ser>
        <c:ser>
          <c:idx val="1"/>
          <c:order val="1"/>
          <c:tx>
            <c:strRef>
              <c:f>'ASFNR(AdaptiveSwitchingFilter)'!$A$58</c:f>
              <c:strCache>
                <c:ptCount val="1"/>
                <c:pt idx="0">
                  <c:v>NAMF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'ASFNR(AdaptiveSwitchingFilter)'!$B$56:$E$56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'ASFNR(AdaptiveSwitchingFilter)'!$B$58:$E$58</c:f>
              <c:numCache>
                <c:formatCode>General</c:formatCode>
                <c:ptCount val="4"/>
                <c:pt idx="0">
                  <c:v>34.206058823529411</c:v>
                </c:pt>
                <c:pt idx="1">
                  <c:v>33.652600000000007</c:v>
                </c:pt>
                <c:pt idx="2">
                  <c:v>35.33878571428572</c:v>
                </c:pt>
                <c:pt idx="3">
                  <c:v>34.399148179271712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F-4C00-8F76-BE361E0C88BC}"/>
            </c:ext>
          </c:extLst>
        </c:ser>
        <c:ser>
          <c:idx val="2"/>
          <c:order val="2"/>
          <c:tx>
            <c:strRef>
              <c:f>'ASFNR(AdaptiveSwitchingFilter)'!$A$59</c:f>
              <c:strCache>
                <c:ptCount val="1"/>
                <c:pt idx="0">
                  <c:v>RWMF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'ASFNR(AdaptiveSwitchingFilter)'!$B$56:$E$56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'ASFNR(AdaptiveSwitchingFilter)'!$B$59:$E$59</c:f>
              <c:numCache>
                <c:formatCode>General</c:formatCode>
                <c:ptCount val="4"/>
                <c:pt idx="0">
                  <c:v>35.987823529411763</c:v>
                </c:pt>
                <c:pt idx="1">
                  <c:v>35.735599999999998</c:v>
                </c:pt>
                <c:pt idx="2">
                  <c:v>36.579785714285713</c:v>
                </c:pt>
                <c:pt idx="3">
                  <c:v>36.101069747899153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F-4C00-8F76-BE361E0C88BC}"/>
            </c:ext>
          </c:extLst>
        </c:ser>
        <c:ser>
          <c:idx val="3"/>
          <c:order val="3"/>
          <c:tx>
            <c:strRef>
              <c:f>'ASFNR(AdaptiveSwitchingFilter)'!$A$60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'ASFNR(AdaptiveSwitchingFilter)'!$B$56:$E$56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'ASFNR(AdaptiveSwitchingFilter)'!$B$60:$E$60</c:f>
              <c:numCache>
                <c:formatCode>General</c:formatCode>
                <c:ptCount val="4"/>
                <c:pt idx="0">
                  <c:v>36.438764705882349</c:v>
                </c:pt>
                <c:pt idx="1">
                  <c:v>36.146666666666668</c:v>
                </c:pt>
                <c:pt idx="2">
                  <c:v>36.904357142857144</c:v>
                </c:pt>
                <c:pt idx="3">
                  <c:v>36.496596171802054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F-4C00-8F76-BE361E0C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51584"/>
        <c:axId val="660452416"/>
      </c:barChart>
      <c:catAx>
        <c:axId val="660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2416"/>
        <c:crosses val="autoZero"/>
        <c:auto val="1"/>
        <c:lblAlgn val="ctr"/>
        <c:lblOffset val="100"/>
        <c:noMultiLvlLbl val="0"/>
      </c:catAx>
      <c:valAx>
        <c:axId val="660452416"/>
        <c:scaling>
          <c:orientation val="minMax"/>
          <c:max val="37"/>
          <c:min val="3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rgbClr val="C00000"/>
                </a:solidFill>
              </a:rPr>
              <a:t>P</a:t>
            </a:r>
            <a:r>
              <a:rPr lang="en-US" altLang="ko-KR" b="1" baseline="-25000">
                <a:solidFill>
                  <a:srgbClr val="C00000"/>
                </a:solidFill>
              </a:rPr>
              <a:t>SAP</a:t>
            </a:r>
            <a:r>
              <a:rPr lang="en-US" altLang="ko-KR" b="1">
                <a:solidFill>
                  <a:srgbClr val="C00000"/>
                </a:solidFill>
              </a:rPr>
              <a:t>=20%</a:t>
            </a:r>
            <a:endParaRPr lang="ko-KR" alt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'ASFNR(AdaptiveSwitchingFilter)'!$A$72</c:f>
              <c:strCache>
                <c:ptCount val="1"/>
                <c:pt idx="0">
                  <c:v>AFSWMF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'ASFNR(AdaptiveSwitchingFilter)'!$B$71:$E$71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'ASFNR(AdaptiveSwitchingFilter)'!$B$72:$E$72</c:f>
              <c:numCache>
                <c:formatCode>General</c:formatCode>
                <c:ptCount val="4"/>
                <c:pt idx="0">
                  <c:v>33.308529411764709</c:v>
                </c:pt>
                <c:pt idx="1">
                  <c:v>33.084599999999995</c:v>
                </c:pt>
                <c:pt idx="2">
                  <c:v>33.703428571428567</c:v>
                </c:pt>
                <c:pt idx="3">
                  <c:v>33.365519327731086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4-489D-953D-5F13163A6349}"/>
            </c:ext>
          </c:extLst>
        </c:ser>
        <c:ser>
          <c:idx val="1"/>
          <c:order val="1"/>
          <c:tx>
            <c:strRef>
              <c:f>'ASFNR(AdaptiveSwitchingFilter)'!$A$73</c:f>
              <c:strCache>
                <c:ptCount val="1"/>
                <c:pt idx="0">
                  <c:v>NAMF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'ASFNR(AdaptiveSwitchingFilter)'!$B$71:$E$71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'ASFNR(AdaptiveSwitchingFilter)'!$B$73:$E$73</c:f>
              <c:numCache>
                <c:formatCode>General</c:formatCode>
                <c:ptCount val="4"/>
                <c:pt idx="0">
                  <c:v>31.48894117647059</c:v>
                </c:pt>
                <c:pt idx="1">
                  <c:v>31.032266666666661</c:v>
                </c:pt>
                <c:pt idx="2">
                  <c:v>32.348499999999994</c:v>
                </c:pt>
                <c:pt idx="3">
                  <c:v>31.623235947712413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4-489D-953D-5F13163A6349}"/>
            </c:ext>
          </c:extLst>
        </c:ser>
        <c:ser>
          <c:idx val="2"/>
          <c:order val="2"/>
          <c:tx>
            <c:strRef>
              <c:f>'ASFNR(AdaptiveSwitchingFilter)'!$A$74</c:f>
              <c:strCache>
                <c:ptCount val="1"/>
                <c:pt idx="0">
                  <c:v>RWMF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'ASFNR(AdaptiveSwitchingFilter)'!$B$71:$E$71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'ASFNR(AdaptiveSwitchingFilter)'!$B$74:$E$74</c:f>
              <c:numCache>
                <c:formatCode>General</c:formatCode>
                <c:ptCount val="4"/>
                <c:pt idx="0">
                  <c:v>33.363470588235302</c:v>
                </c:pt>
                <c:pt idx="1">
                  <c:v>33.120999999999995</c:v>
                </c:pt>
                <c:pt idx="2">
                  <c:v>33.783571428571435</c:v>
                </c:pt>
                <c:pt idx="3">
                  <c:v>33.42268067226891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4-489D-953D-5F13163A6349}"/>
            </c:ext>
          </c:extLst>
        </c:ser>
        <c:ser>
          <c:idx val="3"/>
          <c:order val="3"/>
          <c:tx>
            <c:strRef>
              <c:f>'ASFNR(AdaptiveSwitchingFilter)'!$A$75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'ASFNR(AdaptiveSwitchingFilter)'!$B$71:$E$71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'ASFNR(AdaptiveSwitchingFilter)'!$B$75:$E$75</c:f>
              <c:numCache>
                <c:formatCode>General</c:formatCode>
                <c:ptCount val="4"/>
                <c:pt idx="0">
                  <c:v>33.790176470588236</c:v>
                </c:pt>
                <c:pt idx="1">
                  <c:v>33.530333333333331</c:v>
                </c:pt>
                <c:pt idx="2">
                  <c:v>34.084285714285713</c:v>
                </c:pt>
                <c:pt idx="3">
                  <c:v>33.801598506069091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A4-489D-953D-5F13163A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51584"/>
        <c:axId val="660452416"/>
      </c:barChart>
      <c:catAx>
        <c:axId val="660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2416"/>
        <c:crosses val="autoZero"/>
        <c:auto val="1"/>
        <c:lblAlgn val="ctr"/>
        <c:lblOffset val="100"/>
        <c:noMultiLvlLbl val="0"/>
      </c:catAx>
      <c:valAx>
        <c:axId val="660452416"/>
        <c:scaling>
          <c:orientation val="minMax"/>
          <c:max val="34.5"/>
          <c:min val="3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rgbClr val="C00000"/>
                </a:solidFill>
              </a:rPr>
              <a:t>P</a:t>
            </a:r>
            <a:r>
              <a:rPr lang="en-US" altLang="ko-KR" b="1" baseline="-25000">
                <a:solidFill>
                  <a:srgbClr val="C00000"/>
                </a:solidFill>
              </a:rPr>
              <a:t>SAP</a:t>
            </a:r>
            <a:r>
              <a:rPr lang="en-US" altLang="ko-KR" b="1">
                <a:solidFill>
                  <a:srgbClr val="C00000"/>
                </a:solidFill>
              </a:rPr>
              <a:t>=30%</a:t>
            </a:r>
            <a:endParaRPr lang="ko-KR" alt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'ASFNR(AdaptiveSwitchingFilter)'!$A$87</c:f>
              <c:strCache>
                <c:ptCount val="1"/>
                <c:pt idx="0">
                  <c:v>AFSWMF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'ASFNR(AdaptiveSwitchingFilter)'!$B$86:$E$86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'ASFNR(AdaptiveSwitchingFilter)'!$B$87:$E$87</c:f>
              <c:numCache>
                <c:formatCode>General</c:formatCode>
                <c:ptCount val="4"/>
                <c:pt idx="0">
                  <c:v>31.637588235294121</c:v>
                </c:pt>
                <c:pt idx="1">
                  <c:v>31.352333333333331</c:v>
                </c:pt>
                <c:pt idx="2">
                  <c:v>31.876785714285717</c:v>
                </c:pt>
                <c:pt idx="3">
                  <c:v>31.622235760971055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4-4854-819D-8076A60908B0}"/>
            </c:ext>
          </c:extLst>
        </c:ser>
        <c:ser>
          <c:idx val="1"/>
          <c:order val="1"/>
          <c:tx>
            <c:strRef>
              <c:f>'ASFNR(AdaptiveSwitchingFilter)'!$A$88</c:f>
              <c:strCache>
                <c:ptCount val="1"/>
                <c:pt idx="0">
                  <c:v>NAMF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'ASFNR(AdaptiveSwitchingFilter)'!$B$86:$E$86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'ASFNR(AdaptiveSwitchingFilter)'!$B$88:$E$88</c:f>
              <c:numCache>
                <c:formatCode>General</c:formatCode>
                <c:ptCount val="4"/>
                <c:pt idx="0">
                  <c:v>29.777470588235296</c:v>
                </c:pt>
                <c:pt idx="1">
                  <c:v>29.337866666666663</c:v>
                </c:pt>
                <c:pt idx="2">
                  <c:v>30.470785714285718</c:v>
                </c:pt>
                <c:pt idx="3">
                  <c:v>29.862040989729223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4-4854-819D-8076A60908B0}"/>
            </c:ext>
          </c:extLst>
        </c:ser>
        <c:ser>
          <c:idx val="2"/>
          <c:order val="2"/>
          <c:tx>
            <c:strRef>
              <c:f>'ASFNR(AdaptiveSwitchingFilter)'!$A$89</c:f>
              <c:strCache>
                <c:ptCount val="1"/>
                <c:pt idx="0">
                  <c:v>RWMF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'ASFNR(AdaptiveSwitchingFilter)'!$B$86:$E$86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'ASFNR(AdaptiveSwitchingFilter)'!$B$89:$E$89</c:f>
              <c:numCache>
                <c:formatCode>General</c:formatCode>
                <c:ptCount val="4"/>
                <c:pt idx="0">
                  <c:v>31.673588235294112</c:v>
                </c:pt>
                <c:pt idx="1">
                  <c:v>31.361733333333333</c:v>
                </c:pt>
                <c:pt idx="2">
                  <c:v>31.977142857142855</c:v>
                </c:pt>
                <c:pt idx="3">
                  <c:v>31.670821475256769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4-4854-819D-8076A60908B0}"/>
            </c:ext>
          </c:extLst>
        </c:ser>
        <c:ser>
          <c:idx val="3"/>
          <c:order val="3"/>
          <c:tx>
            <c:strRef>
              <c:f>'ASFNR(AdaptiveSwitchingFilter)'!$A$90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'ASFNR(AdaptiveSwitchingFilter)'!$B$86:$E$86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'ASFNR(AdaptiveSwitchingFilter)'!$B$90:$E$90</c:f>
              <c:numCache>
                <c:formatCode>General</c:formatCode>
                <c:ptCount val="4"/>
                <c:pt idx="0">
                  <c:v>32.070647058823525</c:v>
                </c:pt>
                <c:pt idx="1">
                  <c:v>31.75566666666667</c:v>
                </c:pt>
                <c:pt idx="2">
                  <c:v>32.213571428571427</c:v>
                </c:pt>
                <c:pt idx="3">
                  <c:v>32.013295051353872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4-4854-819D-8076A609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51584"/>
        <c:axId val="660452416"/>
      </c:barChart>
      <c:catAx>
        <c:axId val="660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2416"/>
        <c:crosses val="autoZero"/>
        <c:auto val="1"/>
        <c:lblAlgn val="ctr"/>
        <c:lblOffset val="100"/>
        <c:noMultiLvlLbl val="0"/>
      </c:catAx>
      <c:valAx>
        <c:axId val="660452416"/>
        <c:scaling>
          <c:orientation val="minMax"/>
          <c:max val="32.5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rgbClr val="C00000"/>
                </a:solidFill>
              </a:rPr>
              <a:t>P</a:t>
            </a:r>
            <a:r>
              <a:rPr lang="en-US" altLang="ko-KR" b="1" baseline="-25000">
                <a:solidFill>
                  <a:srgbClr val="C00000"/>
                </a:solidFill>
              </a:rPr>
              <a:t>SAP</a:t>
            </a:r>
            <a:r>
              <a:rPr lang="en-US" altLang="ko-KR" b="1">
                <a:solidFill>
                  <a:srgbClr val="C00000"/>
                </a:solidFill>
              </a:rPr>
              <a:t>=40%</a:t>
            </a:r>
            <a:endParaRPr lang="ko-KR" alt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'ASFNR(AdaptiveSwitchingFilter)'!$A$101</c:f>
              <c:strCache>
                <c:ptCount val="1"/>
                <c:pt idx="0">
                  <c:v>AFSWMF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'ASFNR(AdaptiveSwitchingFilter)'!$B$100:$E$100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'ASFNR(AdaptiveSwitchingFilter)'!$B$101:$E$101</c:f>
              <c:numCache>
                <c:formatCode>General</c:formatCode>
                <c:ptCount val="4"/>
                <c:pt idx="0">
                  <c:v>30.176999999999992</c:v>
                </c:pt>
                <c:pt idx="1">
                  <c:v>29.936133333333338</c:v>
                </c:pt>
                <c:pt idx="2">
                  <c:v>30.369571428571437</c:v>
                </c:pt>
                <c:pt idx="3">
                  <c:v>30.160901587301591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6-47AC-9B11-E390FBFF519B}"/>
            </c:ext>
          </c:extLst>
        </c:ser>
        <c:ser>
          <c:idx val="1"/>
          <c:order val="1"/>
          <c:tx>
            <c:strRef>
              <c:f>'ASFNR(AdaptiveSwitchingFilter)'!$A$102</c:f>
              <c:strCache>
                <c:ptCount val="1"/>
                <c:pt idx="0">
                  <c:v>NAMF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'ASFNR(AdaptiveSwitchingFilter)'!$B$100:$E$100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'ASFNR(AdaptiveSwitchingFilter)'!$B$102:$E$102</c:f>
              <c:numCache>
                <c:formatCode>General</c:formatCode>
                <c:ptCount val="4"/>
                <c:pt idx="0">
                  <c:v>28.491058823529414</c:v>
                </c:pt>
                <c:pt idx="1">
                  <c:v>28.090733333333329</c:v>
                </c:pt>
                <c:pt idx="2">
                  <c:v>29.084928571428573</c:v>
                </c:pt>
                <c:pt idx="3">
                  <c:v>28.555573576097107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6-47AC-9B11-E390FBFF519B}"/>
            </c:ext>
          </c:extLst>
        </c:ser>
        <c:ser>
          <c:idx val="2"/>
          <c:order val="2"/>
          <c:tx>
            <c:strRef>
              <c:f>'ASFNR(AdaptiveSwitchingFilter)'!$A$103</c:f>
              <c:strCache>
                <c:ptCount val="1"/>
                <c:pt idx="0">
                  <c:v>RWMF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'ASFNR(AdaptiveSwitchingFilter)'!$B$100:$E$100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'ASFNR(AdaptiveSwitchingFilter)'!$B$103:$E$103</c:f>
              <c:numCache>
                <c:formatCode>General</c:formatCode>
                <c:ptCount val="4"/>
                <c:pt idx="0">
                  <c:v>30.268117647058823</c:v>
                </c:pt>
                <c:pt idx="1">
                  <c:v>29.991066666666672</c:v>
                </c:pt>
                <c:pt idx="2">
                  <c:v>30.549928571428577</c:v>
                </c:pt>
                <c:pt idx="3">
                  <c:v>30.269704295051358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6-47AC-9B11-E390FBFF519B}"/>
            </c:ext>
          </c:extLst>
        </c:ser>
        <c:ser>
          <c:idx val="3"/>
          <c:order val="3"/>
          <c:tx>
            <c:strRef>
              <c:f>'ASFNR(AdaptiveSwitchingFilter)'!$A$104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'ASFNR(AdaptiveSwitchingFilter)'!$B$100:$E$100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'ASFNR(AdaptiveSwitchingFilter)'!$B$104:$E$104</c:f>
              <c:numCache>
                <c:formatCode>General</c:formatCode>
                <c:ptCount val="4"/>
                <c:pt idx="0">
                  <c:v>30.546352941176472</c:v>
                </c:pt>
                <c:pt idx="1">
                  <c:v>30.291733333333337</c:v>
                </c:pt>
                <c:pt idx="2">
                  <c:v>30.668571428571429</c:v>
                </c:pt>
                <c:pt idx="3">
                  <c:v>30.50221923436041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6-47AC-9B11-E390FBFF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51584"/>
        <c:axId val="660452416"/>
      </c:barChart>
      <c:catAx>
        <c:axId val="660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2416"/>
        <c:crosses val="autoZero"/>
        <c:auto val="1"/>
        <c:lblAlgn val="ctr"/>
        <c:lblOffset val="100"/>
        <c:noMultiLvlLbl val="0"/>
      </c:catAx>
      <c:valAx>
        <c:axId val="660452416"/>
        <c:scaling>
          <c:orientation val="minMax"/>
          <c:max val="3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rgbClr val="C00000"/>
                </a:solidFill>
              </a:rPr>
              <a:t>P</a:t>
            </a:r>
            <a:r>
              <a:rPr lang="en-US" altLang="ko-KR" b="1" baseline="-25000">
                <a:solidFill>
                  <a:srgbClr val="C00000"/>
                </a:solidFill>
              </a:rPr>
              <a:t>SAP</a:t>
            </a:r>
            <a:r>
              <a:rPr lang="en-US" altLang="ko-KR" b="1">
                <a:solidFill>
                  <a:srgbClr val="C00000"/>
                </a:solidFill>
              </a:rPr>
              <a:t>=50%</a:t>
            </a:r>
            <a:endParaRPr lang="ko-KR" alt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'ASFNR(AdaptiveSwitchingFilter)'!$A$116</c:f>
              <c:strCache>
                <c:ptCount val="1"/>
                <c:pt idx="0">
                  <c:v>AFSWMF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'ASFNR(AdaptiveSwitchingFilter)'!$B$115:$E$115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'ASFNR(AdaptiveSwitchingFilter)'!$B$116:$E$116</c:f>
              <c:numCache>
                <c:formatCode>General</c:formatCode>
                <c:ptCount val="4"/>
                <c:pt idx="0">
                  <c:v>28.765058823529415</c:v>
                </c:pt>
                <c:pt idx="1">
                  <c:v>28.537333333333333</c:v>
                </c:pt>
                <c:pt idx="2">
                  <c:v>29.00957142857143</c:v>
                </c:pt>
                <c:pt idx="3">
                  <c:v>28.770654528478062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5-4822-9AAF-A62A47BF85F3}"/>
            </c:ext>
          </c:extLst>
        </c:ser>
        <c:ser>
          <c:idx val="1"/>
          <c:order val="1"/>
          <c:tx>
            <c:strRef>
              <c:f>'ASFNR(AdaptiveSwitchingFilter)'!$A$117</c:f>
              <c:strCache>
                <c:ptCount val="1"/>
                <c:pt idx="0">
                  <c:v>NAMF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'ASFNR(AdaptiveSwitchingFilter)'!$B$115:$E$115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'ASFNR(AdaptiveSwitchingFilter)'!$B$117:$E$117</c:f>
              <c:numCache>
                <c:formatCode>General</c:formatCode>
                <c:ptCount val="4"/>
                <c:pt idx="0">
                  <c:v>27.409117647058821</c:v>
                </c:pt>
                <c:pt idx="1">
                  <c:v>27.043066666666672</c:v>
                </c:pt>
                <c:pt idx="2">
                  <c:v>27.986285714285714</c:v>
                </c:pt>
                <c:pt idx="3">
                  <c:v>27.47949000933707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5-4822-9AAF-A62A47BF85F3}"/>
            </c:ext>
          </c:extLst>
        </c:ser>
        <c:ser>
          <c:idx val="2"/>
          <c:order val="2"/>
          <c:tx>
            <c:strRef>
              <c:f>'ASFNR(AdaptiveSwitchingFilter)'!$A$118</c:f>
              <c:strCache>
                <c:ptCount val="1"/>
                <c:pt idx="0">
                  <c:v>RWMF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'ASFNR(AdaptiveSwitchingFilter)'!$B$115:$E$115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'ASFNR(AdaptiveSwitchingFilter)'!$B$118:$E$118</c:f>
              <c:numCache>
                <c:formatCode>General</c:formatCode>
                <c:ptCount val="4"/>
                <c:pt idx="0">
                  <c:v>29.001117647058827</c:v>
                </c:pt>
                <c:pt idx="1">
                  <c:v>28.711533333333332</c:v>
                </c:pt>
                <c:pt idx="2">
                  <c:v>29.34</c:v>
                </c:pt>
                <c:pt idx="3">
                  <c:v>29.017550326797387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5-4822-9AAF-A62A47BF85F3}"/>
            </c:ext>
          </c:extLst>
        </c:ser>
        <c:ser>
          <c:idx val="3"/>
          <c:order val="3"/>
          <c:tx>
            <c:strRef>
              <c:f>'ASFNR(AdaptiveSwitchingFilter)'!$A$119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'ASFNR(AdaptiveSwitchingFilter)'!$B$115:$E$115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'ASFNR(AdaptiveSwitchingFilter)'!$B$119:$E$119</c:f>
              <c:numCache>
                <c:formatCode>General</c:formatCode>
                <c:ptCount val="4"/>
                <c:pt idx="0">
                  <c:v>29.072470588235291</c:v>
                </c:pt>
                <c:pt idx="1">
                  <c:v>28.836000000000006</c:v>
                </c:pt>
                <c:pt idx="2">
                  <c:v>29.284500000000008</c:v>
                </c:pt>
                <c:pt idx="3">
                  <c:v>29.064323529411769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5-4822-9AAF-A62A47BF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51584"/>
        <c:axId val="660452416"/>
      </c:barChart>
      <c:catAx>
        <c:axId val="660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2416"/>
        <c:crosses val="autoZero"/>
        <c:auto val="1"/>
        <c:lblAlgn val="ctr"/>
        <c:lblOffset val="100"/>
        <c:noMultiLvlLbl val="0"/>
      </c:catAx>
      <c:valAx>
        <c:axId val="660452416"/>
        <c:scaling>
          <c:orientation val="minMax"/>
          <c:max val="29.5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rgbClr val="C00000"/>
                </a:solidFill>
              </a:rPr>
              <a:t>P</a:t>
            </a:r>
            <a:r>
              <a:rPr lang="en-US" altLang="ko-KR" b="1" baseline="-25000">
                <a:solidFill>
                  <a:srgbClr val="C00000"/>
                </a:solidFill>
              </a:rPr>
              <a:t>SAP</a:t>
            </a:r>
            <a:r>
              <a:rPr lang="en-US" altLang="ko-KR" b="1">
                <a:solidFill>
                  <a:srgbClr val="C00000"/>
                </a:solidFill>
              </a:rPr>
              <a:t>=60%</a:t>
            </a:r>
            <a:endParaRPr lang="ko-KR" alt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'ASFNR(AdaptiveSwitchingFilter)'!$A$130</c:f>
              <c:strCache>
                <c:ptCount val="1"/>
                <c:pt idx="0">
                  <c:v>AFSWMF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'ASFNR(AdaptiveSwitchingFilter)'!$B$129:$E$129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'ASFNR(AdaptiveSwitchingFilter)'!$B$130:$E$130</c:f>
              <c:numCache>
                <c:formatCode>General</c:formatCode>
                <c:ptCount val="4"/>
                <c:pt idx="0">
                  <c:v>27.459647058823528</c:v>
                </c:pt>
                <c:pt idx="1">
                  <c:v>27.191799999999997</c:v>
                </c:pt>
                <c:pt idx="2">
                  <c:v>27.669571428571427</c:v>
                </c:pt>
                <c:pt idx="3">
                  <c:v>27.440339495798316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3-483F-B6D4-5113421B09B9}"/>
            </c:ext>
          </c:extLst>
        </c:ser>
        <c:ser>
          <c:idx val="1"/>
          <c:order val="1"/>
          <c:tx>
            <c:strRef>
              <c:f>'ASFNR(AdaptiveSwitchingFilter)'!$A$131</c:f>
              <c:strCache>
                <c:ptCount val="1"/>
                <c:pt idx="0">
                  <c:v>NAMF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'ASFNR(AdaptiveSwitchingFilter)'!$B$129:$E$129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'ASFNR(AdaptiveSwitchingFilter)'!$B$131:$E$131</c:f>
              <c:numCache>
                <c:formatCode>General</c:formatCode>
                <c:ptCount val="4"/>
                <c:pt idx="0">
                  <c:v>26.543352941176472</c:v>
                </c:pt>
                <c:pt idx="1">
                  <c:v>26.168666666666663</c:v>
                </c:pt>
                <c:pt idx="2">
                  <c:v>27.067428571428568</c:v>
                </c:pt>
                <c:pt idx="3">
                  <c:v>26.593149393090567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3-483F-B6D4-5113421B09B9}"/>
            </c:ext>
          </c:extLst>
        </c:ser>
        <c:ser>
          <c:idx val="2"/>
          <c:order val="2"/>
          <c:tx>
            <c:strRef>
              <c:f>'ASFNR(AdaptiveSwitchingFilter)'!$A$132</c:f>
              <c:strCache>
                <c:ptCount val="1"/>
                <c:pt idx="0">
                  <c:v>RWMF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'ASFNR(AdaptiveSwitchingFilter)'!$B$129:$E$129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'ASFNR(AdaptiveSwitchingFilter)'!$B$132:$E$132</c:f>
              <c:numCache>
                <c:formatCode>General</c:formatCode>
                <c:ptCount val="4"/>
                <c:pt idx="0">
                  <c:v>27.910823529411772</c:v>
                </c:pt>
                <c:pt idx="1">
                  <c:v>27.57446666666667</c:v>
                </c:pt>
                <c:pt idx="2">
                  <c:v>28.235857142857135</c:v>
                </c:pt>
                <c:pt idx="3">
                  <c:v>27.907049112978523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3-483F-B6D4-5113421B09B9}"/>
            </c:ext>
          </c:extLst>
        </c:ser>
        <c:ser>
          <c:idx val="3"/>
          <c:order val="3"/>
          <c:tx>
            <c:strRef>
              <c:f>'ASFNR(AdaptiveSwitchingFilter)'!$A$133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'ASFNR(AdaptiveSwitchingFilter)'!$B$129:$E$129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'ASFNR(AdaptiveSwitchingFilter)'!$B$133:$E$133</c:f>
              <c:numCache>
                <c:formatCode>General</c:formatCode>
                <c:ptCount val="4"/>
                <c:pt idx="0">
                  <c:v>27.910823529411772</c:v>
                </c:pt>
                <c:pt idx="1">
                  <c:v>27.57446666666667</c:v>
                </c:pt>
                <c:pt idx="2">
                  <c:v>28.235857142857135</c:v>
                </c:pt>
                <c:pt idx="3">
                  <c:v>27.907049112978523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3-483F-B6D4-5113421B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51584"/>
        <c:axId val="660452416"/>
      </c:barChart>
      <c:catAx>
        <c:axId val="660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2416"/>
        <c:crosses val="autoZero"/>
        <c:auto val="1"/>
        <c:lblAlgn val="ctr"/>
        <c:lblOffset val="100"/>
        <c:noMultiLvlLbl val="0"/>
      </c:catAx>
      <c:valAx>
        <c:axId val="660452416"/>
        <c:scaling>
          <c:orientation val="minMax"/>
          <c:max val="28.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rgbClr val="C00000"/>
                </a:solidFill>
              </a:rPr>
              <a:t>P</a:t>
            </a:r>
            <a:r>
              <a:rPr lang="en-US" altLang="ko-KR" b="1" baseline="-25000">
                <a:solidFill>
                  <a:srgbClr val="C00000"/>
                </a:solidFill>
              </a:rPr>
              <a:t>SAP</a:t>
            </a:r>
            <a:r>
              <a:rPr lang="en-US" altLang="ko-KR" b="1">
                <a:solidFill>
                  <a:srgbClr val="C00000"/>
                </a:solidFill>
              </a:rPr>
              <a:t>=70%</a:t>
            </a:r>
            <a:endParaRPr lang="ko-KR" alt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'ASFNR(AdaptiveSwitchingFilter)'!$A$145</c:f>
              <c:strCache>
                <c:ptCount val="1"/>
                <c:pt idx="0">
                  <c:v>AFSWMF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'ASFNR(AdaptiveSwitchingFilter)'!$B$144:$E$144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'ASFNR(AdaptiveSwitchingFilter)'!$B$145:$E$145</c:f>
              <c:numCache>
                <c:formatCode>General</c:formatCode>
                <c:ptCount val="4"/>
                <c:pt idx="0">
                  <c:v>25.969470588235293</c:v>
                </c:pt>
                <c:pt idx="1">
                  <c:v>25.754733333333331</c:v>
                </c:pt>
                <c:pt idx="2">
                  <c:v>26.270142857142854</c:v>
                </c:pt>
                <c:pt idx="3">
                  <c:v>25.998115592903826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3-45DE-8B4A-D2A67B22F729}"/>
            </c:ext>
          </c:extLst>
        </c:ser>
        <c:ser>
          <c:idx val="1"/>
          <c:order val="1"/>
          <c:tx>
            <c:strRef>
              <c:f>'ASFNR(AdaptiveSwitchingFilter)'!$A$146</c:f>
              <c:strCache>
                <c:ptCount val="1"/>
                <c:pt idx="0">
                  <c:v>NAMF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'ASFNR(AdaptiveSwitchingFilter)'!$B$144:$E$144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'ASFNR(AdaptiveSwitchingFilter)'!$B$146:$E$146</c:f>
              <c:numCache>
                <c:formatCode>General</c:formatCode>
                <c:ptCount val="4"/>
                <c:pt idx="0">
                  <c:v>25.640470588235296</c:v>
                </c:pt>
                <c:pt idx="1">
                  <c:v>25.314666666666668</c:v>
                </c:pt>
                <c:pt idx="2">
                  <c:v>26.182857142857149</c:v>
                </c:pt>
                <c:pt idx="3">
                  <c:v>25.712664799253037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3-45DE-8B4A-D2A67B22F729}"/>
            </c:ext>
          </c:extLst>
        </c:ser>
        <c:ser>
          <c:idx val="2"/>
          <c:order val="2"/>
          <c:tx>
            <c:strRef>
              <c:f>'ASFNR(AdaptiveSwitchingFilter)'!$A$147</c:f>
              <c:strCache>
                <c:ptCount val="1"/>
                <c:pt idx="0">
                  <c:v>RWMF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'ASFNR(AdaptiveSwitchingFilter)'!$B$144:$E$144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'ASFNR(AdaptiveSwitchingFilter)'!$B$147:$E$147</c:f>
              <c:numCache>
                <c:formatCode>General</c:formatCode>
                <c:ptCount val="4"/>
                <c:pt idx="0">
                  <c:v>26.67535294117647</c:v>
                </c:pt>
                <c:pt idx="1">
                  <c:v>26.380733333333339</c:v>
                </c:pt>
                <c:pt idx="2">
                  <c:v>27.08042857142857</c:v>
                </c:pt>
                <c:pt idx="3">
                  <c:v>26.712171615312794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3-45DE-8B4A-D2A67B22F729}"/>
            </c:ext>
          </c:extLst>
        </c:ser>
        <c:ser>
          <c:idx val="3"/>
          <c:order val="3"/>
          <c:tx>
            <c:strRef>
              <c:f>'ASFNR(AdaptiveSwitchingFilter)'!$A$148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'ASFNR(AdaptiveSwitchingFilter)'!$B$144:$E$144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'ASFNR(AdaptiveSwitchingFilter)'!$B$148:$E$148</c:f>
              <c:numCache>
                <c:formatCode>General</c:formatCode>
                <c:ptCount val="4"/>
                <c:pt idx="0">
                  <c:v>26.67535294117647</c:v>
                </c:pt>
                <c:pt idx="1">
                  <c:v>26.380733333333339</c:v>
                </c:pt>
                <c:pt idx="2">
                  <c:v>27.08042857142857</c:v>
                </c:pt>
                <c:pt idx="3">
                  <c:v>26.712171615312794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3-45DE-8B4A-D2A67B22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51584"/>
        <c:axId val="660452416"/>
      </c:barChart>
      <c:catAx>
        <c:axId val="660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2416"/>
        <c:crosses val="autoZero"/>
        <c:auto val="1"/>
        <c:lblAlgn val="ctr"/>
        <c:lblOffset val="100"/>
        <c:noMultiLvlLbl val="0"/>
      </c:catAx>
      <c:valAx>
        <c:axId val="660452416"/>
        <c:scaling>
          <c:orientation val="minMax"/>
          <c:max val="27.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rgbClr val="C00000"/>
                </a:solidFill>
              </a:rPr>
              <a:t>P</a:t>
            </a:r>
            <a:r>
              <a:rPr lang="en-US" altLang="ko-KR" b="1" baseline="-25000">
                <a:solidFill>
                  <a:srgbClr val="C00000"/>
                </a:solidFill>
              </a:rPr>
              <a:t>SAP</a:t>
            </a:r>
            <a:r>
              <a:rPr lang="en-US" altLang="ko-KR" b="1">
                <a:solidFill>
                  <a:srgbClr val="C00000"/>
                </a:solidFill>
              </a:rPr>
              <a:t>=80%</a:t>
            </a:r>
            <a:endParaRPr lang="ko-KR" alt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'ASFNR(AdaptiveSwitchingFilter)'!$A$159</c:f>
              <c:strCache>
                <c:ptCount val="1"/>
                <c:pt idx="0">
                  <c:v>AFSWMF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'ASFNR(AdaptiveSwitchingFilter)'!$B$158:$E$158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'ASFNR(AdaptiveSwitchingFilter)'!$B$159:$E$159</c:f>
              <c:numCache>
                <c:formatCode>General</c:formatCode>
                <c:ptCount val="4"/>
                <c:pt idx="0">
                  <c:v>24.41170588235294</c:v>
                </c:pt>
                <c:pt idx="1">
                  <c:v>24.17346666666667</c:v>
                </c:pt>
                <c:pt idx="2">
                  <c:v>24.75478571428572</c:v>
                </c:pt>
                <c:pt idx="3">
                  <c:v>24.44665275443511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F-461F-BEFA-C894B63B236D}"/>
            </c:ext>
          </c:extLst>
        </c:ser>
        <c:ser>
          <c:idx val="1"/>
          <c:order val="1"/>
          <c:tx>
            <c:strRef>
              <c:f>'ASFNR(AdaptiveSwitchingFilter)'!$A$160</c:f>
              <c:strCache>
                <c:ptCount val="1"/>
                <c:pt idx="0">
                  <c:v>NAMF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'ASFNR(AdaptiveSwitchingFilter)'!$B$158:$E$158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'ASFNR(AdaptiveSwitchingFilter)'!$B$160:$E$160</c:f>
              <c:numCache>
                <c:formatCode>General</c:formatCode>
                <c:ptCount val="4"/>
                <c:pt idx="0">
                  <c:v>24.731764705882348</c:v>
                </c:pt>
                <c:pt idx="1">
                  <c:v>24.419599999999999</c:v>
                </c:pt>
                <c:pt idx="2">
                  <c:v>25.238</c:v>
                </c:pt>
                <c:pt idx="3">
                  <c:v>24.796454901960782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F-461F-BEFA-C894B63B236D}"/>
            </c:ext>
          </c:extLst>
        </c:ser>
        <c:ser>
          <c:idx val="2"/>
          <c:order val="2"/>
          <c:tx>
            <c:strRef>
              <c:f>'ASFNR(AdaptiveSwitchingFilter)'!$A$161</c:f>
              <c:strCache>
                <c:ptCount val="1"/>
                <c:pt idx="0">
                  <c:v>RWMF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'ASFNR(AdaptiveSwitchingFilter)'!$B$158:$E$158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'ASFNR(AdaptiveSwitchingFilter)'!$B$161:$E$161</c:f>
              <c:numCache>
                <c:formatCode>General</c:formatCode>
                <c:ptCount val="4"/>
                <c:pt idx="0">
                  <c:v>25.309941176470588</c:v>
                </c:pt>
                <c:pt idx="1">
                  <c:v>25.006733333333333</c:v>
                </c:pt>
                <c:pt idx="2">
                  <c:v>25.743928571428576</c:v>
                </c:pt>
                <c:pt idx="3">
                  <c:v>25.353534360410833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F-461F-BEFA-C894B63B236D}"/>
            </c:ext>
          </c:extLst>
        </c:ser>
        <c:ser>
          <c:idx val="3"/>
          <c:order val="3"/>
          <c:tx>
            <c:strRef>
              <c:f>'ASFNR(AdaptiveSwitchingFilter)'!$A$162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'ASFNR(AdaptiveSwitchingFilter)'!$B$158:$E$158</c:f>
              <c:strCache>
                <c:ptCount val="4"/>
                <c:pt idx="0">
                  <c:v>176x144
(17 images)</c:v>
                </c:pt>
                <c:pt idx="1">
                  <c:v>352x288
(15 images)</c:v>
                </c:pt>
                <c:pt idx="2">
                  <c:v>512x512
(14 images)</c:v>
                </c:pt>
                <c:pt idx="3">
                  <c:v>Average
(Total images)</c:v>
                </c:pt>
              </c:strCache>
            </c:strRef>
          </c:cat>
          <c:val>
            <c:numRef>
              <c:f>'ASFNR(AdaptiveSwitchingFilter)'!$B$162:$E$162</c:f>
              <c:numCache>
                <c:formatCode>General</c:formatCode>
                <c:ptCount val="4"/>
                <c:pt idx="0">
                  <c:v>25.309941176470588</c:v>
                </c:pt>
                <c:pt idx="1">
                  <c:v>25.006733333333333</c:v>
                </c:pt>
                <c:pt idx="2">
                  <c:v>25.743928571428576</c:v>
                </c:pt>
                <c:pt idx="3">
                  <c:v>25.353534360410833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F-461F-BEFA-C894B63B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51584"/>
        <c:axId val="660452416"/>
      </c:barChart>
      <c:catAx>
        <c:axId val="660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2416"/>
        <c:crosses val="autoZero"/>
        <c:auto val="1"/>
        <c:lblAlgn val="ctr"/>
        <c:lblOffset val="100"/>
        <c:noMultiLvlLbl val="0"/>
      </c:catAx>
      <c:valAx>
        <c:axId val="660452416"/>
        <c:scaling>
          <c:orientation val="minMax"/>
          <c:max val="26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5158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15</xdr:row>
      <xdr:rowOff>66675</xdr:rowOff>
    </xdr:from>
    <xdr:to>
      <xdr:col>21</xdr:col>
      <xdr:colOff>28575</xdr:colOff>
      <xdr:row>53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FF1F5E-D358-41E9-BE08-FCDA0905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55</xdr:row>
      <xdr:rowOff>0</xdr:rowOff>
    </xdr:from>
    <xdr:to>
      <xdr:col>12</xdr:col>
      <xdr:colOff>569962</xdr:colOff>
      <xdr:row>67</xdr:row>
      <xdr:rowOff>155850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F51A54-7047-4EE8-8A01-38D5978E8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70</xdr:row>
      <xdr:rowOff>0</xdr:rowOff>
    </xdr:from>
    <xdr:to>
      <xdr:col>12</xdr:col>
      <xdr:colOff>565200</xdr:colOff>
      <xdr:row>82</xdr:row>
      <xdr:rowOff>155850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73D6424-D694-4EDB-9EDE-CEECA1B4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85</xdr:row>
      <xdr:rowOff>0</xdr:rowOff>
    </xdr:from>
    <xdr:to>
      <xdr:col>12</xdr:col>
      <xdr:colOff>565200</xdr:colOff>
      <xdr:row>97</xdr:row>
      <xdr:rowOff>155850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9DC3A68-EE49-4E37-B4CB-52CBD7CD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12</xdr:col>
      <xdr:colOff>565200</xdr:colOff>
      <xdr:row>111</xdr:row>
      <xdr:rowOff>155850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15B9034-7FC5-4F21-9C63-292CFFEA2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114</xdr:row>
      <xdr:rowOff>0</xdr:rowOff>
    </xdr:from>
    <xdr:to>
      <xdr:col>12</xdr:col>
      <xdr:colOff>565200</xdr:colOff>
      <xdr:row>126</xdr:row>
      <xdr:rowOff>155850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00A13C5-6D3B-4DF2-B453-B533E252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128</xdr:row>
      <xdr:rowOff>0</xdr:rowOff>
    </xdr:from>
    <xdr:to>
      <xdr:col>12</xdr:col>
      <xdr:colOff>565200</xdr:colOff>
      <xdr:row>140</xdr:row>
      <xdr:rowOff>155850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F627687-C30B-4CB3-9C07-CFE315C29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143</xdr:row>
      <xdr:rowOff>0</xdr:rowOff>
    </xdr:from>
    <xdr:to>
      <xdr:col>12</xdr:col>
      <xdr:colOff>565200</xdr:colOff>
      <xdr:row>155</xdr:row>
      <xdr:rowOff>155850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2D8F097-917C-4F2D-A953-40B945E95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157</xdr:row>
      <xdr:rowOff>0</xdr:rowOff>
    </xdr:from>
    <xdr:to>
      <xdr:col>12</xdr:col>
      <xdr:colOff>565200</xdr:colOff>
      <xdr:row>169</xdr:row>
      <xdr:rowOff>155850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C8A9DE2-AC03-4F3C-8D76-C832F1E48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172</xdr:row>
      <xdr:rowOff>0</xdr:rowOff>
    </xdr:from>
    <xdr:to>
      <xdr:col>12</xdr:col>
      <xdr:colOff>565200</xdr:colOff>
      <xdr:row>184</xdr:row>
      <xdr:rowOff>155850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67F13D9-906C-4E5A-8547-BC339F0C8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423860</xdr:colOff>
      <xdr:row>0</xdr:row>
      <xdr:rowOff>209549</xdr:rowOff>
    </xdr:from>
    <xdr:to>
      <xdr:col>21</xdr:col>
      <xdr:colOff>38099</xdr:colOff>
      <xdr:row>20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F7B50B0-361C-4FDC-9651-1741438C5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opLeftCell="J16" workbookViewId="0">
      <selection activeCell="R60" sqref="R60"/>
    </sheetView>
  </sheetViews>
  <sheetFormatPr defaultRowHeight="16.5"/>
  <cols>
    <col min="14" max="14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13" t="s">
        <v>5</v>
      </c>
      <c r="G1" t="s">
        <v>6</v>
      </c>
      <c r="H1" t="s">
        <v>7</v>
      </c>
      <c r="I1" t="s">
        <v>8</v>
      </c>
      <c r="N1" s="1" t="s">
        <v>477</v>
      </c>
      <c r="O1" s="2"/>
    </row>
    <row r="2" spans="1:16">
      <c r="A2" t="s">
        <v>9</v>
      </c>
      <c r="B2">
        <v>32.612000000000002</v>
      </c>
      <c r="C2">
        <v>40.701000000000001</v>
      </c>
      <c r="D2">
        <v>38.463999999999999</v>
      </c>
      <c r="E2">
        <v>41.164999999999999</v>
      </c>
      <c r="F2" s="28">
        <v>41.424999999999997</v>
      </c>
      <c r="G2">
        <v>38.805</v>
      </c>
      <c r="H2">
        <v>39.351999999999997</v>
      </c>
      <c r="I2">
        <v>40.738999999999997</v>
      </c>
      <c r="K2">
        <f>MATCH(MAX(B2:D2,F2,H2:I2), B2:I2, 0)</f>
        <v>5</v>
      </c>
      <c r="L2">
        <f>MAX(B2:I2)</f>
        <v>41.424999999999997</v>
      </c>
      <c r="N2" s="3" t="s">
        <v>478</v>
      </c>
      <c r="O2" s="4">
        <f>COUNTIF(K$2:K$53,"=1")</f>
        <v>0</v>
      </c>
      <c r="P2">
        <f>AVERAGE(B2:B53)</f>
        <v>29.417653846153847</v>
      </c>
    </row>
    <row r="3" spans="1:16">
      <c r="A3" t="s">
        <v>18</v>
      </c>
      <c r="B3">
        <v>29.725999999999999</v>
      </c>
      <c r="C3">
        <v>37.603999999999999</v>
      </c>
      <c r="D3">
        <v>36.039000000000001</v>
      </c>
      <c r="E3">
        <v>38.000999999999998</v>
      </c>
      <c r="F3" s="28">
        <v>38.331000000000003</v>
      </c>
      <c r="G3">
        <v>36.308</v>
      </c>
      <c r="H3">
        <v>36.814</v>
      </c>
      <c r="I3">
        <v>37.584000000000003</v>
      </c>
      <c r="K3">
        <f t="shared" ref="K3:K53" si="0">MATCH(MAX(B3:D3,F3,H3:I3), B3:I3, 0)</f>
        <v>5</v>
      </c>
      <c r="L3">
        <f t="shared" ref="L3:L53" si="1">MAX(B3:I3)</f>
        <v>38.331000000000003</v>
      </c>
      <c r="N3" s="3" t="s">
        <v>2</v>
      </c>
      <c r="O3" s="4">
        <f>COUNTIF(K$2:K$53,"=2")</f>
        <v>0</v>
      </c>
      <c r="P3">
        <f>AVERAGE(C2:C53)</f>
        <v>36.523961538461535</v>
      </c>
    </row>
    <row r="4" spans="1:16">
      <c r="A4" t="s">
        <v>27</v>
      </c>
      <c r="B4">
        <v>29.61</v>
      </c>
      <c r="C4">
        <v>37.582999999999998</v>
      </c>
      <c r="D4">
        <v>35.844000000000001</v>
      </c>
      <c r="E4">
        <v>37.920999999999999</v>
      </c>
      <c r="F4" s="28">
        <v>38.290999999999997</v>
      </c>
      <c r="G4">
        <v>36.090000000000003</v>
      </c>
      <c r="H4">
        <v>36.656999999999996</v>
      </c>
      <c r="I4">
        <v>37.454999999999998</v>
      </c>
      <c r="K4">
        <f t="shared" si="0"/>
        <v>5</v>
      </c>
      <c r="L4">
        <f t="shared" si="1"/>
        <v>38.290999999999997</v>
      </c>
      <c r="N4" s="3" t="s">
        <v>479</v>
      </c>
      <c r="O4" s="4">
        <f>COUNTIF(K$2:K$53,"=3")</f>
        <v>0</v>
      </c>
      <c r="P4">
        <f>AVERAGE(D2:D53)</f>
        <v>34.819115384615372</v>
      </c>
    </row>
    <row r="5" spans="1:16">
      <c r="A5" t="s">
        <v>36</v>
      </c>
      <c r="B5">
        <v>33.19</v>
      </c>
      <c r="C5">
        <v>35.048000000000002</v>
      </c>
      <c r="D5">
        <v>34.393999999999998</v>
      </c>
      <c r="E5">
        <v>35.799999999999997</v>
      </c>
      <c r="F5" s="28">
        <v>35.924999999999997</v>
      </c>
      <c r="G5">
        <v>35.036000000000001</v>
      </c>
      <c r="H5">
        <v>35.276000000000003</v>
      </c>
      <c r="I5">
        <v>36.149000000000001</v>
      </c>
      <c r="K5">
        <f t="shared" si="0"/>
        <v>8</v>
      </c>
      <c r="L5">
        <f t="shared" si="1"/>
        <v>36.149000000000001</v>
      </c>
      <c r="N5" s="3" t="s">
        <v>480</v>
      </c>
      <c r="O5" s="4">
        <f>COUNTIF(K$2:K$53,"=4")</f>
        <v>0</v>
      </c>
      <c r="P5">
        <f>AVERAGE(E2:E53)</f>
        <v>36.913423076923081</v>
      </c>
    </row>
    <row r="6" spans="1:16">
      <c r="A6" t="s">
        <v>45</v>
      </c>
      <c r="B6">
        <v>28.38</v>
      </c>
      <c r="C6">
        <v>35.966000000000001</v>
      </c>
      <c r="D6">
        <v>35.081000000000003</v>
      </c>
      <c r="E6">
        <v>36.393999999999998</v>
      </c>
      <c r="F6" s="28">
        <v>36.43</v>
      </c>
      <c r="G6">
        <v>35.192999999999998</v>
      </c>
      <c r="H6">
        <v>35.622</v>
      </c>
      <c r="I6">
        <v>36.01</v>
      </c>
      <c r="K6">
        <f t="shared" si="0"/>
        <v>5</v>
      </c>
      <c r="L6">
        <f t="shared" si="1"/>
        <v>36.43</v>
      </c>
      <c r="N6" s="3" t="s">
        <v>481</v>
      </c>
      <c r="O6" s="4">
        <f>COUNTIF(K$2:K$53,"=5")</f>
        <v>49</v>
      </c>
      <c r="P6">
        <f>AVERAGE(F2:F53)</f>
        <v>37.020192307692305</v>
      </c>
    </row>
    <row r="7" spans="1:16">
      <c r="A7" t="s">
        <v>54</v>
      </c>
      <c r="B7">
        <v>25.692</v>
      </c>
      <c r="C7">
        <v>30.567</v>
      </c>
      <c r="D7">
        <v>29.417000000000002</v>
      </c>
      <c r="E7">
        <v>30.798999999999999</v>
      </c>
      <c r="F7" s="28">
        <v>30.797999999999998</v>
      </c>
      <c r="G7">
        <v>29.46</v>
      </c>
      <c r="H7">
        <v>29.885999999999999</v>
      </c>
      <c r="I7">
        <v>30.617999999999999</v>
      </c>
      <c r="K7">
        <f t="shared" si="0"/>
        <v>5</v>
      </c>
      <c r="L7">
        <f t="shared" si="1"/>
        <v>30.798999999999999</v>
      </c>
      <c r="N7" s="3" t="s">
        <v>6</v>
      </c>
      <c r="O7" s="4">
        <f>COUNTIF(K$2:K$53,"=6")</f>
        <v>0</v>
      </c>
      <c r="P7">
        <f>AVERAGE(G2:G53)</f>
        <v>35.029442307692314</v>
      </c>
    </row>
    <row r="8" spans="1:16">
      <c r="A8" t="s">
        <v>63</v>
      </c>
      <c r="B8">
        <v>31.478000000000002</v>
      </c>
      <c r="C8">
        <v>38.723999999999997</v>
      </c>
      <c r="D8">
        <v>36.61</v>
      </c>
      <c r="E8">
        <v>38.97</v>
      </c>
      <c r="F8" s="28">
        <v>39.22</v>
      </c>
      <c r="G8">
        <v>36.850999999999999</v>
      </c>
      <c r="H8">
        <v>37.405000000000001</v>
      </c>
      <c r="I8">
        <v>38.606999999999999</v>
      </c>
      <c r="K8">
        <f t="shared" si="0"/>
        <v>5</v>
      </c>
      <c r="L8">
        <f t="shared" si="1"/>
        <v>39.22</v>
      </c>
      <c r="N8" s="3" t="s">
        <v>7</v>
      </c>
      <c r="O8" s="4">
        <f>COUNTIF(K$2:K$53,"=7")</f>
        <v>0</v>
      </c>
      <c r="P8">
        <f>AVERAGE(H2:H53)</f>
        <v>35.65501923076922</v>
      </c>
    </row>
    <row r="9" spans="1:16" ht="17.25" thickBot="1">
      <c r="A9" t="s">
        <v>72</v>
      </c>
      <c r="B9">
        <v>32.832999999999998</v>
      </c>
      <c r="C9">
        <v>40.433</v>
      </c>
      <c r="D9">
        <v>38.441000000000003</v>
      </c>
      <c r="E9">
        <v>40.857999999999997</v>
      </c>
      <c r="F9" s="28">
        <v>40.975999999999999</v>
      </c>
      <c r="G9">
        <v>38.680999999999997</v>
      </c>
      <c r="H9">
        <v>39.305</v>
      </c>
      <c r="I9">
        <v>40.408000000000001</v>
      </c>
      <c r="K9">
        <f t="shared" si="0"/>
        <v>5</v>
      </c>
      <c r="L9">
        <f t="shared" si="1"/>
        <v>40.975999999999999</v>
      </c>
      <c r="N9" s="5" t="s">
        <v>8</v>
      </c>
      <c r="O9" s="6">
        <f>COUNTIF(K$2:K$53,"=8")</f>
        <v>3</v>
      </c>
      <c r="P9">
        <f>AVERAGE(I2:I53)</f>
        <v>36.60696153846154</v>
      </c>
    </row>
    <row r="10" spans="1:16">
      <c r="A10" t="s">
        <v>81</v>
      </c>
      <c r="B10">
        <v>27.289000000000001</v>
      </c>
      <c r="C10">
        <v>29.794</v>
      </c>
      <c r="D10">
        <v>29.465</v>
      </c>
      <c r="E10">
        <v>29.992999999999999</v>
      </c>
      <c r="F10" s="28">
        <v>30.013000000000002</v>
      </c>
      <c r="G10">
        <v>29.542999999999999</v>
      </c>
      <c r="H10">
        <v>29.859000000000002</v>
      </c>
      <c r="I10">
        <v>30.571999999999999</v>
      </c>
      <c r="K10">
        <f t="shared" si="0"/>
        <v>8</v>
      </c>
      <c r="L10">
        <f t="shared" si="1"/>
        <v>30.571999999999999</v>
      </c>
    </row>
    <row r="11" spans="1:16">
      <c r="A11" t="s">
        <v>90</v>
      </c>
      <c r="B11">
        <v>22.760999999999999</v>
      </c>
      <c r="C11">
        <v>31.321000000000002</v>
      </c>
      <c r="D11">
        <v>29.571999999999999</v>
      </c>
      <c r="E11">
        <v>31.646000000000001</v>
      </c>
      <c r="F11" s="28">
        <v>31.736999999999998</v>
      </c>
      <c r="G11">
        <v>29.683</v>
      </c>
      <c r="H11">
        <v>30.603000000000002</v>
      </c>
      <c r="I11">
        <v>31.323</v>
      </c>
      <c r="K11">
        <f t="shared" si="0"/>
        <v>5</v>
      </c>
      <c r="L11">
        <f t="shared" si="1"/>
        <v>31.736999999999998</v>
      </c>
    </row>
    <row r="12" spans="1:16">
      <c r="A12" t="s">
        <v>99</v>
      </c>
      <c r="B12">
        <v>33.337000000000003</v>
      </c>
      <c r="C12">
        <v>41.633000000000003</v>
      </c>
      <c r="D12">
        <v>39.499000000000002</v>
      </c>
      <c r="E12">
        <v>42.015000000000001</v>
      </c>
      <c r="F12" s="28">
        <v>42.366999999999997</v>
      </c>
      <c r="G12">
        <v>39.911000000000001</v>
      </c>
      <c r="H12">
        <v>40.277999999999999</v>
      </c>
      <c r="I12">
        <v>41.595999999999997</v>
      </c>
      <c r="K12">
        <f t="shared" si="0"/>
        <v>5</v>
      </c>
      <c r="L12">
        <f t="shared" si="1"/>
        <v>42.366999999999997</v>
      </c>
    </row>
    <row r="13" spans="1:16">
      <c r="A13" t="s">
        <v>108</v>
      </c>
      <c r="B13">
        <v>26.425999999999998</v>
      </c>
      <c r="C13">
        <v>32.162999999999997</v>
      </c>
      <c r="D13">
        <v>29.507999999999999</v>
      </c>
      <c r="E13">
        <v>32.579000000000001</v>
      </c>
      <c r="F13" s="28">
        <v>32.637</v>
      </c>
      <c r="G13">
        <v>29.538</v>
      </c>
      <c r="H13">
        <v>30.356999999999999</v>
      </c>
      <c r="I13">
        <v>32.069000000000003</v>
      </c>
      <c r="K13">
        <f t="shared" si="0"/>
        <v>5</v>
      </c>
      <c r="L13">
        <f t="shared" si="1"/>
        <v>32.637</v>
      </c>
    </row>
    <row r="14" spans="1:16">
      <c r="A14" t="s">
        <v>117</v>
      </c>
      <c r="B14">
        <v>29.366</v>
      </c>
      <c r="C14">
        <v>37.697000000000003</v>
      </c>
      <c r="D14">
        <v>36.444000000000003</v>
      </c>
      <c r="E14">
        <v>38.154000000000003</v>
      </c>
      <c r="F14" s="28">
        <v>38.354999999999997</v>
      </c>
      <c r="G14">
        <v>36.741999999999997</v>
      </c>
      <c r="H14">
        <v>37.286000000000001</v>
      </c>
      <c r="I14">
        <v>37.698</v>
      </c>
      <c r="K14">
        <f t="shared" si="0"/>
        <v>5</v>
      </c>
      <c r="L14">
        <f t="shared" si="1"/>
        <v>38.354999999999997</v>
      </c>
    </row>
    <row r="15" spans="1:16">
      <c r="A15" t="s">
        <v>126</v>
      </c>
      <c r="B15">
        <v>31.030999999999999</v>
      </c>
      <c r="C15">
        <v>39.238</v>
      </c>
      <c r="D15">
        <v>37.152999999999999</v>
      </c>
      <c r="E15">
        <v>39.612000000000002</v>
      </c>
      <c r="F15" s="28">
        <v>39.640999999999998</v>
      </c>
      <c r="G15">
        <v>37.393000000000001</v>
      </c>
      <c r="H15">
        <v>38.130000000000003</v>
      </c>
      <c r="I15">
        <v>39.243000000000002</v>
      </c>
      <c r="K15">
        <f t="shared" si="0"/>
        <v>5</v>
      </c>
      <c r="L15">
        <f t="shared" si="1"/>
        <v>39.640999999999998</v>
      </c>
    </row>
    <row r="16" spans="1:16">
      <c r="A16" t="s">
        <v>135</v>
      </c>
      <c r="B16">
        <v>24.004000000000001</v>
      </c>
      <c r="C16">
        <v>31.364000000000001</v>
      </c>
      <c r="D16">
        <v>29.155999999999999</v>
      </c>
      <c r="E16">
        <v>31.78</v>
      </c>
      <c r="F16" s="28">
        <v>31.808</v>
      </c>
      <c r="G16">
        <v>29.216999999999999</v>
      </c>
      <c r="H16">
        <v>30.600999999999999</v>
      </c>
      <c r="I16">
        <v>31.318999999999999</v>
      </c>
      <c r="K16">
        <f t="shared" si="0"/>
        <v>5</v>
      </c>
      <c r="L16">
        <f t="shared" si="1"/>
        <v>31.808</v>
      </c>
    </row>
    <row r="17" spans="1:16">
      <c r="A17" t="s">
        <v>144</v>
      </c>
      <c r="B17">
        <v>27.972999999999999</v>
      </c>
      <c r="C17">
        <v>31.675999999999998</v>
      </c>
      <c r="D17">
        <v>30.372</v>
      </c>
      <c r="E17">
        <v>31.97</v>
      </c>
      <c r="F17" s="28">
        <v>31.933</v>
      </c>
      <c r="G17">
        <v>30.393000000000001</v>
      </c>
      <c r="H17">
        <v>30.741</v>
      </c>
      <c r="I17">
        <v>31.681000000000001</v>
      </c>
      <c r="K17">
        <f t="shared" si="0"/>
        <v>5</v>
      </c>
      <c r="L17">
        <f t="shared" si="1"/>
        <v>31.97</v>
      </c>
    </row>
    <row r="18" spans="1:16">
      <c r="A18" t="s">
        <v>153</v>
      </c>
      <c r="B18">
        <v>30.376000000000001</v>
      </c>
      <c r="C18">
        <v>38.744999999999997</v>
      </c>
      <c r="D18">
        <v>36.043999999999997</v>
      </c>
      <c r="E18">
        <v>39.186</v>
      </c>
      <c r="F18" s="28">
        <v>39.572000000000003</v>
      </c>
      <c r="G18">
        <v>36.429000000000002</v>
      </c>
      <c r="H18">
        <v>37.243000000000002</v>
      </c>
      <c r="I18">
        <v>38.722000000000001</v>
      </c>
      <c r="K18">
        <f t="shared" si="0"/>
        <v>5</v>
      </c>
      <c r="L18">
        <f t="shared" si="1"/>
        <v>39.572000000000003</v>
      </c>
    </row>
    <row r="19" spans="1:16">
      <c r="A19" t="s">
        <v>162</v>
      </c>
      <c r="B19">
        <v>34.298999999999999</v>
      </c>
      <c r="C19">
        <v>42.521000000000001</v>
      </c>
      <c r="D19">
        <v>39.905000000000001</v>
      </c>
      <c r="E19">
        <v>43.036000000000001</v>
      </c>
      <c r="F19" s="28">
        <v>43.332000000000001</v>
      </c>
      <c r="G19">
        <v>40.244999999999997</v>
      </c>
      <c r="H19">
        <v>40.716000000000001</v>
      </c>
      <c r="I19">
        <v>42.457999999999998</v>
      </c>
      <c r="J19" s="7">
        <f>I19-C19</f>
        <v>-6.3000000000002387E-2</v>
      </c>
      <c r="K19">
        <f t="shared" si="0"/>
        <v>5</v>
      </c>
      <c r="L19" s="8">
        <f t="shared" si="1"/>
        <v>43.332000000000001</v>
      </c>
    </row>
    <row r="20" spans="1:16" ht="17.25" thickBot="1">
      <c r="A20" t="s">
        <v>171</v>
      </c>
      <c r="B20">
        <v>26.690999999999999</v>
      </c>
      <c r="C20">
        <v>33.075000000000003</v>
      </c>
      <c r="D20">
        <v>30.997</v>
      </c>
      <c r="E20">
        <v>33.503</v>
      </c>
      <c r="F20" s="28">
        <v>33.536000000000001</v>
      </c>
      <c r="G20">
        <v>31.114000000000001</v>
      </c>
      <c r="H20">
        <v>32.098999999999997</v>
      </c>
      <c r="I20">
        <v>33.427</v>
      </c>
      <c r="J20" s="9">
        <f t="shared" ref="J20:J33" si="2">I20-C20</f>
        <v>0.35199999999999676</v>
      </c>
      <c r="K20">
        <f t="shared" si="0"/>
        <v>5</v>
      </c>
      <c r="L20" s="10">
        <f t="shared" si="1"/>
        <v>33.536000000000001</v>
      </c>
      <c r="N20" t="s">
        <v>482</v>
      </c>
      <c r="O20" t="s">
        <v>483</v>
      </c>
    </row>
    <row r="21" spans="1:16">
      <c r="A21" t="s">
        <v>180</v>
      </c>
      <c r="B21">
        <v>30.466000000000001</v>
      </c>
      <c r="C21">
        <v>36.252000000000002</v>
      </c>
      <c r="D21">
        <v>33.450000000000003</v>
      </c>
      <c r="E21">
        <v>36.655000000000001</v>
      </c>
      <c r="F21" s="28">
        <v>36.793999999999997</v>
      </c>
      <c r="G21">
        <v>33.613999999999997</v>
      </c>
      <c r="H21">
        <v>34.668999999999997</v>
      </c>
      <c r="I21">
        <v>36.305999999999997</v>
      </c>
      <c r="J21" s="7">
        <f t="shared" si="2"/>
        <v>5.3999999999994941E-2</v>
      </c>
      <c r="K21">
        <f t="shared" si="0"/>
        <v>5</v>
      </c>
      <c r="L21" s="10">
        <f t="shared" si="1"/>
        <v>36.793999999999997</v>
      </c>
      <c r="N21" s="1" t="s">
        <v>478</v>
      </c>
      <c r="O21" s="2">
        <f>COUNTIF(K$2:K$18,"=1")</f>
        <v>0</v>
      </c>
      <c r="P21">
        <f>AVERAGE(B2:B18)</f>
        <v>29.181411764705881</v>
      </c>
    </row>
    <row r="22" spans="1:16">
      <c r="A22" t="s">
        <v>189</v>
      </c>
      <c r="B22">
        <v>29.218</v>
      </c>
      <c r="C22">
        <v>36.479999999999997</v>
      </c>
      <c r="D22">
        <v>34.899000000000001</v>
      </c>
      <c r="E22">
        <v>36.950000000000003</v>
      </c>
      <c r="F22" s="28">
        <v>36.915999999999997</v>
      </c>
      <c r="G22">
        <v>35.048000000000002</v>
      </c>
      <c r="H22">
        <v>35.83</v>
      </c>
      <c r="I22">
        <v>36.496000000000002</v>
      </c>
      <c r="J22" s="7">
        <f t="shared" si="2"/>
        <v>1.6000000000005343E-2</v>
      </c>
      <c r="K22">
        <f t="shared" si="0"/>
        <v>5</v>
      </c>
      <c r="L22" s="10">
        <f t="shared" si="1"/>
        <v>36.950000000000003</v>
      </c>
      <c r="N22" s="3" t="s">
        <v>2</v>
      </c>
      <c r="O22" s="4">
        <f>COUNTIF(K$2:K$18,"=2")</f>
        <v>0</v>
      </c>
      <c r="P22">
        <f>AVERAGE(C2:C18)</f>
        <v>35.897470588235301</v>
      </c>
    </row>
    <row r="23" spans="1:16">
      <c r="A23" t="s">
        <v>198</v>
      </c>
      <c r="B23">
        <v>27.292000000000002</v>
      </c>
      <c r="C23">
        <v>31.946000000000002</v>
      </c>
      <c r="D23">
        <v>29.593</v>
      </c>
      <c r="E23">
        <v>32.295999999999999</v>
      </c>
      <c r="F23" s="28">
        <v>32.302</v>
      </c>
      <c r="G23">
        <v>29.673999999999999</v>
      </c>
      <c r="H23">
        <v>30.536999999999999</v>
      </c>
      <c r="I23">
        <v>32.112000000000002</v>
      </c>
      <c r="J23" s="9">
        <f t="shared" si="2"/>
        <v>0.16600000000000037</v>
      </c>
      <c r="K23">
        <f t="shared" si="0"/>
        <v>5</v>
      </c>
      <c r="L23" s="10">
        <f t="shared" si="1"/>
        <v>32.302</v>
      </c>
      <c r="N23" s="3" t="s">
        <v>479</v>
      </c>
      <c r="O23" s="4">
        <f>COUNTIF(K$2:K$18,"=3")</f>
        <v>0</v>
      </c>
      <c r="P23">
        <f>AVERAGE(D2:D18)</f>
        <v>34.206058823529411</v>
      </c>
    </row>
    <row r="24" spans="1:16">
      <c r="A24" t="s">
        <v>207</v>
      </c>
      <c r="B24">
        <v>32.500999999999998</v>
      </c>
      <c r="C24">
        <v>39.155000000000001</v>
      </c>
      <c r="D24">
        <v>38.103000000000002</v>
      </c>
      <c r="E24">
        <v>39.47</v>
      </c>
      <c r="F24" s="28">
        <v>39.659999999999997</v>
      </c>
      <c r="G24">
        <v>38.409999999999997</v>
      </c>
      <c r="H24">
        <v>38.731999999999999</v>
      </c>
      <c r="I24">
        <v>39.195</v>
      </c>
      <c r="J24" s="7">
        <f t="shared" si="2"/>
        <v>3.9999999999999147E-2</v>
      </c>
      <c r="K24">
        <f t="shared" si="0"/>
        <v>5</v>
      </c>
      <c r="L24" s="10">
        <f t="shared" si="1"/>
        <v>39.659999999999997</v>
      </c>
      <c r="N24" s="3" t="s">
        <v>480</v>
      </c>
      <c r="O24" s="4">
        <f>COUNTIF(K$2:K$18,"=4")</f>
        <v>0</v>
      </c>
      <c r="P24">
        <f>AVERAGE(E2:E18)</f>
        <v>36.284882352941182</v>
      </c>
    </row>
    <row r="25" spans="1:16">
      <c r="A25" t="s">
        <v>216</v>
      </c>
      <c r="B25">
        <v>29.213000000000001</v>
      </c>
      <c r="C25">
        <v>34.043999999999997</v>
      </c>
      <c r="D25">
        <v>32.381999999999998</v>
      </c>
      <c r="E25">
        <v>34.465000000000003</v>
      </c>
      <c r="F25" s="28">
        <v>34.545999999999999</v>
      </c>
      <c r="G25">
        <v>32.540999999999997</v>
      </c>
      <c r="H25">
        <v>33.226999999999997</v>
      </c>
      <c r="I25">
        <v>34.429000000000002</v>
      </c>
      <c r="J25" s="9">
        <f t="shared" si="2"/>
        <v>0.38500000000000512</v>
      </c>
      <c r="K25">
        <f t="shared" si="0"/>
        <v>5</v>
      </c>
      <c r="L25" s="10">
        <f t="shared" si="1"/>
        <v>34.545999999999999</v>
      </c>
      <c r="N25" s="3" t="s">
        <v>481</v>
      </c>
      <c r="O25" s="4">
        <f>COUNTIF(K$2:K$18,"=5")</f>
        <v>15</v>
      </c>
      <c r="P25">
        <f>AVERAGE(F2:F18)</f>
        <v>36.438764705882349</v>
      </c>
    </row>
    <row r="26" spans="1:16">
      <c r="A26" t="s">
        <v>225</v>
      </c>
      <c r="B26">
        <v>33.582999999999998</v>
      </c>
      <c r="C26">
        <v>41.323</v>
      </c>
      <c r="D26">
        <v>40.517000000000003</v>
      </c>
      <c r="E26">
        <v>41.649000000000001</v>
      </c>
      <c r="F26" s="28">
        <v>41.637</v>
      </c>
      <c r="G26">
        <v>40.656999999999996</v>
      </c>
      <c r="H26">
        <v>40.847000000000001</v>
      </c>
      <c r="I26">
        <v>41.356999999999999</v>
      </c>
      <c r="J26" s="9">
        <f t="shared" si="2"/>
        <v>3.399999999999892E-2</v>
      </c>
      <c r="K26">
        <f t="shared" si="0"/>
        <v>5</v>
      </c>
      <c r="L26" s="10">
        <f t="shared" si="1"/>
        <v>41.649000000000001</v>
      </c>
      <c r="N26" s="3" t="s">
        <v>6</v>
      </c>
      <c r="O26" s="4">
        <f>COUNTIF(K$2:K$18,"=6")</f>
        <v>0</v>
      </c>
      <c r="P26">
        <f>AVERAGE(G2:G18)</f>
        <v>34.427823529411768</v>
      </c>
    </row>
    <row r="27" spans="1:16">
      <c r="A27" t="s">
        <v>234</v>
      </c>
      <c r="B27">
        <v>22.492000000000001</v>
      </c>
      <c r="C27">
        <v>29.795000000000002</v>
      </c>
      <c r="D27">
        <v>27.388999999999999</v>
      </c>
      <c r="E27">
        <v>30.198</v>
      </c>
      <c r="F27" s="28">
        <v>30.242000000000001</v>
      </c>
      <c r="G27">
        <v>27.474</v>
      </c>
      <c r="H27">
        <v>28.451000000000001</v>
      </c>
      <c r="I27">
        <v>29.728000000000002</v>
      </c>
      <c r="J27" s="7">
        <f t="shared" si="2"/>
        <v>-6.7000000000000171E-2</v>
      </c>
      <c r="K27">
        <f t="shared" si="0"/>
        <v>5</v>
      </c>
      <c r="L27" s="10">
        <f t="shared" si="1"/>
        <v>30.242000000000001</v>
      </c>
      <c r="N27" s="3" t="s">
        <v>7</v>
      </c>
      <c r="O27" s="4">
        <f>COUNTIF(K$2:K$18,"=7")</f>
        <v>0</v>
      </c>
      <c r="P27">
        <f>AVERAGE(H2:H18)</f>
        <v>35.024411764705889</v>
      </c>
    </row>
    <row r="28" spans="1:16" ht="17.25" thickBot="1">
      <c r="A28" t="s">
        <v>243</v>
      </c>
      <c r="B28">
        <v>29.727</v>
      </c>
      <c r="C28">
        <v>35.576999999999998</v>
      </c>
      <c r="D28">
        <v>32.447000000000003</v>
      </c>
      <c r="E28">
        <v>36.081000000000003</v>
      </c>
      <c r="F28" s="28">
        <v>36.234999999999999</v>
      </c>
      <c r="G28">
        <v>32.549999999999997</v>
      </c>
      <c r="H28">
        <v>33.582000000000001</v>
      </c>
      <c r="I28">
        <v>35.567999999999998</v>
      </c>
      <c r="J28" s="7">
        <f t="shared" si="2"/>
        <v>-9.0000000000003411E-3</v>
      </c>
      <c r="K28">
        <f t="shared" si="0"/>
        <v>5</v>
      </c>
      <c r="L28" s="10">
        <f t="shared" si="1"/>
        <v>36.234999999999999</v>
      </c>
      <c r="N28" s="5" t="s">
        <v>8</v>
      </c>
      <c r="O28" s="6">
        <f>COUNTIF(K$2:K$18,"=8")</f>
        <v>2</v>
      </c>
      <c r="P28">
        <f>AVERAGE(I2:I18)</f>
        <v>35.987823529411763</v>
      </c>
    </row>
    <row r="29" spans="1:16">
      <c r="A29" t="s">
        <v>252</v>
      </c>
      <c r="B29">
        <v>23.474</v>
      </c>
      <c r="C29">
        <v>32.057000000000002</v>
      </c>
      <c r="D29">
        <v>31.518000000000001</v>
      </c>
      <c r="E29">
        <v>32.616</v>
      </c>
      <c r="F29" s="28">
        <v>32.78</v>
      </c>
      <c r="G29">
        <v>31.689</v>
      </c>
      <c r="H29">
        <v>32.116</v>
      </c>
      <c r="I29">
        <v>32.115000000000002</v>
      </c>
      <c r="J29" s="7">
        <f t="shared" si="2"/>
        <v>5.7999999999999829E-2</v>
      </c>
      <c r="K29">
        <f t="shared" si="0"/>
        <v>5</v>
      </c>
      <c r="L29" s="10">
        <f t="shared" si="1"/>
        <v>32.78</v>
      </c>
      <c r="O29">
        <f>SUM(O21:O28)</f>
        <v>17</v>
      </c>
    </row>
    <row r="30" spans="1:16">
      <c r="A30" t="s">
        <v>261</v>
      </c>
      <c r="B30">
        <v>31.8</v>
      </c>
      <c r="C30">
        <v>39.47</v>
      </c>
      <c r="D30">
        <v>37.972999999999999</v>
      </c>
      <c r="E30">
        <v>39.780999999999999</v>
      </c>
      <c r="F30" s="28">
        <v>39.816000000000003</v>
      </c>
      <c r="G30">
        <v>38.203000000000003</v>
      </c>
      <c r="H30">
        <v>38.667999999999999</v>
      </c>
      <c r="I30">
        <v>39.478999999999999</v>
      </c>
      <c r="J30" s="7">
        <f t="shared" si="2"/>
        <v>9.0000000000003411E-3</v>
      </c>
      <c r="K30">
        <f t="shared" si="0"/>
        <v>5</v>
      </c>
      <c r="L30" s="10">
        <f t="shared" si="1"/>
        <v>39.816000000000003</v>
      </c>
    </row>
    <row r="31" spans="1:16">
      <c r="A31" t="s">
        <v>270</v>
      </c>
      <c r="B31">
        <v>26.713999999999999</v>
      </c>
      <c r="C31">
        <v>33.055999999999997</v>
      </c>
      <c r="D31">
        <v>30.103000000000002</v>
      </c>
      <c r="E31">
        <v>33.488</v>
      </c>
      <c r="F31" s="28">
        <v>33.527000000000001</v>
      </c>
      <c r="G31">
        <v>30.195</v>
      </c>
      <c r="H31">
        <v>31.753</v>
      </c>
      <c r="I31">
        <v>33.057000000000002</v>
      </c>
      <c r="J31" s="7">
        <f t="shared" si="2"/>
        <v>1.0000000000047748E-3</v>
      </c>
      <c r="K31">
        <f t="shared" si="0"/>
        <v>5</v>
      </c>
      <c r="L31" s="10">
        <f t="shared" si="1"/>
        <v>33.527000000000001</v>
      </c>
    </row>
    <row r="32" spans="1:16" ht="17.25" thickBot="1">
      <c r="A32" t="s">
        <v>279</v>
      </c>
      <c r="B32">
        <v>29.213999999999999</v>
      </c>
      <c r="C32">
        <v>34.758000000000003</v>
      </c>
      <c r="D32">
        <v>31.954000000000001</v>
      </c>
      <c r="E32">
        <v>35.146999999999998</v>
      </c>
      <c r="F32" s="28">
        <v>35.021000000000001</v>
      </c>
      <c r="G32">
        <v>32.04</v>
      </c>
      <c r="H32">
        <v>32.863</v>
      </c>
      <c r="I32">
        <v>34.970999999999997</v>
      </c>
      <c r="J32" s="9">
        <f t="shared" si="2"/>
        <v>0.21299999999999386</v>
      </c>
      <c r="K32">
        <f t="shared" si="0"/>
        <v>5</v>
      </c>
      <c r="L32" s="10">
        <f t="shared" si="1"/>
        <v>35.146999999999998</v>
      </c>
      <c r="N32" t="s">
        <v>484</v>
      </c>
      <c r="O32" t="s">
        <v>485</v>
      </c>
    </row>
    <row r="33" spans="1:16">
      <c r="A33" t="s">
        <v>288</v>
      </c>
      <c r="B33">
        <v>26.376999999999999</v>
      </c>
      <c r="C33">
        <v>35.35</v>
      </c>
      <c r="D33">
        <v>33.558999999999997</v>
      </c>
      <c r="E33">
        <v>35.805</v>
      </c>
      <c r="F33" s="28">
        <v>35.856000000000002</v>
      </c>
      <c r="G33">
        <v>33.698</v>
      </c>
      <c r="H33">
        <v>34.677999999999997</v>
      </c>
      <c r="I33">
        <v>35.335999999999999</v>
      </c>
      <c r="J33" s="7">
        <f t="shared" si="2"/>
        <v>-1.4000000000002899E-2</v>
      </c>
      <c r="K33">
        <f t="shared" si="0"/>
        <v>5</v>
      </c>
      <c r="L33" s="11">
        <f t="shared" si="1"/>
        <v>35.856000000000002</v>
      </c>
      <c r="N33" s="1" t="s">
        <v>478</v>
      </c>
      <c r="O33" s="2">
        <f>COUNTIF(K$19:K$33,"=1")</f>
        <v>0</v>
      </c>
      <c r="P33">
        <f>AVERAGE(B19:B33)</f>
        <v>28.87073333333333</v>
      </c>
    </row>
    <row r="34" spans="1:16">
      <c r="A34" t="s">
        <v>297</v>
      </c>
      <c r="B34">
        <v>35.264000000000003</v>
      </c>
      <c r="C34">
        <v>39.503</v>
      </c>
      <c r="D34">
        <v>37.633000000000003</v>
      </c>
      <c r="E34">
        <v>40.039000000000001</v>
      </c>
      <c r="F34" s="28">
        <v>40.241</v>
      </c>
      <c r="G34">
        <v>38.014000000000003</v>
      </c>
      <c r="H34">
        <v>38.191000000000003</v>
      </c>
      <c r="I34">
        <v>39.603999999999999</v>
      </c>
      <c r="K34">
        <f t="shared" si="0"/>
        <v>5</v>
      </c>
      <c r="L34">
        <f t="shared" si="1"/>
        <v>40.241</v>
      </c>
      <c r="N34" s="3" t="s">
        <v>2</v>
      </c>
      <c r="O34" s="4">
        <f>COUNTIF(K$19:K$33,"=2")</f>
        <v>0</v>
      </c>
      <c r="P34">
        <f>AVERAGE(C19:C33)</f>
        <v>35.657266666666672</v>
      </c>
    </row>
    <row r="35" spans="1:16">
      <c r="A35" t="s">
        <v>306</v>
      </c>
      <c r="B35">
        <v>26.413</v>
      </c>
      <c r="C35">
        <v>35.18</v>
      </c>
      <c r="D35">
        <v>33.575000000000003</v>
      </c>
      <c r="E35">
        <v>35.603999999999999</v>
      </c>
      <c r="F35" s="28">
        <v>35.648000000000003</v>
      </c>
      <c r="G35">
        <v>33.677999999999997</v>
      </c>
      <c r="H35">
        <v>34.436999999999998</v>
      </c>
      <c r="I35">
        <v>35.253999999999998</v>
      </c>
      <c r="K35">
        <f t="shared" si="0"/>
        <v>5</v>
      </c>
      <c r="L35">
        <f t="shared" si="1"/>
        <v>35.648000000000003</v>
      </c>
      <c r="N35" s="3" t="s">
        <v>479</v>
      </c>
      <c r="O35" s="4">
        <f>COUNTIF(K$19:K$33,"=3")</f>
        <v>0</v>
      </c>
      <c r="P35">
        <f>AVERAGE(D19:D33)</f>
        <v>33.652600000000007</v>
      </c>
    </row>
    <row r="36" spans="1:16">
      <c r="A36" t="s">
        <v>315</v>
      </c>
      <c r="B36">
        <v>33.579000000000001</v>
      </c>
      <c r="C36">
        <v>42.165999999999997</v>
      </c>
      <c r="D36">
        <v>39.433</v>
      </c>
      <c r="E36">
        <v>42.527000000000001</v>
      </c>
      <c r="F36" s="28">
        <v>42.625</v>
      </c>
      <c r="G36">
        <v>39.643999999999998</v>
      </c>
      <c r="H36">
        <v>40.353000000000002</v>
      </c>
      <c r="I36">
        <v>42.313000000000002</v>
      </c>
      <c r="K36">
        <f t="shared" si="0"/>
        <v>5</v>
      </c>
      <c r="L36">
        <f t="shared" si="1"/>
        <v>42.625</v>
      </c>
      <c r="N36" s="3" t="s">
        <v>480</v>
      </c>
      <c r="O36" s="4">
        <f>COUNTIF(K$19:K$33,"=4")</f>
        <v>0</v>
      </c>
      <c r="P36">
        <f>AVERAGE(E19:E33)</f>
        <v>36.076000000000001</v>
      </c>
    </row>
    <row r="37" spans="1:16">
      <c r="A37" t="s">
        <v>324</v>
      </c>
      <c r="B37">
        <v>31.843</v>
      </c>
      <c r="C37">
        <v>38.765000000000001</v>
      </c>
      <c r="D37">
        <v>37.451999999999998</v>
      </c>
      <c r="E37">
        <v>39.146000000000001</v>
      </c>
      <c r="F37" s="28">
        <v>39.375</v>
      </c>
      <c r="G37">
        <v>37.695999999999998</v>
      </c>
      <c r="H37">
        <v>38.127000000000002</v>
      </c>
      <c r="I37">
        <v>38.773000000000003</v>
      </c>
      <c r="K37">
        <f t="shared" si="0"/>
        <v>5</v>
      </c>
      <c r="L37">
        <f t="shared" si="1"/>
        <v>39.375</v>
      </c>
      <c r="N37" s="3" t="s">
        <v>481</v>
      </c>
      <c r="O37" s="4">
        <f>COUNTIF(K$19:K$33,"=5")</f>
        <v>15</v>
      </c>
      <c r="P37">
        <f>AVERAGE(F19:F33)</f>
        <v>36.146666666666668</v>
      </c>
    </row>
    <row r="38" spans="1:16">
      <c r="A38" t="s">
        <v>333</v>
      </c>
      <c r="B38">
        <v>32.124000000000002</v>
      </c>
      <c r="C38">
        <v>40.076999999999998</v>
      </c>
      <c r="D38">
        <v>38.301000000000002</v>
      </c>
      <c r="E38">
        <v>40.387</v>
      </c>
      <c r="F38" s="28">
        <v>40.476999999999997</v>
      </c>
      <c r="G38">
        <v>38.588000000000001</v>
      </c>
      <c r="H38">
        <v>39.192999999999998</v>
      </c>
      <c r="I38">
        <v>40.015999999999998</v>
      </c>
      <c r="K38">
        <f t="shared" si="0"/>
        <v>5</v>
      </c>
      <c r="L38">
        <f t="shared" si="1"/>
        <v>40.476999999999997</v>
      </c>
      <c r="N38" s="3" t="s">
        <v>6</v>
      </c>
      <c r="O38" s="4">
        <f>COUNTIF(K$19:K$33,"=6")</f>
        <v>0</v>
      </c>
      <c r="P38">
        <f>AVERAGE(G19:G33)</f>
        <v>33.810133333333333</v>
      </c>
    </row>
    <row r="39" spans="1:16">
      <c r="A39" t="s">
        <v>342</v>
      </c>
      <c r="B39">
        <v>39.188000000000002</v>
      </c>
      <c r="C39">
        <v>47.558999999999997</v>
      </c>
      <c r="D39">
        <v>43.164999999999999</v>
      </c>
      <c r="E39">
        <v>48.021000000000001</v>
      </c>
      <c r="F39" s="28">
        <v>48.363999999999997</v>
      </c>
      <c r="G39">
        <v>43.823999999999998</v>
      </c>
      <c r="H39">
        <v>44.442999999999998</v>
      </c>
      <c r="I39">
        <v>47.658000000000001</v>
      </c>
      <c r="K39">
        <f t="shared" si="0"/>
        <v>5</v>
      </c>
      <c r="L39">
        <f t="shared" si="1"/>
        <v>48.363999999999997</v>
      </c>
      <c r="N39" s="3" t="s">
        <v>7</v>
      </c>
      <c r="O39" s="4">
        <f>COUNTIF(K$19:K$33,"=7")</f>
        <v>0</v>
      </c>
      <c r="P39">
        <f>AVERAGE(H19:H33)</f>
        <v>34.584533333333333</v>
      </c>
    </row>
    <row r="40" spans="1:16" ht="17.25" thickBot="1">
      <c r="A40" t="s">
        <v>351</v>
      </c>
      <c r="B40">
        <v>27.306999999999999</v>
      </c>
      <c r="C40">
        <v>32.091999999999999</v>
      </c>
      <c r="D40">
        <v>31.277999999999999</v>
      </c>
      <c r="E40">
        <v>32.247</v>
      </c>
      <c r="F40" s="28">
        <v>32.265000000000001</v>
      </c>
      <c r="G40">
        <v>31.36</v>
      </c>
      <c r="H40">
        <v>31.754000000000001</v>
      </c>
      <c r="I40">
        <v>32.088999999999999</v>
      </c>
      <c r="J40" s="7">
        <f>I40-C40</f>
        <v>-3.0000000000001137E-3</v>
      </c>
      <c r="K40">
        <f t="shared" si="0"/>
        <v>5</v>
      </c>
      <c r="L40" s="8">
        <f t="shared" si="1"/>
        <v>32.265000000000001</v>
      </c>
      <c r="N40" s="5" t="s">
        <v>8</v>
      </c>
      <c r="O40" s="6">
        <f>COUNTIF(K$19:K$33,"=8")</f>
        <v>0</v>
      </c>
      <c r="P40">
        <f>AVERAGE(I19:I33)</f>
        <v>35.735599999999998</v>
      </c>
    </row>
    <row r="41" spans="1:16">
      <c r="A41" t="s">
        <v>360</v>
      </c>
      <c r="B41">
        <v>26.466999999999999</v>
      </c>
      <c r="C41">
        <v>30.725000000000001</v>
      </c>
      <c r="D41">
        <v>29.263999999999999</v>
      </c>
      <c r="E41">
        <v>31.404</v>
      </c>
      <c r="F41" s="28">
        <v>31.431999999999999</v>
      </c>
      <c r="G41">
        <v>29.63</v>
      </c>
      <c r="H41">
        <v>30.48</v>
      </c>
      <c r="I41">
        <v>31.530999999999999</v>
      </c>
      <c r="J41" s="12">
        <f t="shared" ref="J41:J53" si="3">I41-C41</f>
        <v>0.80599999999999739</v>
      </c>
      <c r="K41">
        <f t="shared" si="0"/>
        <v>8</v>
      </c>
      <c r="L41" s="10">
        <f t="shared" si="1"/>
        <v>31.530999999999999</v>
      </c>
      <c r="O41">
        <f>SUM(O33:O40)</f>
        <v>15</v>
      </c>
    </row>
    <row r="42" spans="1:16">
      <c r="A42" t="s">
        <v>369</v>
      </c>
      <c r="B42">
        <v>32.021999999999998</v>
      </c>
      <c r="C42">
        <v>40.014000000000003</v>
      </c>
      <c r="D42">
        <v>37.909999999999997</v>
      </c>
      <c r="E42">
        <v>40.369</v>
      </c>
      <c r="F42" s="28">
        <v>40.433999999999997</v>
      </c>
      <c r="G42">
        <v>38.15</v>
      </c>
      <c r="H42">
        <v>38.841000000000001</v>
      </c>
      <c r="I42">
        <v>40.036999999999999</v>
      </c>
      <c r="J42" s="7">
        <f t="shared" si="3"/>
        <v>2.2999999999996135E-2</v>
      </c>
      <c r="K42">
        <f t="shared" si="0"/>
        <v>5</v>
      </c>
      <c r="L42" s="10">
        <f t="shared" si="1"/>
        <v>40.433999999999997</v>
      </c>
    </row>
    <row r="43" spans="1:16">
      <c r="A43" t="s">
        <v>378</v>
      </c>
      <c r="B43">
        <v>24.81</v>
      </c>
      <c r="C43">
        <v>34.255000000000003</v>
      </c>
      <c r="D43">
        <v>33.953000000000003</v>
      </c>
      <c r="E43">
        <v>34.582000000000001</v>
      </c>
      <c r="F43" s="28">
        <v>34.518000000000001</v>
      </c>
      <c r="G43">
        <v>33.938000000000002</v>
      </c>
      <c r="H43">
        <v>34.259</v>
      </c>
      <c r="I43">
        <v>34.25</v>
      </c>
      <c r="J43" s="7">
        <f t="shared" si="3"/>
        <v>-5.000000000002558E-3</v>
      </c>
      <c r="K43">
        <f t="shared" si="0"/>
        <v>5</v>
      </c>
      <c r="L43" s="10">
        <f t="shared" si="1"/>
        <v>34.582000000000001</v>
      </c>
    </row>
    <row r="44" spans="1:16">
      <c r="A44" t="s">
        <v>387</v>
      </c>
      <c r="B44">
        <v>26.119</v>
      </c>
      <c r="C44">
        <v>33.298999999999999</v>
      </c>
      <c r="D44">
        <v>32.286999999999999</v>
      </c>
      <c r="E44">
        <v>33.506</v>
      </c>
      <c r="F44" s="28">
        <v>33.540999999999997</v>
      </c>
      <c r="G44">
        <v>32.421999999999997</v>
      </c>
      <c r="H44">
        <v>32.917000000000002</v>
      </c>
      <c r="I44">
        <v>33.378999999999998</v>
      </c>
      <c r="J44" s="12">
        <f t="shared" si="3"/>
        <v>7.9999999999998295E-2</v>
      </c>
      <c r="K44">
        <f t="shared" si="0"/>
        <v>5</v>
      </c>
      <c r="L44" s="10">
        <f t="shared" si="1"/>
        <v>33.540999999999997</v>
      </c>
    </row>
    <row r="45" spans="1:16" ht="17.25" thickBot="1">
      <c r="A45" t="s">
        <v>396</v>
      </c>
      <c r="B45">
        <v>32.183999999999997</v>
      </c>
      <c r="C45">
        <v>40.988</v>
      </c>
      <c r="D45">
        <v>39.017000000000003</v>
      </c>
      <c r="E45">
        <v>41.445999999999998</v>
      </c>
      <c r="F45" s="28">
        <v>41.78</v>
      </c>
      <c r="G45">
        <v>39.369999999999997</v>
      </c>
      <c r="H45">
        <v>40.195999999999998</v>
      </c>
      <c r="I45">
        <v>40.972999999999999</v>
      </c>
      <c r="J45" s="7">
        <f t="shared" si="3"/>
        <v>-1.5000000000000568E-2</v>
      </c>
      <c r="K45">
        <f t="shared" si="0"/>
        <v>5</v>
      </c>
      <c r="L45" s="10">
        <f t="shared" si="1"/>
        <v>41.78</v>
      </c>
      <c r="N45" t="s">
        <v>486</v>
      </c>
      <c r="O45" t="s">
        <v>487</v>
      </c>
    </row>
    <row r="46" spans="1:16">
      <c r="A46" t="s">
        <v>405</v>
      </c>
      <c r="B46">
        <v>29.585000000000001</v>
      </c>
      <c r="C46">
        <v>38.061</v>
      </c>
      <c r="D46">
        <v>36.578000000000003</v>
      </c>
      <c r="E46">
        <v>38.552999999999997</v>
      </c>
      <c r="F46" s="28">
        <v>38.82</v>
      </c>
      <c r="G46">
        <v>36.92</v>
      </c>
      <c r="H46">
        <v>37.741</v>
      </c>
      <c r="I46">
        <v>38.082999999999998</v>
      </c>
      <c r="J46" s="7">
        <f t="shared" si="3"/>
        <v>2.1999999999998465E-2</v>
      </c>
      <c r="K46">
        <f t="shared" si="0"/>
        <v>5</v>
      </c>
      <c r="L46" s="10">
        <f t="shared" si="1"/>
        <v>38.82</v>
      </c>
      <c r="N46" s="1" t="s">
        <v>478</v>
      </c>
      <c r="O46" s="2">
        <f>COUNTIF(K$40:K$53,"=1")</f>
        <v>0</v>
      </c>
      <c r="P46">
        <f>AVERAGE(B40:B53)</f>
        <v>28.725857142857144</v>
      </c>
    </row>
    <row r="47" spans="1:16">
      <c r="A47" t="s">
        <v>414</v>
      </c>
      <c r="B47">
        <v>19.678000000000001</v>
      </c>
      <c r="C47">
        <v>28.797999999999998</v>
      </c>
      <c r="D47">
        <v>28.361000000000001</v>
      </c>
      <c r="E47">
        <v>29.024000000000001</v>
      </c>
      <c r="F47" s="28">
        <v>29.062999999999999</v>
      </c>
      <c r="G47">
        <v>28.384</v>
      </c>
      <c r="H47">
        <v>28.719000000000001</v>
      </c>
      <c r="I47">
        <v>28.852</v>
      </c>
      <c r="J47" s="7">
        <f t="shared" si="3"/>
        <v>5.4000000000002046E-2</v>
      </c>
      <c r="K47">
        <f t="shared" si="0"/>
        <v>5</v>
      </c>
      <c r="L47" s="10">
        <f t="shared" si="1"/>
        <v>29.062999999999999</v>
      </c>
      <c r="N47" s="3" t="s">
        <v>2</v>
      </c>
      <c r="O47" s="4">
        <f>COUNTIF(K$40:K$53,"=2")</f>
        <v>0</v>
      </c>
      <c r="P47">
        <f>AVERAGE(C40:C53)</f>
        <v>36.491428571428578</v>
      </c>
    </row>
    <row r="48" spans="1:16">
      <c r="A48" t="s">
        <v>423</v>
      </c>
      <c r="B48">
        <v>23.992999999999999</v>
      </c>
      <c r="C48">
        <v>28.62</v>
      </c>
      <c r="D48">
        <v>27.408000000000001</v>
      </c>
      <c r="E48">
        <v>28.902999999999999</v>
      </c>
      <c r="F48" s="28">
        <v>28.931999999999999</v>
      </c>
      <c r="G48">
        <v>27.452000000000002</v>
      </c>
      <c r="H48">
        <v>28.204000000000001</v>
      </c>
      <c r="I48">
        <v>28.872</v>
      </c>
      <c r="J48" s="12">
        <f t="shared" si="3"/>
        <v>0.25199999999999889</v>
      </c>
      <c r="K48">
        <f t="shared" si="0"/>
        <v>5</v>
      </c>
      <c r="L48" s="10">
        <f t="shared" si="1"/>
        <v>28.931999999999999</v>
      </c>
      <c r="N48" s="3" t="s">
        <v>479</v>
      </c>
      <c r="O48" s="4">
        <f>COUNTIF(K$40:K$53,"=3")</f>
        <v>0</v>
      </c>
      <c r="P48">
        <f>AVERAGE(D40:D53)</f>
        <v>35.33878571428572</v>
      </c>
    </row>
    <row r="49" spans="1:18">
      <c r="A49" t="s">
        <v>432</v>
      </c>
      <c r="B49">
        <v>25.911000000000001</v>
      </c>
      <c r="C49">
        <v>34.500999999999998</v>
      </c>
      <c r="D49">
        <v>34.167000000000002</v>
      </c>
      <c r="E49">
        <v>35.042999999999999</v>
      </c>
      <c r="F49" s="28">
        <v>35.134999999999998</v>
      </c>
      <c r="G49">
        <v>34.377000000000002</v>
      </c>
      <c r="H49">
        <v>34.801000000000002</v>
      </c>
      <c r="I49">
        <v>34.500999999999998</v>
      </c>
      <c r="J49" s="7">
        <f t="shared" si="3"/>
        <v>0</v>
      </c>
      <c r="K49">
        <f t="shared" si="0"/>
        <v>5</v>
      </c>
      <c r="L49" s="10">
        <f t="shared" si="1"/>
        <v>35.134999999999998</v>
      </c>
      <c r="N49" s="3" t="s">
        <v>480</v>
      </c>
      <c r="O49" s="4">
        <f>COUNTIF(K$40:K$53,"=4")</f>
        <v>0</v>
      </c>
      <c r="P49">
        <f>AVERAGE(E40:E53)</f>
        <v>36.842214285714292</v>
      </c>
    </row>
    <row r="50" spans="1:18">
      <c r="A50" t="s">
        <v>441</v>
      </c>
      <c r="B50">
        <v>32.939</v>
      </c>
      <c r="C50">
        <v>40.578000000000003</v>
      </c>
      <c r="D50">
        <v>39.06</v>
      </c>
      <c r="E50">
        <v>40.799999999999997</v>
      </c>
      <c r="F50" s="28">
        <v>40.920999999999999</v>
      </c>
      <c r="G50">
        <v>39.271000000000001</v>
      </c>
      <c r="H50">
        <v>39.734000000000002</v>
      </c>
      <c r="I50">
        <v>40.582999999999998</v>
      </c>
      <c r="J50" s="12">
        <f t="shared" si="3"/>
        <v>4.9999999999954525E-3</v>
      </c>
      <c r="K50">
        <f t="shared" si="0"/>
        <v>5</v>
      </c>
      <c r="L50" s="10">
        <f t="shared" si="1"/>
        <v>40.920999999999999</v>
      </c>
      <c r="N50" s="3" t="s">
        <v>481</v>
      </c>
      <c r="O50" s="4">
        <f>COUNTIF(K$40:K$53,"=5")</f>
        <v>13</v>
      </c>
      <c r="P50">
        <f>AVERAGE(F40:F53)</f>
        <v>36.904357142857144</v>
      </c>
    </row>
    <row r="51" spans="1:18">
      <c r="A51" t="s">
        <v>450</v>
      </c>
      <c r="B51">
        <v>32.104999999999997</v>
      </c>
      <c r="C51">
        <v>41.277999999999999</v>
      </c>
      <c r="D51">
        <v>40.213999999999999</v>
      </c>
      <c r="E51">
        <v>41.567999999999998</v>
      </c>
      <c r="F51" s="28">
        <v>41.5</v>
      </c>
      <c r="G51">
        <v>40.469000000000001</v>
      </c>
      <c r="H51">
        <v>40.814999999999998</v>
      </c>
      <c r="I51">
        <v>41.295999999999999</v>
      </c>
      <c r="J51" s="7">
        <f t="shared" si="3"/>
        <v>1.8000000000000682E-2</v>
      </c>
      <c r="K51">
        <f t="shared" si="0"/>
        <v>5</v>
      </c>
      <c r="L51" s="10">
        <f t="shared" si="1"/>
        <v>41.567999999999998</v>
      </c>
      <c r="N51" s="3" t="s">
        <v>6</v>
      </c>
      <c r="O51" s="4">
        <f>COUNTIF(K$40:K$53,"=6")</f>
        <v>0</v>
      </c>
      <c r="P51">
        <f>AVERAGE(G40:G53)</f>
        <v>35.547285714285714</v>
      </c>
    </row>
    <row r="52" spans="1:18">
      <c r="A52" t="s">
        <v>459</v>
      </c>
      <c r="B52">
        <v>32.570999999999998</v>
      </c>
      <c r="C52">
        <v>41.750999999999998</v>
      </c>
      <c r="D52">
        <v>40.463999999999999</v>
      </c>
      <c r="E52">
        <v>42.11</v>
      </c>
      <c r="F52" s="28">
        <v>42.042000000000002</v>
      </c>
      <c r="G52">
        <v>40.814999999999998</v>
      </c>
      <c r="H52">
        <v>41.188000000000002</v>
      </c>
      <c r="I52">
        <v>41.762</v>
      </c>
      <c r="J52" s="12">
        <f t="shared" si="3"/>
        <v>1.1000000000002785E-2</v>
      </c>
      <c r="K52">
        <f t="shared" si="0"/>
        <v>5</v>
      </c>
      <c r="L52" s="10">
        <f t="shared" si="1"/>
        <v>42.11</v>
      </c>
      <c r="N52" s="3" t="s">
        <v>7</v>
      </c>
      <c r="O52" s="4">
        <f>COUNTIF(K$40:K$53,"=7")</f>
        <v>0</v>
      </c>
      <c r="P52">
        <f>AVERAGE(H40:H53)</f>
        <v>36.080999999999996</v>
      </c>
    </row>
    <row r="53" spans="1:18" ht="17.25" thickBot="1">
      <c r="A53" t="s">
        <v>468</v>
      </c>
      <c r="B53">
        <v>36.470999999999997</v>
      </c>
      <c r="C53">
        <v>45.92</v>
      </c>
      <c r="D53">
        <v>44.781999999999996</v>
      </c>
      <c r="E53">
        <v>46.235999999999997</v>
      </c>
      <c r="F53" s="28">
        <v>46.277999999999999</v>
      </c>
      <c r="G53">
        <v>45.103999999999999</v>
      </c>
      <c r="H53">
        <v>45.484999999999999</v>
      </c>
      <c r="I53">
        <v>45.908999999999999</v>
      </c>
      <c r="J53" s="7">
        <f t="shared" si="3"/>
        <v>-1.1000000000002785E-2</v>
      </c>
      <c r="K53">
        <f t="shared" si="0"/>
        <v>5</v>
      </c>
      <c r="L53" s="11">
        <f t="shared" si="1"/>
        <v>46.277999999999999</v>
      </c>
      <c r="N53" s="5" t="s">
        <v>8</v>
      </c>
      <c r="O53" s="6">
        <f>COUNTIF(K$40:K$53,"=8")</f>
        <v>1</v>
      </c>
      <c r="P53">
        <f>AVERAGE(I40:I53)</f>
        <v>36.579785714285713</v>
      </c>
    </row>
    <row r="54" spans="1:18">
      <c r="B54">
        <f t="shared" ref="B54:H54" si="4">AVERAGE(B2:B53)</f>
        <v>29.417653846153847</v>
      </c>
      <c r="C54">
        <f t="shared" si="4"/>
        <v>36.523961538461535</v>
      </c>
      <c r="D54">
        <f t="shared" si="4"/>
        <v>34.819115384615372</v>
      </c>
      <c r="E54">
        <f t="shared" si="4"/>
        <v>36.913423076923081</v>
      </c>
      <c r="F54" s="13">
        <f t="shared" si="4"/>
        <v>37.020192307692305</v>
      </c>
      <c r="G54">
        <f t="shared" si="4"/>
        <v>35.029442307692314</v>
      </c>
      <c r="H54">
        <f t="shared" si="4"/>
        <v>35.65501923076922</v>
      </c>
      <c r="I54">
        <f>AVERAGE(I2:I53)</f>
        <v>36.60696153846154</v>
      </c>
      <c r="O54">
        <f>SUM(O46:O53)</f>
        <v>14</v>
      </c>
    </row>
    <row r="55" spans="1:18" ht="17.25" thickBot="1">
      <c r="A55" t="s">
        <v>488</v>
      </c>
    </row>
    <row r="56" spans="1:18">
      <c r="A56" t="s">
        <v>489</v>
      </c>
      <c r="O56" s="34">
        <f>SUM(O21,O33,O46)</f>
        <v>0</v>
      </c>
      <c r="P56" s="37">
        <f t="shared" ref="P56:P58" si="5">O56/46*100</f>
        <v>0</v>
      </c>
      <c r="R56" t="s">
        <v>542</v>
      </c>
    </row>
    <row r="57" spans="1:18">
      <c r="A57" t="s">
        <v>490</v>
      </c>
      <c r="O57" s="35">
        <f>SUM(O22,O34,O47)</f>
        <v>0</v>
      </c>
      <c r="P57" s="37">
        <f t="shared" si="5"/>
        <v>0</v>
      </c>
    </row>
    <row r="58" spans="1:18">
      <c r="A58" t="s">
        <v>491</v>
      </c>
      <c r="O58" s="35">
        <f>SUM(O23,O35,O48)</f>
        <v>0</v>
      </c>
      <c r="P58" s="37">
        <f t="shared" si="5"/>
        <v>0</v>
      </c>
    </row>
    <row r="59" spans="1:18">
      <c r="A59" t="s">
        <v>492</v>
      </c>
      <c r="O59" s="35">
        <f>SUM(O24,O36,O49)</f>
        <v>0</v>
      </c>
      <c r="P59" s="37">
        <f>O59/46*100</f>
        <v>0</v>
      </c>
    </row>
    <row r="60" spans="1:18">
      <c r="A60" t="s">
        <v>493</v>
      </c>
      <c r="O60" s="35">
        <f>SUM(O25,O37,O50)</f>
        <v>43</v>
      </c>
      <c r="P60" s="37">
        <f>O60/46*100</f>
        <v>93.478260869565219</v>
      </c>
      <c r="R60" t="s">
        <v>536</v>
      </c>
    </row>
    <row r="61" spans="1:18">
      <c r="A61" t="s">
        <v>494</v>
      </c>
      <c r="O61" s="35">
        <f>SUM(O26,O38,O51)</f>
        <v>0</v>
      </c>
      <c r="P61" s="37">
        <f t="shared" ref="P61:P63" si="6">O61/46*100</f>
        <v>0</v>
      </c>
    </row>
    <row r="62" spans="1:18">
      <c r="A62" t="s">
        <v>495</v>
      </c>
      <c r="O62" s="35">
        <f>SUM(O27,O39,O52)</f>
        <v>0</v>
      </c>
      <c r="P62" s="37">
        <f t="shared" si="6"/>
        <v>0</v>
      </c>
      <c r="R62" t="s">
        <v>540</v>
      </c>
    </row>
    <row r="63" spans="1:18" ht="17.25" thickBot="1">
      <c r="O63" s="36">
        <f>SUM(O28,O40,O53)</f>
        <v>3</v>
      </c>
      <c r="P63" s="37">
        <f t="shared" si="6"/>
        <v>6.5217391304347823</v>
      </c>
      <c r="R63" t="s">
        <v>538</v>
      </c>
    </row>
    <row r="64" spans="1:18">
      <c r="B64" t="s">
        <v>502</v>
      </c>
      <c r="D64" t="s">
        <v>497</v>
      </c>
      <c r="O64">
        <f>SUM(O56:O63)</f>
        <v>46</v>
      </c>
      <c r="P64">
        <f>SUM(P56:P63)</f>
        <v>100</v>
      </c>
    </row>
    <row r="65" spans="2:21" ht="17.25" thickBot="1"/>
    <row r="66" spans="2:21" ht="17.25" thickTop="1">
      <c r="B66" t="s">
        <v>503</v>
      </c>
      <c r="D66" t="s">
        <v>498</v>
      </c>
      <c r="O66" s="40" t="s">
        <v>541</v>
      </c>
      <c r="P66" s="38" t="s">
        <v>521</v>
      </c>
      <c r="Q66" s="38" t="s">
        <v>543</v>
      </c>
      <c r="R66" s="38" t="s">
        <v>544</v>
      </c>
      <c r="S66" s="38" t="s">
        <v>537</v>
      </c>
      <c r="T66" s="39" t="s">
        <v>539</v>
      </c>
      <c r="U66" s="39" t="s">
        <v>530</v>
      </c>
    </row>
    <row r="67" spans="2:21">
      <c r="O67" s="41">
        <f>O56</f>
        <v>0</v>
      </c>
      <c r="P67" s="41">
        <f>O57</f>
        <v>0</v>
      </c>
      <c r="Q67" s="41">
        <f>O58</f>
        <v>0</v>
      </c>
      <c r="R67" s="41">
        <f>O60</f>
        <v>43</v>
      </c>
      <c r="S67" s="41">
        <f>O63</f>
        <v>3</v>
      </c>
      <c r="T67" s="41">
        <f>O62</f>
        <v>0</v>
      </c>
      <c r="U67" s="41">
        <f>SUM(O67:T67)</f>
        <v>46</v>
      </c>
    </row>
    <row r="68" spans="2:21">
      <c r="B68" t="s">
        <v>500</v>
      </c>
      <c r="D68" t="s">
        <v>501</v>
      </c>
      <c r="O68" s="42">
        <f>O67/46*100</f>
        <v>0</v>
      </c>
      <c r="P68" s="42">
        <f t="shared" ref="P68:U68" si="7">P67/46*100</f>
        <v>0</v>
      </c>
      <c r="Q68" s="42">
        <f t="shared" si="7"/>
        <v>0</v>
      </c>
      <c r="R68" s="42">
        <f t="shared" si="7"/>
        <v>93.478260869565219</v>
      </c>
      <c r="S68" s="42">
        <f t="shared" si="7"/>
        <v>6.5217391304347823</v>
      </c>
      <c r="T68" s="42">
        <f t="shared" si="7"/>
        <v>0</v>
      </c>
      <c r="U68" s="42">
        <f t="shared" si="7"/>
        <v>100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31B8-9901-47E3-99C0-35656BF08F7D}">
  <dimension ref="A2:K177"/>
  <sheetViews>
    <sheetView tabSelected="1" workbookViewId="0">
      <selection activeCell="G44" sqref="G44"/>
    </sheetView>
  </sheetViews>
  <sheetFormatPr defaultRowHeight="16.5"/>
  <cols>
    <col min="2" max="2" width="16.625" bestFit="1" customWidth="1"/>
    <col min="3" max="3" width="14" bestFit="1" customWidth="1"/>
    <col min="4" max="5" width="12.75" bestFit="1" customWidth="1"/>
  </cols>
  <sheetData>
    <row r="2" spans="2:11">
      <c r="B2" t="s">
        <v>513</v>
      </c>
      <c r="K2" t="s">
        <v>515</v>
      </c>
    </row>
    <row r="3" spans="2:11">
      <c r="C3" t="s">
        <v>1</v>
      </c>
      <c r="D3" t="s">
        <v>2</v>
      </c>
      <c r="E3" t="s">
        <v>3</v>
      </c>
      <c r="F3" t="s">
        <v>4</v>
      </c>
      <c r="G3" s="13" t="s">
        <v>5</v>
      </c>
      <c r="H3" t="s">
        <v>6</v>
      </c>
      <c r="I3" t="s">
        <v>7</v>
      </c>
      <c r="J3" t="s">
        <v>8</v>
      </c>
      <c r="K3" t="s">
        <v>514</v>
      </c>
    </row>
    <row r="4" spans="2:11">
      <c r="B4" t="s">
        <v>504</v>
      </c>
      <c r="C4" s="13">
        <v>29.417653846153847</v>
      </c>
      <c r="D4">
        <v>36.523961538461535</v>
      </c>
      <c r="E4">
        <v>34.819115384615372</v>
      </c>
      <c r="F4">
        <v>36.913423076923081</v>
      </c>
      <c r="G4">
        <v>37.020192307692305</v>
      </c>
      <c r="H4">
        <v>35.029442307692314</v>
      </c>
      <c r="I4">
        <v>35.65501923076922</v>
      </c>
      <c r="J4">
        <v>36.60696153846154</v>
      </c>
      <c r="K4">
        <v>37.020192307692305</v>
      </c>
    </row>
    <row r="5" spans="2:11">
      <c r="B5" t="s">
        <v>505</v>
      </c>
      <c r="C5" s="28">
        <v>26.254576923076925</v>
      </c>
      <c r="D5">
        <v>33.8091923076923</v>
      </c>
      <c r="E5">
        <v>31.997519230769232</v>
      </c>
      <c r="F5">
        <v>34.181269230769232</v>
      </c>
      <c r="G5">
        <v>34.25826923076923</v>
      </c>
      <c r="H5">
        <v>32.178692307692309</v>
      </c>
      <c r="I5">
        <v>32.659730769230762</v>
      </c>
      <c r="J5">
        <v>33.870596153846151</v>
      </c>
      <c r="K5">
        <v>34.25826923076923</v>
      </c>
    </row>
    <row r="6" spans="2:11">
      <c r="B6" t="s">
        <v>506</v>
      </c>
      <c r="C6" s="28">
        <v>22.101057692307695</v>
      </c>
      <c r="D6">
        <v>32.02253846153846</v>
      </c>
      <c r="E6">
        <v>30.20917307692309</v>
      </c>
      <c r="F6">
        <v>32.370307692307684</v>
      </c>
      <c r="G6">
        <v>32.421192307692309</v>
      </c>
      <c r="H6">
        <v>30.363865384615398</v>
      </c>
      <c r="I6">
        <v>30.742442307692311</v>
      </c>
      <c r="J6">
        <v>32.087538461538458</v>
      </c>
      <c r="K6">
        <v>32.421192307692309</v>
      </c>
    </row>
    <row r="7" spans="2:11">
      <c r="B7" t="s">
        <v>507</v>
      </c>
      <c r="C7" s="28">
        <v>18.142173076923079</v>
      </c>
      <c r="D7">
        <v>30.543750000000006</v>
      </c>
      <c r="E7">
        <v>28.891403846153842</v>
      </c>
      <c r="F7">
        <v>30.851769230769229</v>
      </c>
      <c r="G7">
        <v>30.889461538461539</v>
      </c>
      <c r="H7">
        <v>29.014884615384609</v>
      </c>
      <c r="I7">
        <v>29.315153846153844</v>
      </c>
      <c r="J7">
        <v>30.671980769230768</v>
      </c>
      <c r="K7">
        <v>30.889461538461539</v>
      </c>
    </row>
    <row r="8" spans="2:11">
      <c r="B8" t="s">
        <v>508</v>
      </c>
      <c r="C8" s="28">
        <v>14.729076923076921</v>
      </c>
      <c r="D8">
        <v>29.127884615384612</v>
      </c>
      <c r="E8">
        <v>27.811807692307692</v>
      </c>
      <c r="F8">
        <v>29.387423076923081</v>
      </c>
      <c r="G8">
        <v>29.423692307692313</v>
      </c>
      <c r="H8">
        <v>27.902442307692301</v>
      </c>
      <c r="I8">
        <v>28.146923076923084</v>
      </c>
      <c r="J8">
        <v>29.41467307692308</v>
      </c>
      <c r="K8">
        <v>29.423692307692313</v>
      </c>
    </row>
    <row r="9" spans="2:11">
      <c r="B9" t="s">
        <v>509</v>
      </c>
      <c r="C9" s="28">
        <v>11.928153846153846</v>
      </c>
      <c r="D9">
        <v>27.771980769230783</v>
      </c>
      <c r="E9">
        <v>26.911711538461539</v>
      </c>
      <c r="F9">
        <v>27.974826923076929</v>
      </c>
      <c r="G9">
        <v>28.022096153846171</v>
      </c>
      <c r="H9">
        <v>26.97428846153846</v>
      </c>
      <c r="I9">
        <v>27.175980769230765</v>
      </c>
      <c r="J9">
        <v>28.287692307692307</v>
      </c>
      <c r="K9">
        <v>28.287692307692307</v>
      </c>
    </row>
    <row r="10" spans="2:11">
      <c r="B10" t="s">
        <v>510</v>
      </c>
      <c r="C10" s="28">
        <v>9.7092307692307678</v>
      </c>
      <c r="D10">
        <v>26.306115384615378</v>
      </c>
      <c r="E10">
        <v>26.028384615384617</v>
      </c>
      <c r="F10">
        <v>26.447903846153856</v>
      </c>
      <c r="G10">
        <v>26.513865384615379</v>
      </c>
      <c r="H10">
        <v>26.070673076923072</v>
      </c>
      <c r="I10">
        <v>26.229038461538462</v>
      </c>
      <c r="J10">
        <v>27.078442307692306</v>
      </c>
      <c r="K10">
        <v>27.078442307692306</v>
      </c>
    </row>
    <row r="11" spans="2:11">
      <c r="B11" t="s">
        <v>511</v>
      </c>
      <c r="C11" s="28">
        <v>7.8514807692307658</v>
      </c>
      <c r="D11">
        <v>24.715749999999996</v>
      </c>
      <c r="E11">
        <v>25.08609615384615</v>
      </c>
      <c r="F11">
        <v>24.789153846153852</v>
      </c>
      <c r="G11">
        <v>24.86028846153846</v>
      </c>
      <c r="H11">
        <v>25.1155576923077</v>
      </c>
      <c r="I11">
        <v>25.22296153846154</v>
      </c>
      <c r="J11">
        <v>25.677961538461542</v>
      </c>
      <c r="K11">
        <v>25.677961538461542</v>
      </c>
    </row>
    <row r="12" spans="2:11">
      <c r="B12" t="s">
        <v>512</v>
      </c>
      <c r="C12" s="28">
        <v>6.3873269230769223</v>
      </c>
      <c r="D12">
        <v>22.514980769230778</v>
      </c>
      <c r="E12">
        <v>23.577865384615393</v>
      </c>
      <c r="F12">
        <v>22.49928846153847</v>
      </c>
      <c r="G12">
        <v>22.551749999999995</v>
      </c>
      <c r="H12">
        <v>23.604019230769225</v>
      </c>
      <c r="I12">
        <v>23.634942307692317</v>
      </c>
      <c r="J12">
        <v>23.505384615384621</v>
      </c>
      <c r="K12">
        <v>23.634942307692317</v>
      </c>
    </row>
    <row r="13" spans="2:11">
      <c r="C13" s="28"/>
    </row>
    <row r="14" spans="2:11">
      <c r="C14" s="28"/>
    </row>
    <row r="15" spans="2:11">
      <c r="C15" t="s">
        <v>502</v>
      </c>
      <c r="E15" t="s">
        <v>497</v>
      </c>
    </row>
    <row r="17" spans="2:7">
      <c r="C17" t="s">
        <v>503</v>
      </c>
      <c r="E17" t="s">
        <v>498</v>
      </c>
    </row>
    <row r="19" spans="2:7">
      <c r="C19" t="s">
        <v>500</v>
      </c>
      <c r="E19" t="s">
        <v>501</v>
      </c>
    </row>
    <row r="20" spans="2:7">
      <c r="C20" s="28"/>
    </row>
    <row r="21" spans="2:7">
      <c r="C21" s="28"/>
    </row>
    <row r="22" spans="2:7">
      <c r="C22" s="28"/>
    </row>
    <row r="23" spans="2:7">
      <c r="B23" t="s">
        <v>513</v>
      </c>
      <c r="G23" t="s">
        <v>515</v>
      </c>
    </row>
    <row r="24" spans="2:7">
      <c r="C24" t="s">
        <v>1</v>
      </c>
      <c r="D24" t="s">
        <v>522</v>
      </c>
      <c r="E24" t="s">
        <v>523</v>
      </c>
      <c r="F24" t="s">
        <v>499</v>
      </c>
      <c r="G24" t="s">
        <v>520</v>
      </c>
    </row>
    <row r="25" spans="2:7">
      <c r="B25" t="s">
        <v>504</v>
      </c>
      <c r="C25" s="31">
        <v>29.417653846153847</v>
      </c>
      <c r="D25" s="32">
        <v>36.523961538461535</v>
      </c>
      <c r="E25" s="32">
        <v>34.819115384615372</v>
      </c>
      <c r="F25" s="32">
        <v>36.60696153846154</v>
      </c>
      <c r="G25" s="32">
        <v>37.020192307692305</v>
      </c>
    </row>
    <row r="26" spans="2:7">
      <c r="B26" t="s">
        <v>505</v>
      </c>
      <c r="C26" s="33">
        <v>26.254576923076925</v>
      </c>
      <c r="D26" s="32">
        <v>33.8091923076923</v>
      </c>
      <c r="E26" s="32">
        <v>31.997519230769232</v>
      </c>
      <c r="F26" s="32">
        <v>33.870596153846151</v>
      </c>
      <c r="G26" s="32">
        <v>34.25826923076923</v>
      </c>
    </row>
    <row r="27" spans="2:7">
      <c r="B27" t="s">
        <v>506</v>
      </c>
      <c r="C27" s="33">
        <v>22.101057692307695</v>
      </c>
      <c r="D27" s="32">
        <v>32.02253846153846</v>
      </c>
      <c r="E27" s="32">
        <v>30.20917307692309</v>
      </c>
      <c r="F27" s="32">
        <v>32.087538461538458</v>
      </c>
      <c r="G27" s="32">
        <v>32.421192307692309</v>
      </c>
    </row>
    <row r="28" spans="2:7">
      <c r="B28" t="s">
        <v>507</v>
      </c>
      <c r="C28" s="33">
        <v>18.142173076923079</v>
      </c>
      <c r="D28" s="32">
        <v>30.543750000000006</v>
      </c>
      <c r="E28" s="32">
        <v>28.891403846153842</v>
      </c>
      <c r="F28" s="32">
        <v>30.671980769230768</v>
      </c>
      <c r="G28" s="32">
        <v>30.889461538461539</v>
      </c>
    </row>
    <row r="29" spans="2:7">
      <c r="B29" t="s">
        <v>508</v>
      </c>
      <c r="C29" s="33">
        <v>14.729076923076921</v>
      </c>
      <c r="D29" s="32">
        <v>29.127884615384612</v>
      </c>
      <c r="E29" s="32">
        <v>27.811807692307692</v>
      </c>
      <c r="F29" s="32">
        <v>29.41467307692308</v>
      </c>
      <c r="G29" s="32">
        <v>29.423692307692313</v>
      </c>
    </row>
    <row r="30" spans="2:7">
      <c r="B30" t="s">
        <v>509</v>
      </c>
      <c r="C30" s="33">
        <v>11.928153846153846</v>
      </c>
      <c r="D30" s="32">
        <v>27.771980769230783</v>
      </c>
      <c r="E30" s="32">
        <v>26.911711538461539</v>
      </c>
      <c r="F30" s="32">
        <v>28.287692307692307</v>
      </c>
      <c r="G30" s="32">
        <v>28.287692307692307</v>
      </c>
    </row>
    <row r="31" spans="2:7">
      <c r="B31" t="s">
        <v>510</v>
      </c>
      <c r="C31" s="33">
        <v>9.7092307692307678</v>
      </c>
      <c r="D31" s="32">
        <v>26.306115384615378</v>
      </c>
      <c r="E31" s="32">
        <v>26.028384615384617</v>
      </c>
      <c r="F31" s="32">
        <v>27.078442307692306</v>
      </c>
      <c r="G31" s="32">
        <v>27.078442307692306</v>
      </c>
    </row>
    <row r="32" spans="2:7">
      <c r="B32" t="s">
        <v>511</v>
      </c>
      <c r="C32" s="33">
        <v>7.8514807692307658</v>
      </c>
      <c r="D32" s="32">
        <v>24.715749999999996</v>
      </c>
      <c r="E32" s="32">
        <v>25.08609615384615</v>
      </c>
      <c r="F32" s="32">
        <v>25.677961538461542</v>
      </c>
      <c r="G32" s="32">
        <v>25.677961538461542</v>
      </c>
    </row>
    <row r="33" spans="2:7">
      <c r="B33" t="s">
        <v>512</v>
      </c>
      <c r="C33" s="33">
        <v>6.3873269230769223</v>
      </c>
      <c r="D33" s="32">
        <v>22.514980769230778</v>
      </c>
      <c r="E33" s="32">
        <v>23.577865384615393</v>
      </c>
      <c r="F33" s="32">
        <v>23.505384615384621</v>
      </c>
      <c r="G33" s="32">
        <v>23.634942307692299</v>
      </c>
    </row>
    <row r="34" spans="2:7">
      <c r="B34" t="s">
        <v>534</v>
      </c>
      <c r="C34" s="32">
        <f t="shared" ref="C34:F34" si="0">AVERAGE(C25:C33)</f>
        <v>16.280081196581197</v>
      </c>
      <c r="D34" s="32">
        <f t="shared" si="0"/>
        <v>29.259572649572647</v>
      </c>
      <c r="E34" s="32">
        <f t="shared" si="0"/>
        <v>28.370341880341883</v>
      </c>
      <c r="F34" s="32">
        <f t="shared" si="0"/>
        <v>29.689025641025644</v>
      </c>
      <c r="G34" s="32">
        <f>AVERAGE(G25:G33)</f>
        <v>29.854649572649571</v>
      </c>
    </row>
    <row r="35" spans="2:7">
      <c r="C35" s="28"/>
    </row>
    <row r="36" spans="2:7">
      <c r="C36" t="s">
        <v>502</v>
      </c>
      <c r="E36" t="s">
        <v>497</v>
      </c>
    </row>
    <row r="38" spans="2:7">
      <c r="C38" t="s">
        <v>503</v>
      </c>
      <c r="E38" t="s">
        <v>498</v>
      </c>
    </row>
    <row r="40" spans="2:7">
      <c r="C40" t="s">
        <v>500</v>
      </c>
      <c r="E40" t="s">
        <v>501</v>
      </c>
    </row>
    <row r="41" spans="2:7">
      <c r="C41" s="28"/>
    </row>
    <row r="42" spans="2:7">
      <c r="C42" s="28"/>
    </row>
    <row r="43" spans="2:7">
      <c r="C43" s="28"/>
    </row>
    <row r="44" spans="2:7">
      <c r="C44" s="28"/>
    </row>
    <row r="45" spans="2:7">
      <c r="C45" s="28"/>
    </row>
    <row r="46" spans="2:7">
      <c r="C46" s="28"/>
    </row>
    <row r="47" spans="2:7">
      <c r="C47" s="28"/>
    </row>
    <row r="48" spans="2:7">
      <c r="C48" s="28"/>
    </row>
    <row r="49" spans="1:6">
      <c r="C49" s="28"/>
    </row>
    <row r="50" spans="1:6">
      <c r="C50" s="28"/>
    </row>
    <row r="51" spans="1:6">
      <c r="C51" s="28"/>
    </row>
    <row r="52" spans="1:6">
      <c r="C52" s="28"/>
    </row>
    <row r="53" spans="1:6">
      <c r="C53" s="28"/>
    </row>
    <row r="54" spans="1:6">
      <c r="C54" s="28"/>
    </row>
    <row r="55" spans="1:6">
      <c r="A55" t="s">
        <v>516</v>
      </c>
      <c r="E55" s="13" t="s">
        <v>535</v>
      </c>
      <c r="F55" s="13"/>
    </row>
    <row r="56" spans="1:6" ht="33">
      <c r="B56" s="29" t="s">
        <v>517</v>
      </c>
      <c r="C56" s="30" t="s">
        <v>518</v>
      </c>
      <c r="D56" s="30" t="s">
        <v>519</v>
      </c>
      <c r="E56" s="29" t="s">
        <v>531</v>
      </c>
    </row>
    <row r="57" spans="1:6">
      <c r="A57" t="s">
        <v>522</v>
      </c>
      <c r="B57">
        <v>35.897470588235301</v>
      </c>
      <c r="C57">
        <v>35.657266666666672</v>
      </c>
      <c r="D57">
        <v>36.491428571428578</v>
      </c>
      <c r="E57">
        <f>AVERAGE(B57:D57)</f>
        <v>36.015388608776846</v>
      </c>
    </row>
    <row r="58" spans="1:6">
      <c r="A58" t="s">
        <v>523</v>
      </c>
      <c r="B58">
        <v>34.206058823529411</v>
      </c>
      <c r="C58">
        <v>33.652600000000007</v>
      </c>
      <c r="D58">
        <v>35.33878571428572</v>
      </c>
      <c r="E58">
        <f t="shared" ref="E58:E60" si="1">AVERAGE(B58:D58)</f>
        <v>34.399148179271712</v>
      </c>
    </row>
    <row r="59" spans="1:6">
      <c r="A59" t="s">
        <v>499</v>
      </c>
      <c r="B59">
        <v>35.987823529411763</v>
      </c>
      <c r="C59">
        <v>35.735599999999998</v>
      </c>
      <c r="D59">
        <v>36.579785714285713</v>
      </c>
      <c r="E59">
        <f t="shared" si="1"/>
        <v>36.101069747899153</v>
      </c>
    </row>
    <row r="60" spans="1:6">
      <c r="A60" t="s">
        <v>520</v>
      </c>
      <c r="B60">
        <v>36.438764705882349</v>
      </c>
      <c r="C60">
        <v>36.146666666666668</v>
      </c>
      <c r="D60">
        <v>36.904357142857144</v>
      </c>
      <c r="E60">
        <f t="shared" si="1"/>
        <v>36.496596171802054</v>
      </c>
    </row>
    <row r="70" spans="1:5">
      <c r="A70" t="s">
        <v>524</v>
      </c>
    </row>
    <row r="71" spans="1:5" ht="33">
      <c r="B71" s="29" t="s">
        <v>517</v>
      </c>
      <c r="C71" s="30" t="s">
        <v>518</v>
      </c>
      <c r="D71" s="30" t="s">
        <v>519</v>
      </c>
      <c r="E71" s="29" t="s">
        <v>531</v>
      </c>
    </row>
    <row r="72" spans="1:5">
      <c r="A72" t="s">
        <v>522</v>
      </c>
      <c r="B72">
        <v>33.308529411764709</v>
      </c>
      <c r="C72">
        <v>33.084599999999995</v>
      </c>
      <c r="D72">
        <v>33.703428571428567</v>
      </c>
      <c r="E72">
        <f>AVERAGE(B72:D72)</f>
        <v>33.365519327731086</v>
      </c>
    </row>
    <row r="73" spans="1:5">
      <c r="A73" t="s">
        <v>523</v>
      </c>
      <c r="B73">
        <v>31.48894117647059</v>
      </c>
      <c r="C73">
        <v>31.032266666666661</v>
      </c>
      <c r="D73">
        <v>32.348499999999994</v>
      </c>
      <c r="E73">
        <f t="shared" ref="E73:E75" si="2">AVERAGE(B73:D73)</f>
        <v>31.623235947712413</v>
      </c>
    </row>
    <row r="74" spans="1:5">
      <c r="A74" t="s">
        <v>499</v>
      </c>
      <c r="B74">
        <v>33.363470588235302</v>
      </c>
      <c r="C74">
        <v>33.120999999999995</v>
      </c>
      <c r="D74">
        <v>33.783571428571435</v>
      </c>
      <c r="E74">
        <f t="shared" si="2"/>
        <v>33.42268067226891</v>
      </c>
    </row>
    <row r="75" spans="1:5">
      <c r="A75" t="s">
        <v>520</v>
      </c>
      <c r="B75">
        <v>33.790176470588236</v>
      </c>
      <c r="C75">
        <v>33.530333333333331</v>
      </c>
      <c r="D75">
        <v>34.084285714285713</v>
      </c>
      <c r="E75">
        <f t="shared" si="2"/>
        <v>33.801598506069091</v>
      </c>
    </row>
    <row r="85" spans="1:5">
      <c r="A85" t="s">
        <v>525</v>
      </c>
    </row>
    <row r="86" spans="1:5" ht="33">
      <c r="B86" s="29" t="s">
        <v>517</v>
      </c>
      <c r="C86" s="30" t="s">
        <v>518</v>
      </c>
      <c r="D86" s="30" t="s">
        <v>519</v>
      </c>
      <c r="E86" s="29" t="s">
        <v>531</v>
      </c>
    </row>
    <row r="87" spans="1:5">
      <c r="A87" t="s">
        <v>522</v>
      </c>
      <c r="B87">
        <v>31.637588235294121</v>
      </c>
      <c r="C87">
        <v>31.352333333333331</v>
      </c>
      <c r="D87">
        <v>31.876785714285717</v>
      </c>
      <c r="E87">
        <f>AVERAGE(B87:D87)</f>
        <v>31.622235760971055</v>
      </c>
    </row>
    <row r="88" spans="1:5">
      <c r="A88" t="s">
        <v>523</v>
      </c>
      <c r="B88">
        <v>29.777470588235296</v>
      </c>
      <c r="C88">
        <v>29.337866666666663</v>
      </c>
      <c r="D88">
        <v>30.470785714285718</v>
      </c>
      <c r="E88">
        <f t="shared" ref="E88:E90" si="3">AVERAGE(B88:D88)</f>
        <v>29.862040989729223</v>
      </c>
    </row>
    <row r="89" spans="1:5">
      <c r="A89" t="s">
        <v>499</v>
      </c>
      <c r="B89">
        <v>31.673588235294112</v>
      </c>
      <c r="C89">
        <v>31.361733333333333</v>
      </c>
      <c r="D89">
        <v>31.977142857142855</v>
      </c>
      <c r="E89">
        <f t="shared" si="3"/>
        <v>31.670821475256769</v>
      </c>
    </row>
    <row r="90" spans="1:5">
      <c r="A90" t="s">
        <v>520</v>
      </c>
      <c r="B90">
        <v>32.070647058823525</v>
      </c>
      <c r="C90">
        <v>31.75566666666667</v>
      </c>
      <c r="D90">
        <v>32.213571428571427</v>
      </c>
      <c r="E90">
        <f t="shared" si="3"/>
        <v>32.013295051353872</v>
      </c>
    </row>
    <row r="99" spans="1:5">
      <c r="A99" t="s">
        <v>526</v>
      </c>
    </row>
    <row r="100" spans="1:5" ht="33">
      <c r="B100" s="29" t="s">
        <v>517</v>
      </c>
      <c r="C100" s="30" t="s">
        <v>518</v>
      </c>
      <c r="D100" s="30" t="s">
        <v>519</v>
      </c>
      <c r="E100" s="29" t="s">
        <v>531</v>
      </c>
    </row>
    <row r="101" spans="1:5">
      <c r="A101" t="s">
        <v>522</v>
      </c>
      <c r="B101">
        <v>30.176999999999992</v>
      </c>
      <c r="C101">
        <v>29.936133333333338</v>
      </c>
      <c r="D101">
        <v>30.369571428571437</v>
      </c>
      <c r="E101">
        <f>AVERAGE(B101:D101)</f>
        <v>30.160901587301591</v>
      </c>
    </row>
    <row r="102" spans="1:5">
      <c r="A102" t="s">
        <v>523</v>
      </c>
      <c r="B102">
        <v>28.491058823529414</v>
      </c>
      <c r="C102">
        <v>28.090733333333329</v>
      </c>
      <c r="D102">
        <v>29.084928571428573</v>
      </c>
      <c r="E102">
        <f t="shared" ref="E102:E104" si="4">AVERAGE(B102:D102)</f>
        <v>28.555573576097107</v>
      </c>
    </row>
    <row r="103" spans="1:5">
      <c r="A103" t="s">
        <v>499</v>
      </c>
      <c r="B103">
        <v>30.268117647058823</v>
      </c>
      <c r="C103">
        <v>29.991066666666672</v>
      </c>
      <c r="D103">
        <v>30.549928571428577</v>
      </c>
      <c r="E103">
        <f t="shared" si="4"/>
        <v>30.269704295051358</v>
      </c>
    </row>
    <row r="104" spans="1:5">
      <c r="A104" t="s">
        <v>520</v>
      </c>
      <c r="B104">
        <v>30.546352941176472</v>
      </c>
      <c r="C104">
        <v>30.291733333333337</v>
      </c>
      <c r="D104">
        <v>30.668571428571429</v>
      </c>
      <c r="E104">
        <f t="shared" si="4"/>
        <v>30.50221923436041</v>
      </c>
    </row>
    <row r="114" spans="1:5">
      <c r="A114" t="s">
        <v>527</v>
      </c>
    </row>
    <row r="115" spans="1:5" ht="33">
      <c r="B115" s="29" t="s">
        <v>517</v>
      </c>
      <c r="C115" s="30" t="s">
        <v>518</v>
      </c>
      <c r="D115" s="30" t="s">
        <v>519</v>
      </c>
      <c r="E115" s="29" t="s">
        <v>531</v>
      </c>
    </row>
    <row r="116" spans="1:5">
      <c r="A116" t="s">
        <v>522</v>
      </c>
      <c r="B116">
        <v>28.765058823529415</v>
      </c>
      <c r="C116">
        <v>28.537333333333333</v>
      </c>
      <c r="D116">
        <v>29.00957142857143</v>
      </c>
      <c r="E116">
        <f>AVERAGE(B116:D116)</f>
        <v>28.770654528478062</v>
      </c>
    </row>
    <row r="117" spans="1:5">
      <c r="A117" t="s">
        <v>523</v>
      </c>
      <c r="B117">
        <v>27.409117647058821</v>
      </c>
      <c r="C117">
        <v>27.043066666666672</v>
      </c>
      <c r="D117">
        <v>27.986285714285714</v>
      </c>
      <c r="E117">
        <f t="shared" ref="E117:E119" si="5">AVERAGE(B117:D117)</f>
        <v>27.47949000933707</v>
      </c>
    </row>
    <row r="118" spans="1:5">
      <c r="A118" t="s">
        <v>499</v>
      </c>
      <c r="B118">
        <v>29.001117647058827</v>
      </c>
      <c r="C118">
        <v>28.711533333333332</v>
      </c>
      <c r="D118">
        <v>29.34</v>
      </c>
      <c r="E118">
        <f t="shared" si="5"/>
        <v>29.017550326797387</v>
      </c>
    </row>
    <row r="119" spans="1:5">
      <c r="A119" t="s">
        <v>520</v>
      </c>
      <c r="B119">
        <v>29.072470588235291</v>
      </c>
      <c r="C119">
        <v>28.836000000000006</v>
      </c>
      <c r="D119">
        <v>29.284500000000008</v>
      </c>
      <c r="E119">
        <f t="shared" si="5"/>
        <v>29.064323529411769</v>
      </c>
    </row>
    <row r="128" spans="1:5">
      <c r="A128" t="s">
        <v>528</v>
      </c>
    </row>
    <row r="129" spans="1:5" ht="33">
      <c r="B129" s="29" t="s">
        <v>517</v>
      </c>
      <c r="C129" s="30" t="s">
        <v>518</v>
      </c>
      <c r="D129" s="30" t="s">
        <v>519</v>
      </c>
      <c r="E129" s="29" t="s">
        <v>531</v>
      </c>
    </row>
    <row r="130" spans="1:5">
      <c r="A130" t="s">
        <v>522</v>
      </c>
      <c r="B130">
        <v>27.459647058823528</v>
      </c>
      <c r="C130">
        <v>27.191799999999997</v>
      </c>
      <c r="D130">
        <v>27.669571428571427</v>
      </c>
      <c r="E130">
        <f>AVERAGE(B130:D130)</f>
        <v>27.440339495798316</v>
      </c>
    </row>
    <row r="131" spans="1:5">
      <c r="A131" t="s">
        <v>523</v>
      </c>
      <c r="B131">
        <v>26.543352941176472</v>
      </c>
      <c r="C131">
        <v>26.168666666666663</v>
      </c>
      <c r="D131">
        <v>27.067428571428568</v>
      </c>
      <c r="E131">
        <f t="shared" ref="E131:E133" si="6">AVERAGE(B131:D131)</f>
        <v>26.593149393090567</v>
      </c>
    </row>
    <row r="132" spans="1:5">
      <c r="A132" t="s">
        <v>499</v>
      </c>
      <c r="B132">
        <v>27.910823529411772</v>
      </c>
      <c r="C132">
        <v>27.57446666666667</v>
      </c>
      <c r="D132">
        <v>28.235857142857135</v>
      </c>
      <c r="E132">
        <f t="shared" si="6"/>
        <v>27.907049112978523</v>
      </c>
    </row>
    <row r="133" spans="1:5">
      <c r="A133" t="s">
        <v>520</v>
      </c>
      <c r="B133">
        <v>27.910823529411772</v>
      </c>
      <c r="C133">
        <v>27.57446666666667</v>
      </c>
      <c r="D133">
        <v>28.235857142857135</v>
      </c>
      <c r="E133">
        <f t="shared" si="6"/>
        <v>27.907049112978523</v>
      </c>
    </row>
    <row r="143" spans="1:5">
      <c r="A143" t="s">
        <v>529</v>
      </c>
    </row>
    <row r="144" spans="1:5" ht="33">
      <c r="B144" s="29" t="s">
        <v>517</v>
      </c>
      <c r="C144" s="30" t="s">
        <v>518</v>
      </c>
      <c r="D144" s="30" t="s">
        <v>519</v>
      </c>
      <c r="E144" s="29" t="s">
        <v>531</v>
      </c>
    </row>
    <row r="145" spans="1:5">
      <c r="A145" t="s">
        <v>522</v>
      </c>
      <c r="B145">
        <v>25.969470588235293</v>
      </c>
      <c r="C145">
        <v>25.754733333333331</v>
      </c>
      <c r="D145">
        <v>26.270142857142854</v>
      </c>
      <c r="E145">
        <f>AVERAGE(B145:D145)</f>
        <v>25.998115592903826</v>
      </c>
    </row>
    <row r="146" spans="1:5">
      <c r="A146" t="s">
        <v>523</v>
      </c>
      <c r="B146">
        <v>25.640470588235296</v>
      </c>
      <c r="C146">
        <v>25.314666666666668</v>
      </c>
      <c r="D146">
        <v>26.182857142857149</v>
      </c>
      <c r="E146">
        <f t="shared" ref="E146:E148" si="7">AVERAGE(B146:D146)</f>
        <v>25.712664799253037</v>
      </c>
    </row>
    <row r="147" spans="1:5">
      <c r="A147" t="s">
        <v>499</v>
      </c>
      <c r="B147">
        <v>26.67535294117647</v>
      </c>
      <c r="C147">
        <v>26.380733333333339</v>
      </c>
      <c r="D147">
        <v>27.08042857142857</v>
      </c>
      <c r="E147">
        <f t="shared" si="7"/>
        <v>26.712171615312794</v>
      </c>
    </row>
    <row r="148" spans="1:5">
      <c r="A148" t="s">
        <v>520</v>
      </c>
      <c r="B148">
        <v>26.67535294117647</v>
      </c>
      <c r="C148">
        <v>26.380733333333339</v>
      </c>
      <c r="D148">
        <v>27.08042857142857</v>
      </c>
      <c r="E148">
        <f t="shared" si="7"/>
        <v>26.712171615312794</v>
      </c>
    </row>
    <row r="157" spans="1:5">
      <c r="A157" t="s">
        <v>532</v>
      </c>
    </row>
    <row r="158" spans="1:5" ht="33">
      <c r="B158" s="29" t="s">
        <v>517</v>
      </c>
      <c r="C158" s="30" t="s">
        <v>518</v>
      </c>
      <c r="D158" s="30" t="s">
        <v>519</v>
      </c>
      <c r="E158" s="29" t="s">
        <v>531</v>
      </c>
    </row>
    <row r="159" spans="1:5">
      <c r="A159" t="s">
        <v>522</v>
      </c>
      <c r="B159">
        <v>24.41170588235294</v>
      </c>
      <c r="C159">
        <v>24.17346666666667</v>
      </c>
      <c r="D159">
        <v>24.75478571428572</v>
      </c>
      <c r="E159">
        <f>AVERAGE(B159:D159)</f>
        <v>24.44665275443511</v>
      </c>
    </row>
    <row r="160" spans="1:5">
      <c r="A160" t="s">
        <v>523</v>
      </c>
      <c r="B160">
        <v>24.731764705882348</v>
      </c>
      <c r="C160">
        <v>24.419599999999999</v>
      </c>
      <c r="D160">
        <v>25.238</v>
      </c>
      <c r="E160">
        <f t="shared" ref="E160:E162" si="8">AVERAGE(B160:D160)</f>
        <v>24.796454901960782</v>
      </c>
    </row>
    <row r="161" spans="1:5">
      <c r="A161" t="s">
        <v>499</v>
      </c>
      <c r="B161">
        <v>25.309941176470588</v>
      </c>
      <c r="C161">
        <v>25.006733333333333</v>
      </c>
      <c r="D161">
        <v>25.743928571428576</v>
      </c>
      <c r="E161">
        <f t="shared" si="8"/>
        <v>25.353534360410833</v>
      </c>
    </row>
    <row r="162" spans="1:5">
      <c r="A162" t="s">
        <v>520</v>
      </c>
      <c r="B162">
        <v>25.309941176470588</v>
      </c>
      <c r="C162">
        <v>25.006733333333333</v>
      </c>
      <c r="D162">
        <v>25.743928571428576</v>
      </c>
      <c r="E162">
        <f t="shared" si="8"/>
        <v>25.353534360410833</v>
      </c>
    </row>
    <row r="172" spans="1:5">
      <c r="A172" t="s">
        <v>533</v>
      </c>
    </row>
    <row r="173" spans="1:5" ht="33">
      <c r="B173" s="29" t="s">
        <v>517</v>
      </c>
      <c r="C173" s="30" t="s">
        <v>518</v>
      </c>
      <c r="D173" s="30" t="s">
        <v>519</v>
      </c>
      <c r="E173" s="29" t="s">
        <v>531</v>
      </c>
    </row>
    <row r="174" spans="1:5">
      <c r="A174" t="s">
        <v>522</v>
      </c>
      <c r="B174">
        <v>22.110705882352949</v>
      </c>
      <c r="C174">
        <v>22.075466666666667</v>
      </c>
      <c r="D174">
        <v>22.686999999999994</v>
      </c>
      <c r="E174">
        <f>AVERAGE(B174:D174)</f>
        <v>22.291057516339873</v>
      </c>
    </row>
    <row r="175" spans="1:5">
      <c r="A175" t="s">
        <v>523</v>
      </c>
      <c r="B175">
        <v>23.151470588235298</v>
      </c>
      <c r="C175">
        <v>23.0228</v>
      </c>
      <c r="D175">
        <v>23.788214285714286</v>
      </c>
      <c r="E175">
        <f t="shared" ref="E175:E177" si="9">AVERAGE(B175:D175)</f>
        <v>23.320828291316531</v>
      </c>
    </row>
    <row r="176" spans="1:5">
      <c r="A176" t="s">
        <v>499</v>
      </c>
      <c r="B176">
        <v>23.057529411764705</v>
      </c>
      <c r="C176">
        <v>22.952866666666669</v>
      </c>
      <c r="D176">
        <v>23.697714285714287</v>
      </c>
      <c r="E176">
        <f t="shared" si="9"/>
        <v>23.236036788048551</v>
      </c>
    </row>
    <row r="177" spans="1:5">
      <c r="A177" t="s">
        <v>520</v>
      </c>
      <c r="B177">
        <v>23.198294117647063</v>
      </c>
      <c r="C177">
        <v>23.072066666666668</v>
      </c>
      <c r="D177">
        <v>23.837357142857144</v>
      </c>
      <c r="E177">
        <f t="shared" si="9"/>
        <v>23.369239309056962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28"/>
  <sheetViews>
    <sheetView workbookViewId="0">
      <selection activeCell="K20" sqref="K20"/>
    </sheetView>
  </sheetViews>
  <sheetFormatPr defaultRowHeight="16.5"/>
  <sheetData>
    <row r="1" spans="2:11" ht="17.25" thickBot="1"/>
    <row r="2" spans="2:11" ht="17.25" thickBot="1">
      <c r="B2" s="16" t="s">
        <v>496</v>
      </c>
      <c r="C2" s="17">
        <v>10</v>
      </c>
      <c r="D2" s="17">
        <v>20</v>
      </c>
      <c r="E2" s="17">
        <v>30</v>
      </c>
      <c r="F2" s="17">
        <v>40</v>
      </c>
      <c r="G2" s="17">
        <v>50</v>
      </c>
      <c r="H2" s="17">
        <v>60</v>
      </c>
      <c r="I2" s="17">
        <v>70</v>
      </c>
      <c r="J2" s="17">
        <v>80</v>
      </c>
      <c r="K2" s="18">
        <v>90</v>
      </c>
    </row>
    <row r="3" spans="2:11">
      <c r="B3" s="19" t="s">
        <v>478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20">
        <v>0</v>
      </c>
    </row>
    <row r="4" spans="2:11">
      <c r="B4" s="21" t="s">
        <v>2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22">
        <v>0</v>
      </c>
    </row>
    <row r="5" spans="2:11">
      <c r="B5" s="21" t="s">
        <v>479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22">
        <v>0</v>
      </c>
    </row>
    <row r="6" spans="2:11">
      <c r="B6" s="21" t="s">
        <v>480</v>
      </c>
      <c r="C6" s="14">
        <v>0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14">
        <v>0</v>
      </c>
      <c r="J6" s="14">
        <v>0</v>
      </c>
      <c r="K6" s="22">
        <v>0</v>
      </c>
    </row>
    <row r="7" spans="2:11">
      <c r="B7" s="21" t="s">
        <v>481</v>
      </c>
      <c r="C7" s="14">
        <v>49</v>
      </c>
      <c r="D7" s="14">
        <v>50</v>
      </c>
      <c r="E7" s="14">
        <v>50</v>
      </c>
      <c r="F7" s="14">
        <v>45</v>
      </c>
      <c r="G7" s="14">
        <v>27</v>
      </c>
      <c r="H7" s="14">
        <v>5</v>
      </c>
      <c r="I7" s="14">
        <v>0</v>
      </c>
      <c r="J7" s="14">
        <v>0</v>
      </c>
      <c r="K7" s="22">
        <v>0</v>
      </c>
    </row>
    <row r="8" spans="2:11">
      <c r="B8" s="21" t="s">
        <v>6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22">
        <v>0</v>
      </c>
    </row>
    <row r="9" spans="2:11">
      <c r="B9" s="21" t="s">
        <v>7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1</v>
      </c>
      <c r="K9" s="22">
        <v>47</v>
      </c>
    </row>
    <row r="10" spans="2:11" ht="17.25" thickBot="1">
      <c r="B10" s="25" t="s">
        <v>8</v>
      </c>
      <c r="C10" s="26">
        <v>3</v>
      </c>
      <c r="D10" s="26">
        <v>2</v>
      </c>
      <c r="E10" s="26">
        <v>2</v>
      </c>
      <c r="F10" s="26">
        <v>6</v>
      </c>
      <c r="G10" s="26">
        <v>25</v>
      </c>
      <c r="H10" s="26">
        <v>47</v>
      </c>
      <c r="I10" s="26">
        <v>51</v>
      </c>
      <c r="J10" s="26">
        <v>51</v>
      </c>
      <c r="K10" s="27">
        <v>5</v>
      </c>
    </row>
    <row r="11" spans="2:11" ht="17.25" thickBot="1">
      <c r="B11" s="23"/>
      <c r="C11" s="24">
        <f>SUM(C3:C10)</f>
        <v>52</v>
      </c>
      <c r="D11" s="24">
        <f t="shared" ref="D11:K11" si="0">SUM(D3:D10)</f>
        <v>52</v>
      </c>
      <c r="E11" s="24">
        <f t="shared" si="0"/>
        <v>52</v>
      </c>
      <c r="F11" s="24">
        <f t="shared" si="0"/>
        <v>52</v>
      </c>
      <c r="G11" s="24">
        <f t="shared" si="0"/>
        <v>52</v>
      </c>
      <c r="H11" s="24">
        <f>SUM(H3:H10)</f>
        <v>52</v>
      </c>
      <c r="I11" s="24">
        <f t="shared" si="0"/>
        <v>52</v>
      </c>
      <c r="J11" s="24">
        <f t="shared" si="0"/>
        <v>52</v>
      </c>
      <c r="K11" s="6">
        <f t="shared" si="0"/>
        <v>52</v>
      </c>
    </row>
    <row r="13" spans="2:11">
      <c r="B13" t="s">
        <v>488</v>
      </c>
    </row>
    <row r="14" spans="2:11">
      <c r="B14" t="s">
        <v>489</v>
      </c>
    </row>
    <row r="15" spans="2:11">
      <c r="B15" t="s">
        <v>490</v>
      </c>
    </row>
    <row r="16" spans="2:11">
      <c r="B16" t="s">
        <v>491</v>
      </c>
    </row>
    <row r="17" spans="2:6">
      <c r="B17" s="13" t="s">
        <v>492</v>
      </c>
    </row>
    <row r="18" spans="2:6">
      <c r="B18" t="s">
        <v>493</v>
      </c>
    </row>
    <row r="19" spans="2:6">
      <c r="B19" s="13" t="s">
        <v>494</v>
      </c>
    </row>
    <row r="20" spans="2:6">
      <c r="B20" s="13" t="s">
        <v>495</v>
      </c>
    </row>
    <row r="24" spans="2:6">
      <c r="B24" t="s">
        <v>502</v>
      </c>
      <c r="D24" t="s">
        <v>497</v>
      </c>
    </row>
    <row r="26" spans="2:6">
      <c r="B26" t="s">
        <v>503</v>
      </c>
      <c r="D26" t="s">
        <v>498</v>
      </c>
      <c r="F26" t="s">
        <v>499</v>
      </c>
    </row>
    <row r="28" spans="2:6">
      <c r="B28" t="s">
        <v>500</v>
      </c>
      <c r="D28" t="s">
        <v>501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69"/>
  <sheetViews>
    <sheetView topLeftCell="A4" workbookViewId="0"/>
  </sheetViews>
  <sheetFormatPr defaultRowHeight="16.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32.612000000000002</v>
      </c>
      <c r="C2">
        <v>40.701000000000001</v>
      </c>
      <c r="D2">
        <v>38.463999999999999</v>
      </c>
      <c r="E2">
        <v>41.164999999999999</v>
      </c>
      <c r="F2">
        <v>41.424999999999997</v>
      </c>
      <c r="G2">
        <v>38.805</v>
      </c>
      <c r="H2">
        <v>39.351999999999997</v>
      </c>
      <c r="I2">
        <v>40.738999999999997</v>
      </c>
    </row>
    <row r="3" spans="1:9">
      <c r="A3" t="s">
        <v>10</v>
      </c>
      <c r="B3">
        <v>27.773</v>
      </c>
      <c r="C3">
        <v>37.027000000000001</v>
      </c>
      <c r="D3">
        <v>34.771999999999998</v>
      </c>
      <c r="E3">
        <v>37.479999999999997</v>
      </c>
      <c r="F3">
        <v>37.542000000000002</v>
      </c>
      <c r="G3">
        <v>34.994</v>
      </c>
      <c r="H3">
        <v>35.369</v>
      </c>
      <c r="I3">
        <v>36.968000000000004</v>
      </c>
    </row>
    <row r="4" spans="1:9">
      <c r="A4" t="s">
        <v>11</v>
      </c>
      <c r="B4">
        <v>22.562000000000001</v>
      </c>
      <c r="C4">
        <v>35.661999999999999</v>
      </c>
      <c r="D4">
        <v>33.201999999999998</v>
      </c>
      <c r="E4">
        <v>36.012</v>
      </c>
      <c r="F4">
        <v>36.101999999999997</v>
      </c>
      <c r="G4">
        <v>33.426000000000002</v>
      </c>
      <c r="H4">
        <v>33.777999999999999</v>
      </c>
      <c r="I4">
        <v>35.475000000000001</v>
      </c>
    </row>
    <row r="5" spans="1:9">
      <c r="A5" t="s">
        <v>12</v>
      </c>
      <c r="B5">
        <v>19.068999999999999</v>
      </c>
      <c r="C5">
        <v>33.509</v>
      </c>
      <c r="D5">
        <v>31.439</v>
      </c>
      <c r="E5">
        <v>33.783000000000001</v>
      </c>
      <c r="F5">
        <v>33.834000000000003</v>
      </c>
      <c r="G5">
        <v>31.579000000000001</v>
      </c>
      <c r="H5">
        <v>31.834</v>
      </c>
      <c r="I5">
        <v>33.441000000000003</v>
      </c>
    </row>
    <row r="6" spans="1:9">
      <c r="A6" t="s">
        <v>13</v>
      </c>
      <c r="B6">
        <v>14.885999999999999</v>
      </c>
      <c r="C6">
        <v>32.229999999999997</v>
      </c>
      <c r="D6">
        <v>30.265999999999998</v>
      </c>
      <c r="E6">
        <v>32.518999999999998</v>
      </c>
      <c r="F6">
        <v>32.572000000000003</v>
      </c>
      <c r="G6">
        <v>30.391999999999999</v>
      </c>
      <c r="H6">
        <v>30.617999999999999</v>
      </c>
      <c r="I6">
        <v>32.156999999999996</v>
      </c>
    </row>
    <row r="7" spans="1:9">
      <c r="A7" t="s">
        <v>14</v>
      </c>
      <c r="B7">
        <v>12.157999999999999</v>
      </c>
      <c r="C7">
        <v>30.850999999999999</v>
      </c>
      <c r="D7">
        <v>29.491</v>
      </c>
      <c r="E7">
        <v>31.018000000000001</v>
      </c>
      <c r="F7">
        <v>31.068000000000001</v>
      </c>
      <c r="G7">
        <v>29.582999999999998</v>
      </c>
      <c r="H7">
        <v>29.782</v>
      </c>
      <c r="I7">
        <v>31.099</v>
      </c>
    </row>
    <row r="8" spans="1:9">
      <c r="A8" t="s">
        <v>15</v>
      </c>
      <c r="B8">
        <v>9.8759999999999994</v>
      </c>
      <c r="C8">
        <v>29.18</v>
      </c>
      <c r="D8">
        <v>28.619</v>
      </c>
      <c r="E8">
        <v>29.321999999999999</v>
      </c>
      <c r="F8">
        <v>29.419</v>
      </c>
      <c r="G8">
        <v>28.67</v>
      </c>
      <c r="H8">
        <v>28.834</v>
      </c>
      <c r="I8">
        <v>29.846</v>
      </c>
    </row>
    <row r="9" spans="1:9">
      <c r="A9" t="s">
        <v>16</v>
      </c>
      <c r="B9">
        <v>7.9390000000000001</v>
      </c>
      <c r="C9">
        <v>27.276</v>
      </c>
      <c r="D9">
        <v>27.63</v>
      </c>
      <c r="E9">
        <v>27.337</v>
      </c>
      <c r="F9">
        <v>27.396000000000001</v>
      </c>
      <c r="G9">
        <v>27.67</v>
      </c>
      <c r="H9">
        <v>27.763999999999999</v>
      </c>
      <c r="I9">
        <v>28.213999999999999</v>
      </c>
    </row>
    <row r="10" spans="1:9">
      <c r="A10" t="s">
        <v>17</v>
      </c>
      <c r="B10">
        <v>6.4870000000000001</v>
      </c>
      <c r="C10">
        <v>24.891999999999999</v>
      </c>
      <c r="D10">
        <v>25.959</v>
      </c>
      <c r="E10">
        <v>24.891999999999999</v>
      </c>
      <c r="F10">
        <v>24.943999999999999</v>
      </c>
      <c r="G10">
        <v>26.007999999999999</v>
      </c>
      <c r="H10">
        <v>26.036000000000001</v>
      </c>
      <c r="I10">
        <v>25.905999999999999</v>
      </c>
    </row>
    <row r="11" spans="1:9">
      <c r="A11" t="s">
        <v>18</v>
      </c>
      <c r="B11">
        <v>29.725999999999999</v>
      </c>
      <c r="C11">
        <v>37.603999999999999</v>
      </c>
      <c r="D11">
        <v>36.039000000000001</v>
      </c>
      <c r="E11">
        <v>38.000999999999998</v>
      </c>
      <c r="F11">
        <v>38.331000000000003</v>
      </c>
      <c r="G11">
        <v>36.308</v>
      </c>
      <c r="H11">
        <v>36.814</v>
      </c>
      <c r="I11">
        <v>37.584000000000003</v>
      </c>
    </row>
    <row r="12" spans="1:9">
      <c r="A12" t="s">
        <v>19</v>
      </c>
      <c r="B12">
        <v>26.541</v>
      </c>
      <c r="C12">
        <v>34.802</v>
      </c>
      <c r="D12">
        <v>32.963000000000001</v>
      </c>
      <c r="E12">
        <v>35.161000000000001</v>
      </c>
      <c r="F12">
        <v>35.412999999999997</v>
      </c>
      <c r="G12">
        <v>33.225000000000001</v>
      </c>
      <c r="H12">
        <v>33.662999999999997</v>
      </c>
      <c r="I12">
        <v>34.869</v>
      </c>
    </row>
    <row r="13" spans="1:9">
      <c r="A13" t="s">
        <v>20</v>
      </c>
      <c r="B13">
        <v>21.954999999999998</v>
      </c>
      <c r="C13">
        <v>33.037999999999997</v>
      </c>
      <c r="D13">
        <v>31.298999999999999</v>
      </c>
      <c r="E13">
        <v>33.414999999999999</v>
      </c>
      <c r="F13">
        <v>33.64</v>
      </c>
      <c r="G13">
        <v>31.547999999999998</v>
      </c>
      <c r="H13">
        <v>31.927</v>
      </c>
      <c r="I13">
        <v>33.159999999999997</v>
      </c>
    </row>
    <row r="14" spans="1:9">
      <c r="A14" t="s">
        <v>21</v>
      </c>
      <c r="B14">
        <v>18.170999999999999</v>
      </c>
      <c r="C14">
        <v>31.466999999999999</v>
      </c>
      <c r="D14">
        <v>29.648</v>
      </c>
      <c r="E14">
        <v>31.803999999999998</v>
      </c>
      <c r="F14">
        <v>31.957999999999998</v>
      </c>
      <c r="G14">
        <v>29.783000000000001</v>
      </c>
      <c r="H14">
        <v>30.091999999999999</v>
      </c>
      <c r="I14">
        <v>31.521000000000001</v>
      </c>
    </row>
    <row r="15" spans="1:9">
      <c r="A15" t="s">
        <v>22</v>
      </c>
      <c r="B15">
        <v>14.815</v>
      </c>
      <c r="C15">
        <v>29.782</v>
      </c>
      <c r="D15">
        <v>28.181000000000001</v>
      </c>
      <c r="E15">
        <v>30.045999999999999</v>
      </c>
      <c r="F15">
        <v>30.137</v>
      </c>
      <c r="G15">
        <v>28.263999999999999</v>
      </c>
      <c r="H15">
        <v>28.530999999999999</v>
      </c>
      <c r="I15">
        <v>29.96</v>
      </c>
    </row>
    <row r="16" spans="1:9">
      <c r="A16" t="s">
        <v>23</v>
      </c>
      <c r="B16">
        <v>11.78</v>
      </c>
      <c r="C16">
        <v>28.32</v>
      </c>
      <c r="D16">
        <v>27.378</v>
      </c>
      <c r="E16">
        <v>28.513000000000002</v>
      </c>
      <c r="F16">
        <v>28.556999999999999</v>
      </c>
      <c r="G16">
        <v>27.431000000000001</v>
      </c>
      <c r="H16">
        <v>27.661999999999999</v>
      </c>
      <c r="I16">
        <v>28.949000000000002</v>
      </c>
    </row>
    <row r="17" spans="1:9">
      <c r="A17" t="s">
        <v>24</v>
      </c>
      <c r="B17">
        <v>9.6479999999999997</v>
      </c>
      <c r="C17">
        <v>26.783000000000001</v>
      </c>
      <c r="D17">
        <v>26.507000000000001</v>
      </c>
      <c r="E17">
        <v>26.92</v>
      </c>
      <c r="F17">
        <v>26.971</v>
      </c>
      <c r="G17">
        <v>26.542999999999999</v>
      </c>
      <c r="H17">
        <v>26.736999999999998</v>
      </c>
      <c r="I17">
        <v>27.736999999999998</v>
      </c>
    </row>
    <row r="18" spans="1:9">
      <c r="A18" t="s">
        <v>25</v>
      </c>
      <c r="B18">
        <v>7.7839999999999998</v>
      </c>
      <c r="C18">
        <v>25.065000000000001</v>
      </c>
      <c r="D18">
        <v>25.433</v>
      </c>
      <c r="E18">
        <v>25.143999999999998</v>
      </c>
      <c r="F18">
        <v>25.189</v>
      </c>
      <c r="G18">
        <v>25.466999999999999</v>
      </c>
      <c r="H18">
        <v>25.588999999999999</v>
      </c>
      <c r="I18">
        <v>26.213000000000001</v>
      </c>
    </row>
    <row r="19" spans="1:9">
      <c r="A19" t="s">
        <v>26</v>
      </c>
      <c r="B19">
        <v>6.327</v>
      </c>
      <c r="C19">
        <v>22.155999999999999</v>
      </c>
      <c r="D19">
        <v>23.37</v>
      </c>
      <c r="E19">
        <v>22.117999999999999</v>
      </c>
      <c r="F19">
        <v>22.143000000000001</v>
      </c>
      <c r="G19">
        <v>23.398</v>
      </c>
      <c r="H19">
        <v>23.433</v>
      </c>
      <c r="I19">
        <v>23.259</v>
      </c>
    </row>
    <row r="20" spans="1:9">
      <c r="A20" t="s">
        <v>27</v>
      </c>
      <c r="B20">
        <v>29.61</v>
      </c>
      <c r="C20">
        <v>37.582999999999998</v>
      </c>
      <c r="D20">
        <v>35.844000000000001</v>
      </c>
      <c r="E20">
        <v>37.920999999999999</v>
      </c>
      <c r="F20">
        <v>38.290999999999997</v>
      </c>
      <c r="G20">
        <v>36.090000000000003</v>
      </c>
      <c r="H20">
        <v>36.656999999999996</v>
      </c>
      <c r="I20">
        <v>37.454999999999998</v>
      </c>
    </row>
    <row r="21" spans="1:9">
      <c r="A21" t="s">
        <v>28</v>
      </c>
      <c r="B21">
        <v>26.306999999999999</v>
      </c>
      <c r="C21">
        <v>34.756</v>
      </c>
      <c r="D21">
        <v>32.895000000000003</v>
      </c>
      <c r="E21">
        <v>35.137999999999998</v>
      </c>
      <c r="F21">
        <v>35.359000000000002</v>
      </c>
      <c r="G21">
        <v>33.128</v>
      </c>
      <c r="H21">
        <v>33.552</v>
      </c>
      <c r="I21">
        <v>34.813000000000002</v>
      </c>
    </row>
    <row r="22" spans="1:9">
      <c r="A22" t="s">
        <v>29</v>
      </c>
      <c r="B22">
        <v>22.581</v>
      </c>
      <c r="C22">
        <v>32.798999999999999</v>
      </c>
      <c r="D22">
        <v>31.013000000000002</v>
      </c>
      <c r="E22">
        <v>33.165999999999997</v>
      </c>
      <c r="F22">
        <v>33.366999999999997</v>
      </c>
      <c r="G22">
        <v>31.209</v>
      </c>
      <c r="H22">
        <v>31.565000000000001</v>
      </c>
      <c r="I22">
        <v>32.862000000000002</v>
      </c>
    </row>
    <row r="23" spans="1:9">
      <c r="A23" t="s">
        <v>30</v>
      </c>
      <c r="B23">
        <v>18.606000000000002</v>
      </c>
      <c r="C23">
        <v>30.884</v>
      </c>
      <c r="D23">
        <v>29.29</v>
      </c>
      <c r="E23">
        <v>31.141999999999999</v>
      </c>
      <c r="F23">
        <v>31.238</v>
      </c>
      <c r="G23">
        <v>29.391999999999999</v>
      </c>
      <c r="H23">
        <v>29.681000000000001</v>
      </c>
      <c r="I23">
        <v>31.027000000000001</v>
      </c>
    </row>
    <row r="24" spans="1:9">
      <c r="A24" t="s">
        <v>31</v>
      </c>
      <c r="B24">
        <v>14.739000000000001</v>
      </c>
      <c r="C24">
        <v>29.771000000000001</v>
      </c>
      <c r="D24">
        <v>28.422000000000001</v>
      </c>
      <c r="E24">
        <v>30.055</v>
      </c>
      <c r="F24">
        <v>30.137</v>
      </c>
      <c r="G24">
        <v>28.501999999999999</v>
      </c>
      <c r="H24">
        <v>28.763999999999999</v>
      </c>
      <c r="I24">
        <v>30.175999999999998</v>
      </c>
    </row>
    <row r="25" spans="1:9">
      <c r="A25" t="s">
        <v>32</v>
      </c>
      <c r="B25">
        <v>11.888999999999999</v>
      </c>
      <c r="C25">
        <v>28.42</v>
      </c>
      <c r="D25">
        <v>27.414000000000001</v>
      </c>
      <c r="E25">
        <v>28.614000000000001</v>
      </c>
      <c r="F25">
        <v>28.686</v>
      </c>
      <c r="G25">
        <v>27.463000000000001</v>
      </c>
      <c r="H25">
        <v>27.693000000000001</v>
      </c>
      <c r="I25">
        <v>28.95</v>
      </c>
    </row>
    <row r="26" spans="1:9">
      <c r="A26" t="s">
        <v>33</v>
      </c>
      <c r="B26">
        <v>9.6660000000000004</v>
      </c>
      <c r="C26">
        <v>26.885000000000002</v>
      </c>
      <c r="D26">
        <v>26.498000000000001</v>
      </c>
      <c r="E26">
        <v>27.059000000000001</v>
      </c>
      <c r="F26">
        <v>27.119</v>
      </c>
      <c r="G26">
        <v>26.547000000000001</v>
      </c>
      <c r="H26">
        <v>26.725999999999999</v>
      </c>
      <c r="I26">
        <v>27.736000000000001</v>
      </c>
    </row>
    <row r="27" spans="1:9">
      <c r="A27" t="s">
        <v>34</v>
      </c>
      <c r="B27">
        <v>7.6929999999999996</v>
      </c>
      <c r="C27">
        <v>24.933</v>
      </c>
      <c r="D27">
        <v>25.335000000000001</v>
      </c>
      <c r="E27">
        <v>25.007999999999999</v>
      </c>
      <c r="F27">
        <v>25.044</v>
      </c>
      <c r="G27">
        <v>25.343</v>
      </c>
      <c r="H27">
        <v>25.463000000000001</v>
      </c>
      <c r="I27">
        <v>25.998000000000001</v>
      </c>
    </row>
    <row r="28" spans="1:9">
      <c r="A28" t="s">
        <v>35</v>
      </c>
      <c r="B28">
        <v>6.32</v>
      </c>
      <c r="C28">
        <v>22.295999999999999</v>
      </c>
      <c r="D28">
        <v>23.463000000000001</v>
      </c>
      <c r="E28">
        <v>22.305</v>
      </c>
      <c r="F28">
        <v>22.324000000000002</v>
      </c>
      <c r="G28">
        <v>23.52</v>
      </c>
      <c r="H28">
        <v>23.56</v>
      </c>
      <c r="I28">
        <v>23.43</v>
      </c>
    </row>
    <row r="29" spans="1:9">
      <c r="A29" t="s">
        <v>36</v>
      </c>
      <c r="B29">
        <v>33.19</v>
      </c>
      <c r="C29">
        <v>35.048000000000002</v>
      </c>
      <c r="D29">
        <v>34.393999999999998</v>
      </c>
      <c r="E29">
        <v>35.799999999999997</v>
      </c>
      <c r="F29">
        <v>35.924999999999997</v>
      </c>
      <c r="G29">
        <v>35.036000000000001</v>
      </c>
      <c r="H29">
        <v>35.276000000000003</v>
      </c>
      <c r="I29">
        <v>36.149000000000001</v>
      </c>
    </row>
    <row r="30" spans="1:9">
      <c r="A30" t="s">
        <v>37</v>
      </c>
      <c r="B30">
        <v>29.55</v>
      </c>
      <c r="C30">
        <v>34.651000000000003</v>
      </c>
      <c r="D30">
        <v>33.024000000000001</v>
      </c>
      <c r="E30">
        <v>35.164999999999999</v>
      </c>
      <c r="F30">
        <v>35.371000000000002</v>
      </c>
      <c r="G30">
        <v>33.393000000000001</v>
      </c>
      <c r="H30">
        <v>33.671999999999997</v>
      </c>
      <c r="I30">
        <v>35.25</v>
      </c>
    </row>
    <row r="31" spans="1:9">
      <c r="A31" t="s">
        <v>38</v>
      </c>
      <c r="B31">
        <v>22.268000000000001</v>
      </c>
      <c r="C31">
        <v>34.241999999999997</v>
      </c>
      <c r="D31">
        <v>32.090000000000003</v>
      </c>
      <c r="E31">
        <v>34.747999999999998</v>
      </c>
      <c r="F31">
        <v>34.947000000000003</v>
      </c>
      <c r="G31">
        <v>32.433</v>
      </c>
      <c r="H31">
        <v>32.747999999999998</v>
      </c>
      <c r="I31">
        <v>34.658000000000001</v>
      </c>
    </row>
    <row r="32" spans="1:9">
      <c r="A32" t="s">
        <v>39</v>
      </c>
      <c r="B32">
        <v>18.599</v>
      </c>
      <c r="C32">
        <v>32.536999999999999</v>
      </c>
      <c r="D32">
        <v>30.797999999999998</v>
      </c>
      <c r="E32">
        <v>33.027999999999999</v>
      </c>
      <c r="F32">
        <v>33.14</v>
      </c>
      <c r="G32">
        <v>31.114000000000001</v>
      </c>
      <c r="H32">
        <v>31.37</v>
      </c>
      <c r="I32">
        <v>33.1</v>
      </c>
    </row>
    <row r="33" spans="1:9">
      <c r="A33" t="s">
        <v>40</v>
      </c>
      <c r="B33">
        <v>14.842000000000001</v>
      </c>
      <c r="C33">
        <v>30.507999999999999</v>
      </c>
      <c r="D33">
        <v>29.341999999999999</v>
      </c>
      <c r="E33">
        <v>30.844999999999999</v>
      </c>
      <c r="F33">
        <v>30.920999999999999</v>
      </c>
      <c r="G33">
        <v>29.568000000000001</v>
      </c>
      <c r="H33">
        <v>29.768000000000001</v>
      </c>
      <c r="I33">
        <v>31.154</v>
      </c>
    </row>
    <row r="34" spans="1:9">
      <c r="A34" t="s">
        <v>41</v>
      </c>
      <c r="B34">
        <v>12.093999999999999</v>
      </c>
      <c r="C34">
        <v>29.268000000000001</v>
      </c>
      <c r="D34">
        <v>28.527999999999999</v>
      </c>
      <c r="E34">
        <v>29.523</v>
      </c>
      <c r="F34">
        <v>29.542000000000002</v>
      </c>
      <c r="G34">
        <v>28.701000000000001</v>
      </c>
      <c r="H34">
        <v>28.904</v>
      </c>
      <c r="I34">
        <v>30.15</v>
      </c>
    </row>
    <row r="35" spans="1:9">
      <c r="A35" t="s">
        <v>42</v>
      </c>
      <c r="B35">
        <v>9.6460000000000008</v>
      </c>
      <c r="C35">
        <v>27.18</v>
      </c>
      <c r="D35">
        <v>27.094000000000001</v>
      </c>
      <c r="E35">
        <v>27.331</v>
      </c>
      <c r="F35">
        <v>27.347000000000001</v>
      </c>
      <c r="G35">
        <v>27.228999999999999</v>
      </c>
      <c r="H35">
        <v>27.38</v>
      </c>
      <c r="I35">
        <v>28.202999999999999</v>
      </c>
    </row>
    <row r="36" spans="1:9">
      <c r="A36" t="s">
        <v>43</v>
      </c>
      <c r="B36">
        <v>7.8209999999999997</v>
      </c>
      <c r="C36">
        <v>25.847999999999999</v>
      </c>
      <c r="D36">
        <v>26.542999999999999</v>
      </c>
      <c r="E36">
        <v>26.012</v>
      </c>
      <c r="F36">
        <v>26.023</v>
      </c>
      <c r="G36">
        <v>26.716000000000001</v>
      </c>
      <c r="H36">
        <v>26.826000000000001</v>
      </c>
      <c r="I36">
        <v>27.276</v>
      </c>
    </row>
    <row r="37" spans="1:9">
      <c r="A37" t="s">
        <v>44</v>
      </c>
      <c r="B37">
        <v>6.202</v>
      </c>
      <c r="C37">
        <v>22.422000000000001</v>
      </c>
      <c r="D37">
        <v>23.696000000000002</v>
      </c>
      <c r="E37">
        <v>22.391999999999999</v>
      </c>
      <c r="F37">
        <v>22.382999999999999</v>
      </c>
      <c r="G37">
        <v>23.707999999999998</v>
      </c>
      <c r="H37">
        <v>23.721</v>
      </c>
      <c r="I37">
        <v>23.465</v>
      </c>
    </row>
    <row r="38" spans="1:9">
      <c r="A38" t="s">
        <v>45</v>
      </c>
      <c r="B38">
        <v>28.38</v>
      </c>
      <c r="C38">
        <v>35.966000000000001</v>
      </c>
      <c r="D38">
        <v>35.081000000000003</v>
      </c>
      <c r="E38">
        <v>36.393999999999998</v>
      </c>
      <c r="F38">
        <v>36.43</v>
      </c>
      <c r="G38">
        <v>35.192999999999998</v>
      </c>
      <c r="H38">
        <v>35.622</v>
      </c>
      <c r="I38">
        <v>36.01</v>
      </c>
    </row>
    <row r="39" spans="1:9">
      <c r="A39" t="s">
        <v>46</v>
      </c>
      <c r="B39">
        <v>26.38</v>
      </c>
      <c r="C39">
        <v>33.61</v>
      </c>
      <c r="D39">
        <v>32.305</v>
      </c>
      <c r="E39">
        <v>34.055</v>
      </c>
      <c r="F39">
        <v>34.054000000000002</v>
      </c>
      <c r="G39">
        <v>32.389000000000003</v>
      </c>
      <c r="H39">
        <v>32.792000000000002</v>
      </c>
      <c r="I39">
        <v>33.652000000000001</v>
      </c>
    </row>
    <row r="40" spans="1:9">
      <c r="A40" t="s">
        <v>47</v>
      </c>
      <c r="B40">
        <v>22.41</v>
      </c>
      <c r="C40">
        <v>31.3</v>
      </c>
      <c r="D40">
        <v>29.960999999999999</v>
      </c>
      <c r="E40">
        <v>31.678999999999998</v>
      </c>
      <c r="F40">
        <v>31.701000000000001</v>
      </c>
      <c r="G40">
        <v>30.07</v>
      </c>
      <c r="H40">
        <v>30.373000000000001</v>
      </c>
      <c r="I40">
        <v>31.338000000000001</v>
      </c>
    </row>
    <row r="41" spans="1:9">
      <c r="A41" t="s">
        <v>48</v>
      </c>
      <c r="B41">
        <v>18.010999999999999</v>
      </c>
      <c r="C41">
        <v>29.861000000000001</v>
      </c>
      <c r="D41">
        <v>28.588999999999999</v>
      </c>
      <c r="E41">
        <v>30.178999999999998</v>
      </c>
      <c r="F41">
        <v>30.210999999999999</v>
      </c>
      <c r="G41">
        <v>28.68</v>
      </c>
      <c r="H41">
        <v>28.911999999999999</v>
      </c>
      <c r="I41">
        <v>29.902000000000001</v>
      </c>
    </row>
    <row r="42" spans="1:9">
      <c r="A42" t="s">
        <v>49</v>
      </c>
      <c r="B42">
        <v>14.926</v>
      </c>
      <c r="C42">
        <v>28.946999999999999</v>
      </c>
      <c r="D42">
        <v>27.731000000000002</v>
      </c>
      <c r="E42">
        <v>29.22</v>
      </c>
      <c r="F42">
        <v>29.266999999999999</v>
      </c>
      <c r="G42">
        <v>27.794</v>
      </c>
      <c r="H42">
        <v>28.001999999999999</v>
      </c>
      <c r="I42">
        <v>29.027000000000001</v>
      </c>
    </row>
    <row r="43" spans="1:9">
      <c r="A43" t="s">
        <v>50</v>
      </c>
      <c r="B43">
        <v>12.157</v>
      </c>
      <c r="C43">
        <v>27.468</v>
      </c>
      <c r="D43">
        <v>26.891999999999999</v>
      </c>
      <c r="E43">
        <v>27.702999999999999</v>
      </c>
      <c r="F43">
        <v>27.812999999999999</v>
      </c>
      <c r="G43">
        <v>26.937000000000001</v>
      </c>
      <c r="H43">
        <v>27.1</v>
      </c>
      <c r="I43">
        <v>27.9</v>
      </c>
    </row>
    <row r="44" spans="1:9">
      <c r="A44" t="s">
        <v>51</v>
      </c>
      <c r="B44">
        <v>9.9169999999999998</v>
      </c>
      <c r="C44">
        <v>26.183</v>
      </c>
      <c r="D44">
        <v>26.003</v>
      </c>
      <c r="E44">
        <v>26.352</v>
      </c>
      <c r="F44">
        <v>26.483000000000001</v>
      </c>
      <c r="G44">
        <v>26.024000000000001</v>
      </c>
      <c r="H44">
        <v>26.141999999999999</v>
      </c>
      <c r="I44">
        <v>26.753</v>
      </c>
    </row>
    <row r="45" spans="1:9">
      <c r="A45" t="s">
        <v>52</v>
      </c>
      <c r="B45">
        <v>8.0589999999999993</v>
      </c>
      <c r="C45">
        <v>24.731000000000002</v>
      </c>
      <c r="D45">
        <v>25.096</v>
      </c>
      <c r="E45">
        <v>24.831</v>
      </c>
      <c r="F45">
        <v>24.968</v>
      </c>
      <c r="G45">
        <v>25.097000000000001</v>
      </c>
      <c r="H45">
        <v>25.184000000000001</v>
      </c>
      <c r="I45">
        <v>25.483000000000001</v>
      </c>
    </row>
    <row r="46" spans="1:9">
      <c r="A46" t="s">
        <v>53</v>
      </c>
      <c r="B46">
        <v>6.7160000000000002</v>
      </c>
      <c r="C46">
        <v>22.646000000000001</v>
      </c>
      <c r="D46">
        <v>23.515000000000001</v>
      </c>
      <c r="E46">
        <v>22.672000000000001</v>
      </c>
      <c r="F46">
        <v>22.768000000000001</v>
      </c>
      <c r="G46">
        <v>23.515999999999998</v>
      </c>
      <c r="H46">
        <v>23.533000000000001</v>
      </c>
      <c r="I46">
        <v>23.36</v>
      </c>
    </row>
    <row r="47" spans="1:9">
      <c r="A47" t="s">
        <v>54</v>
      </c>
      <c r="B47">
        <v>25.692</v>
      </c>
      <c r="C47">
        <v>30.567</v>
      </c>
      <c r="D47">
        <v>29.417000000000002</v>
      </c>
      <c r="E47">
        <v>30.798999999999999</v>
      </c>
      <c r="F47">
        <v>30.797999999999998</v>
      </c>
      <c r="G47">
        <v>29.46</v>
      </c>
      <c r="H47">
        <v>29.885999999999999</v>
      </c>
      <c r="I47">
        <v>30.617999999999999</v>
      </c>
    </row>
    <row r="48" spans="1:9">
      <c r="A48" t="s">
        <v>55</v>
      </c>
      <c r="B48">
        <v>23.902999999999999</v>
      </c>
      <c r="C48">
        <v>28.617000000000001</v>
      </c>
      <c r="D48">
        <v>27.468</v>
      </c>
      <c r="E48">
        <v>28.878</v>
      </c>
      <c r="F48">
        <v>28.882999999999999</v>
      </c>
      <c r="G48">
        <v>27.506</v>
      </c>
      <c r="H48">
        <v>27.834</v>
      </c>
      <c r="I48">
        <v>28.748999999999999</v>
      </c>
    </row>
    <row r="49" spans="1:9">
      <c r="A49" t="s">
        <v>56</v>
      </c>
      <c r="B49">
        <v>21.170999999999999</v>
      </c>
      <c r="C49">
        <v>27.965</v>
      </c>
      <c r="D49">
        <v>26.628</v>
      </c>
      <c r="E49">
        <v>28.266999999999999</v>
      </c>
      <c r="F49">
        <v>28.292999999999999</v>
      </c>
      <c r="G49">
        <v>26.657</v>
      </c>
      <c r="H49">
        <v>26.959</v>
      </c>
      <c r="I49">
        <v>28.010999999999999</v>
      </c>
    </row>
    <row r="50" spans="1:9">
      <c r="A50" t="s">
        <v>57</v>
      </c>
      <c r="B50">
        <v>17.925000000000001</v>
      </c>
      <c r="C50">
        <v>26.777000000000001</v>
      </c>
      <c r="D50">
        <v>25.51</v>
      </c>
      <c r="E50">
        <v>27.035</v>
      </c>
      <c r="F50">
        <v>27.064</v>
      </c>
      <c r="G50">
        <v>25.553000000000001</v>
      </c>
      <c r="H50">
        <v>25.786000000000001</v>
      </c>
      <c r="I50">
        <v>26.87</v>
      </c>
    </row>
    <row r="51" spans="1:9">
      <c r="A51" t="s">
        <v>58</v>
      </c>
      <c r="B51">
        <v>14.407</v>
      </c>
      <c r="C51">
        <v>25.478999999999999</v>
      </c>
      <c r="D51">
        <v>24.61</v>
      </c>
      <c r="E51">
        <v>25.709</v>
      </c>
      <c r="F51">
        <v>25.739000000000001</v>
      </c>
      <c r="G51">
        <v>24.63</v>
      </c>
      <c r="H51">
        <v>24.812999999999999</v>
      </c>
      <c r="I51">
        <v>25.757999999999999</v>
      </c>
    </row>
    <row r="52" spans="1:9">
      <c r="A52" t="s">
        <v>59</v>
      </c>
      <c r="B52">
        <v>11.792999999999999</v>
      </c>
      <c r="C52">
        <v>24.641999999999999</v>
      </c>
      <c r="D52">
        <v>23.952999999999999</v>
      </c>
      <c r="E52">
        <v>24.83</v>
      </c>
      <c r="F52">
        <v>24.878</v>
      </c>
      <c r="G52">
        <v>23.960999999999999</v>
      </c>
      <c r="H52">
        <v>24.126999999999999</v>
      </c>
      <c r="I52">
        <v>25.024000000000001</v>
      </c>
    </row>
    <row r="53" spans="1:9">
      <c r="A53" t="s">
        <v>60</v>
      </c>
      <c r="B53">
        <v>9.8989999999999991</v>
      </c>
      <c r="C53">
        <v>23.530999999999999</v>
      </c>
      <c r="D53">
        <v>23.219000000000001</v>
      </c>
      <c r="E53">
        <v>23.675000000000001</v>
      </c>
      <c r="F53">
        <v>23.715</v>
      </c>
      <c r="G53">
        <v>23.216999999999999</v>
      </c>
      <c r="H53">
        <v>23.361999999999998</v>
      </c>
      <c r="I53">
        <v>24.06</v>
      </c>
    </row>
    <row r="54" spans="1:9">
      <c r="A54" t="s">
        <v>61</v>
      </c>
      <c r="B54">
        <v>7.9580000000000002</v>
      </c>
      <c r="C54">
        <v>21.858000000000001</v>
      </c>
      <c r="D54">
        <v>22.207000000000001</v>
      </c>
      <c r="E54">
        <v>21.925000000000001</v>
      </c>
      <c r="F54">
        <v>21.966000000000001</v>
      </c>
      <c r="G54">
        <v>22.21</v>
      </c>
      <c r="H54">
        <v>22.292000000000002</v>
      </c>
      <c r="I54">
        <v>22.552</v>
      </c>
    </row>
    <row r="55" spans="1:9">
      <c r="A55" t="s">
        <v>62</v>
      </c>
      <c r="B55">
        <v>6.5940000000000003</v>
      </c>
      <c r="C55">
        <v>20.141999999999999</v>
      </c>
      <c r="D55">
        <v>21.161999999999999</v>
      </c>
      <c r="E55">
        <v>20.155000000000001</v>
      </c>
      <c r="F55">
        <v>20.18</v>
      </c>
      <c r="G55">
        <v>21.181999999999999</v>
      </c>
      <c r="H55">
        <v>21.204999999999998</v>
      </c>
      <c r="I55">
        <v>21.018000000000001</v>
      </c>
    </row>
    <row r="56" spans="1:9">
      <c r="A56" t="s">
        <v>63</v>
      </c>
      <c r="B56">
        <v>31.478000000000002</v>
      </c>
      <c r="C56">
        <v>38.723999999999997</v>
      </c>
      <c r="D56">
        <v>36.61</v>
      </c>
      <c r="E56">
        <v>38.97</v>
      </c>
      <c r="F56">
        <v>39.22</v>
      </c>
      <c r="G56">
        <v>36.850999999999999</v>
      </c>
      <c r="H56">
        <v>37.405000000000001</v>
      </c>
      <c r="I56">
        <v>38.606999999999999</v>
      </c>
    </row>
    <row r="57" spans="1:9">
      <c r="A57" t="s">
        <v>64</v>
      </c>
      <c r="B57">
        <v>27.210999999999999</v>
      </c>
      <c r="C57">
        <v>34.957000000000001</v>
      </c>
      <c r="D57">
        <v>32.901000000000003</v>
      </c>
      <c r="E57">
        <v>35.238</v>
      </c>
      <c r="F57">
        <v>35.450000000000003</v>
      </c>
      <c r="G57">
        <v>33.139000000000003</v>
      </c>
      <c r="H57">
        <v>33.582999999999998</v>
      </c>
      <c r="I57">
        <v>34.927</v>
      </c>
    </row>
    <row r="58" spans="1:9">
      <c r="A58" t="s">
        <v>65</v>
      </c>
      <c r="B58">
        <v>22.204000000000001</v>
      </c>
      <c r="C58">
        <v>32.920999999999999</v>
      </c>
      <c r="D58">
        <v>30.632000000000001</v>
      </c>
      <c r="E58">
        <v>33.134999999999998</v>
      </c>
      <c r="F58">
        <v>33.252000000000002</v>
      </c>
      <c r="G58">
        <v>30.765999999999998</v>
      </c>
      <c r="H58">
        <v>31.145</v>
      </c>
      <c r="I58">
        <v>32.853999999999999</v>
      </c>
    </row>
    <row r="59" spans="1:9">
      <c r="A59" t="s">
        <v>66</v>
      </c>
      <c r="B59">
        <v>18.503</v>
      </c>
      <c r="C59">
        <v>31.469000000000001</v>
      </c>
      <c r="D59">
        <v>29.4</v>
      </c>
      <c r="E59">
        <v>31.667999999999999</v>
      </c>
      <c r="F59">
        <v>31.780999999999999</v>
      </c>
      <c r="G59">
        <v>29.527000000000001</v>
      </c>
      <c r="H59">
        <v>29.841999999999999</v>
      </c>
      <c r="I59">
        <v>31.491</v>
      </c>
    </row>
    <row r="60" spans="1:9">
      <c r="A60" t="s">
        <v>67</v>
      </c>
      <c r="B60">
        <v>14.856999999999999</v>
      </c>
      <c r="C60">
        <v>29.632000000000001</v>
      </c>
      <c r="D60">
        <v>28.04</v>
      </c>
      <c r="E60">
        <v>29.815999999999999</v>
      </c>
      <c r="F60">
        <v>29.901</v>
      </c>
      <c r="G60">
        <v>28.134</v>
      </c>
      <c r="H60">
        <v>28.393000000000001</v>
      </c>
      <c r="I60">
        <v>29.850999999999999</v>
      </c>
    </row>
    <row r="61" spans="1:9">
      <c r="A61" t="s">
        <v>68</v>
      </c>
      <c r="B61">
        <v>11.964</v>
      </c>
      <c r="C61">
        <v>27.965</v>
      </c>
      <c r="D61">
        <v>26.99</v>
      </c>
      <c r="E61">
        <v>28.071000000000002</v>
      </c>
      <c r="F61">
        <v>28.103999999999999</v>
      </c>
      <c r="G61">
        <v>27.024000000000001</v>
      </c>
      <c r="H61">
        <v>27.234999999999999</v>
      </c>
      <c r="I61">
        <v>28.414999999999999</v>
      </c>
    </row>
    <row r="62" spans="1:9">
      <c r="A62" t="s">
        <v>69</v>
      </c>
      <c r="B62">
        <v>9.6850000000000005</v>
      </c>
      <c r="C62">
        <v>26.623000000000001</v>
      </c>
      <c r="D62">
        <v>26.068999999999999</v>
      </c>
      <c r="E62">
        <v>26.709</v>
      </c>
      <c r="F62">
        <v>26.744</v>
      </c>
      <c r="G62">
        <v>26.099</v>
      </c>
      <c r="H62">
        <v>26.27</v>
      </c>
      <c r="I62">
        <v>27.289000000000001</v>
      </c>
    </row>
    <row r="63" spans="1:9">
      <c r="A63" t="s">
        <v>70</v>
      </c>
      <c r="B63">
        <v>7.7030000000000003</v>
      </c>
      <c r="C63">
        <v>24.734000000000002</v>
      </c>
      <c r="D63">
        <v>25.032</v>
      </c>
      <c r="E63">
        <v>24.751000000000001</v>
      </c>
      <c r="F63">
        <v>24.79</v>
      </c>
      <c r="G63">
        <v>25.052</v>
      </c>
      <c r="H63">
        <v>25.178000000000001</v>
      </c>
      <c r="I63">
        <v>25.71</v>
      </c>
    </row>
    <row r="64" spans="1:9">
      <c r="A64" t="s">
        <v>71</v>
      </c>
      <c r="B64">
        <v>6.2759999999999998</v>
      </c>
      <c r="C64">
        <v>22.367999999999999</v>
      </c>
      <c r="D64">
        <v>23.378</v>
      </c>
      <c r="E64">
        <v>22.324000000000002</v>
      </c>
      <c r="F64">
        <v>22.34</v>
      </c>
      <c r="G64">
        <v>23.378</v>
      </c>
      <c r="H64">
        <v>23.422000000000001</v>
      </c>
      <c r="I64">
        <v>23.329000000000001</v>
      </c>
    </row>
    <row r="65" spans="1:9">
      <c r="A65" t="s">
        <v>72</v>
      </c>
      <c r="B65">
        <v>32.832999999999998</v>
      </c>
      <c r="C65">
        <v>40.433</v>
      </c>
      <c r="D65">
        <v>38.441000000000003</v>
      </c>
      <c r="E65">
        <v>40.857999999999997</v>
      </c>
      <c r="F65">
        <v>40.975999999999999</v>
      </c>
      <c r="G65">
        <v>38.680999999999997</v>
      </c>
      <c r="H65">
        <v>39.305</v>
      </c>
      <c r="I65">
        <v>40.408000000000001</v>
      </c>
    </row>
    <row r="66" spans="1:9">
      <c r="A66" t="s">
        <v>73</v>
      </c>
      <c r="B66">
        <v>29.015000000000001</v>
      </c>
      <c r="C66">
        <v>37.636000000000003</v>
      </c>
      <c r="D66">
        <v>35.720999999999997</v>
      </c>
      <c r="E66">
        <v>37.993000000000002</v>
      </c>
      <c r="F66">
        <v>38.051000000000002</v>
      </c>
      <c r="G66">
        <v>35.956000000000003</v>
      </c>
      <c r="H66">
        <v>36.381999999999998</v>
      </c>
      <c r="I66">
        <v>37.673999999999999</v>
      </c>
    </row>
    <row r="67" spans="1:9">
      <c r="A67" t="s">
        <v>74</v>
      </c>
      <c r="B67">
        <v>23.126999999999999</v>
      </c>
      <c r="C67">
        <v>35.880000000000003</v>
      </c>
      <c r="D67">
        <v>33.643999999999998</v>
      </c>
      <c r="E67">
        <v>36.238</v>
      </c>
      <c r="F67">
        <v>36.201000000000001</v>
      </c>
      <c r="G67">
        <v>33.813000000000002</v>
      </c>
      <c r="H67">
        <v>34.179000000000002</v>
      </c>
      <c r="I67">
        <v>35.792999999999999</v>
      </c>
    </row>
    <row r="68" spans="1:9">
      <c r="A68" t="s">
        <v>75</v>
      </c>
      <c r="B68">
        <v>18.271999999999998</v>
      </c>
      <c r="C68">
        <v>34.22</v>
      </c>
      <c r="D68">
        <v>32.445999999999998</v>
      </c>
      <c r="E68">
        <v>34.527000000000001</v>
      </c>
      <c r="F68">
        <v>34.51</v>
      </c>
      <c r="G68">
        <v>32.603000000000002</v>
      </c>
      <c r="H68">
        <v>32.875</v>
      </c>
      <c r="I68">
        <v>34.314</v>
      </c>
    </row>
    <row r="69" spans="1:9">
      <c r="A69" t="s">
        <v>76</v>
      </c>
      <c r="B69">
        <v>14.926</v>
      </c>
      <c r="C69">
        <v>32.823</v>
      </c>
      <c r="D69">
        <v>31.256</v>
      </c>
      <c r="E69">
        <v>33.098999999999997</v>
      </c>
      <c r="F69">
        <v>33.156999999999996</v>
      </c>
      <c r="G69">
        <v>31.350999999999999</v>
      </c>
      <c r="H69">
        <v>31.614000000000001</v>
      </c>
      <c r="I69">
        <v>33.046999999999997</v>
      </c>
    </row>
    <row r="70" spans="1:9">
      <c r="A70" t="s">
        <v>77</v>
      </c>
      <c r="B70">
        <v>11.589</v>
      </c>
      <c r="C70">
        <v>31.51</v>
      </c>
      <c r="D70">
        <v>30.385999999999999</v>
      </c>
      <c r="E70">
        <v>31.704000000000001</v>
      </c>
      <c r="F70">
        <v>31.76</v>
      </c>
      <c r="G70">
        <v>30.456</v>
      </c>
      <c r="H70">
        <v>30.661000000000001</v>
      </c>
      <c r="I70">
        <v>31.945</v>
      </c>
    </row>
    <row r="71" spans="1:9">
      <c r="A71" t="s">
        <v>78</v>
      </c>
      <c r="B71">
        <v>9.4830000000000005</v>
      </c>
      <c r="C71">
        <v>29.428000000000001</v>
      </c>
      <c r="D71">
        <v>29.308</v>
      </c>
      <c r="E71">
        <v>29.619</v>
      </c>
      <c r="F71">
        <v>29.715</v>
      </c>
      <c r="G71">
        <v>29.331</v>
      </c>
      <c r="H71">
        <v>29.507999999999999</v>
      </c>
      <c r="I71">
        <v>30.501999999999999</v>
      </c>
    </row>
    <row r="72" spans="1:9">
      <c r="A72" t="s">
        <v>79</v>
      </c>
      <c r="B72">
        <v>7.5570000000000004</v>
      </c>
      <c r="C72">
        <v>27.646000000000001</v>
      </c>
      <c r="D72">
        <v>27.954999999999998</v>
      </c>
      <c r="E72">
        <v>27.686</v>
      </c>
      <c r="F72">
        <v>27.783000000000001</v>
      </c>
      <c r="G72">
        <v>27.949000000000002</v>
      </c>
      <c r="H72">
        <v>28.055</v>
      </c>
      <c r="I72">
        <v>28.59</v>
      </c>
    </row>
    <row r="73" spans="1:9">
      <c r="A73" t="s">
        <v>80</v>
      </c>
      <c r="B73">
        <v>6.0730000000000004</v>
      </c>
      <c r="C73">
        <v>26.096</v>
      </c>
      <c r="D73">
        <v>26.928000000000001</v>
      </c>
      <c r="E73">
        <v>26.094999999999999</v>
      </c>
      <c r="F73">
        <v>26.178999999999998</v>
      </c>
      <c r="G73">
        <v>26.927</v>
      </c>
      <c r="H73">
        <v>26.984999999999999</v>
      </c>
      <c r="I73">
        <v>27.154</v>
      </c>
    </row>
    <row r="74" spans="1:9">
      <c r="A74" t="s">
        <v>81</v>
      </c>
      <c r="B74">
        <v>27.289000000000001</v>
      </c>
      <c r="C74">
        <v>29.794</v>
      </c>
      <c r="D74">
        <v>29.465</v>
      </c>
      <c r="E74">
        <v>29.992999999999999</v>
      </c>
      <c r="F74">
        <v>30.013000000000002</v>
      </c>
      <c r="G74">
        <v>29.542999999999999</v>
      </c>
      <c r="H74">
        <v>29.859000000000002</v>
      </c>
      <c r="I74">
        <v>30.571999999999999</v>
      </c>
    </row>
    <row r="75" spans="1:9">
      <c r="A75" t="s">
        <v>82</v>
      </c>
      <c r="B75">
        <v>24.984999999999999</v>
      </c>
      <c r="C75">
        <v>28.815999999999999</v>
      </c>
      <c r="D75">
        <v>28.026</v>
      </c>
      <c r="E75">
        <v>29.103999999999999</v>
      </c>
      <c r="F75">
        <v>29.138999999999999</v>
      </c>
      <c r="G75">
        <v>28.114999999999998</v>
      </c>
      <c r="H75">
        <v>28.49</v>
      </c>
      <c r="I75">
        <v>29.370999999999999</v>
      </c>
    </row>
    <row r="76" spans="1:9">
      <c r="A76" t="s">
        <v>83</v>
      </c>
      <c r="B76">
        <v>21.683</v>
      </c>
      <c r="C76">
        <v>27.405999999999999</v>
      </c>
      <c r="D76">
        <v>26.599</v>
      </c>
      <c r="E76">
        <v>27.687000000000001</v>
      </c>
      <c r="F76">
        <v>27.692</v>
      </c>
      <c r="G76">
        <v>26.663</v>
      </c>
      <c r="H76">
        <v>26.969000000000001</v>
      </c>
      <c r="I76">
        <v>27.89</v>
      </c>
    </row>
    <row r="77" spans="1:9">
      <c r="A77" t="s">
        <v>84</v>
      </c>
      <c r="B77">
        <v>17.611000000000001</v>
      </c>
      <c r="C77">
        <v>26.425000000000001</v>
      </c>
      <c r="D77">
        <v>25.483000000000001</v>
      </c>
      <c r="E77">
        <v>26.678999999999998</v>
      </c>
      <c r="F77">
        <v>26.716999999999999</v>
      </c>
      <c r="G77">
        <v>25.515999999999998</v>
      </c>
      <c r="H77">
        <v>25.780999999999999</v>
      </c>
      <c r="I77">
        <v>26.794</v>
      </c>
    </row>
    <row r="78" spans="1:9">
      <c r="A78" t="s">
        <v>85</v>
      </c>
      <c r="B78">
        <v>14.723000000000001</v>
      </c>
      <c r="C78">
        <v>25.547999999999998</v>
      </c>
      <c r="D78">
        <v>24.81</v>
      </c>
      <c r="E78">
        <v>25.786000000000001</v>
      </c>
      <c r="F78">
        <v>25.81</v>
      </c>
      <c r="G78">
        <v>24.844999999999999</v>
      </c>
      <c r="H78">
        <v>25.065000000000001</v>
      </c>
      <c r="I78">
        <v>26.053000000000001</v>
      </c>
    </row>
    <row r="79" spans="1:9">
      <c r="A79" t="s">
        <v>86</v>
      </c>
      <c r="B79">
        <v>11.884</v>
      </c>
      <c r="C79">
        <v>24.38</v>
      </c>
      <c r="D79">
        <v>24.010999999999999</v>
      </c>
      <c r="E79">
        <v>24.561</v>
      </c>
      <c r="F79">
        <v>24.568999999999999</v>
      </c>
      <c r="G79">
        <v>24.010999999999999</v>
      </c>
      <c r="H79">
        <v>24.177</v>
      </c>
      <c r="I79">
        <v>24.984000000000002</v>
      </c>
    </row>
    <row r="80" spans="1:9">
      <c r="A80" t="s">
        <v>87</v>
      </c>
      <c r="B80">
        <v>9.9009999999999998</v>
      </c>
      <c r="C80">
        <v>23.324999999999999</v>
      </c>
      <c r="D80">
        <v>23.186</v>
      </c>
      <c r="E80">
        <v>23.478000000000002</v>
      </c>
      <c r="F80">
        <v>23.504999999999999</v>
      </c>
      <c r="G80">
        <v>23.216000000000001</v>
      </c>
      <c r="H80">
        <v>23.341999999999999</v>
      </c>
      <c r="I80">
        <v>23.940999999999999</v>
      </c>
    </row>
    <row r="81" spans="1:9">
      <c r="A81" t="s">
        <v>88</v>
      </c>
      <c r="B81">
        <v>8.1440000000000001</v>
      </c>
      <c r="C81">
        <v>22.202999999999999</v>
      </c>
      <c r="D81">
        <v>22.663</v>
      </c>
      <c r="E81">
        <v>22.274999999999999</v>
      </c>
      <c r="F81">
        <v>22.297000000000001</v>
      </c>
      <c r="G81">
        <v>22.673999999999999</v>
      </c>
      <c r="H81">
        <v>22.759</v>
      </c>
      <c r="I81">
        <v>23.064</v>
      </c>
    </row>
    <row r="82" spans="1:9">
      <c r="A82" t="s">
        <v>89</v>
      </c>
      <c r="B82">
        <v>6.6349999999999998</v>
      </c>
      <c r="C82">
        <v>20.067</v>
      </c>
      <c r="D82">
        <v>21.238</v>
      </c>
      <c r="E82">
        <v>20.052</v>
      </c>
      <c r="F82">
        <v>20.062999999999999</v>
      </c>
      <c r="G82">
        <v>21.234999999999999</v>
      </c>
      <c r="H82">
        <v>21.242999999999999</v>
      </c>
      <c r="I82">
        <v>20.983000000000001</v>
      </c>
    </row>
    <row r="83" spans="1:9">
      <c r="A83" t="s">
        <v>90</v>
      </c>
      <c r="B83">
        <v>22.760999999999999</v>
      </c>
      <c r="C83">
        <v>31.321000000000002</v>
      </c>
      <c r="D83">
        <v>29.571999999999999</v>
      </c>
      <c r="E83">
        <v>31.646000000000001</v>
      </c>
      <c r="F83">
        <v>31.736999999999998</v>
      </c>
      <c r="G83">
        <v>29.683</v>
      </c>
      <c r="H83">
        <v>30.603000000000002</v>
      </c>
      <c r="I83">
        <v>31.323</v>
      </c>
    </row>
    <row r="84" spans="1:9">
      <c r="A84" t="s">
        <v>91</v>
      </c>
      <c r="B84">
        <v>21.045000000000002</v>
      </c>
      <c r="C84">
        <v>27.809000000000001</v>
      </c>
      <c r="D84">
        <v>26.081</v>
      </c>
      <c r="E84">
        <v>28.157</v>
      </c>
      <c r="F84">
        <v>28.245999999999999</v>
      </c>
      <c r="G84">
        <v>26.169</v>
      </c>
      <c r="H84">
        <v>26.821000000000002</v>
      </c>
      <c r="I84">
        <v>27.747</v>
      </c>
    </row>
    <row r="85" spans="1:9">
      <c r="A85" t="s">
        <v>92</v>
      </c>
      <c r="B85">
        <v>19.251000000000001</v>
      </c>
      <c r="C85">
        <v>26.327000000000002</v>
      </c>
      <c r="D85">
        <v>24.713999999999999</v>
      </c>
      <c r="E85">
        <v>26.646999999999998</v>
      </c>
      <c r="F85">
        <v>26.722000000000001</v>
      </c>
      <c r="G85">
        <v>24.79</v>
      </c>
      <c r="H85">
        <v>25.274000000000001</v>
      </c>
      <c r="I85">
        <v>26.367000000000001</v>
      </c>
    </row>
    <row r="86" spans="1:9">
      <c r="A86" t="s">
        <v>93</v>
      </c>
      <c r="B86">
        <v>16.286999999999999</v>
      </c>
      <c r="C86">
        <v>24.844999999999999</v>
      </c>
      <c r="D86">
        <v>23.363</v>
      </c>
      <c r="E86">
        <v>25.146000000000001</v>
      </c>
      <c r="F86">
        <v>25.216999999999999</v>
      </c>
      <c r="G86">
        <v>23.437000000000001</v>
      </c>
      <c r="H86">
        <v>23.791</v>
      </c>
      <c r="I86">
        <v>24.887</v>
      </c>
    </row>
    <row r="87" spans="1:9">
      <c r="A87" t="s">
        <v>94</v>
      </c>
      <c r="B87">
        <v>13.916</v>
      </c>
      <c r="C87">
        <v>23.329000000000001</v>
      </c>
      <c r="D87">
        <v>22.254999999999999</v>
      </c>
      <c r="E87">
        <v>23.518000000000001</v>
      </c>
      <c r="F87">
        <v>23.550999999999998</v>
      </c>
      <c r="G87">
        <v>22.291</v>
      </c>
      <c r="H87">
        <v>22.547000000000001</v>
      </c>
      <c r="I87">
        <v>23.492000000000001</v>
      </c>
    </row>
    <row r="88" spans="1:9">
      <c r="A88" t="s">
        <v>95</v>
      </c>
      <c r="B88">
        <v>11.305999999999999</v>
      </c>
      <c r="C88">
        <v>22.094999999999999</v>
      </c>
      <c r="D88">
        <v>21.329000000000001</v>
      </c>
      <c r="E88">
        <v>22.274000000000001</v>
      </c>
      <c r="F88">
        <v>22.33</v>
      </c>
      <c r="G88">
        <v>21.358000000000001</v>
      </c>
      <c r="H88">
        <v>21.56</v>
      </c>
      <c r="I88">
        <v>22.428000000000001</v>
      </c>
    </row>
    <row r="89" spans="1:9">
      <c r="A89" t="s">
        <v>96</v>
      </c>
      <c r="B89">
        <v>9.43</v>
      </c>
      <c r="C89">
        <v>20.603000000000002</v>
      </c>
      <c r="D89">
        <v>20.457000000000001</v>
      </c>
      <c r="E89">
        <v>20.701000000000001</v>
      </c>
      <c r="F89">
        <v>20.738</v>
      </c>
      <c r="G89">
        <v>20.468</v>
      </c>
      <c r="H89">
        <v>20.614999999999998</v>
      </c>
      <c r="I89">
        <v>21.172000000000001</v>
      </c>
    </row>
    <row r="90" spans="1:9">
      <c r="A90" t="s">
        <v>97</v>
      </c>
      <c r="B90">
        <v>7.6589999999999998</v>
      </c>
      <c r="C90">
        <v>19.375</v>
      </c>
      <c r="D90">
        <v>19.818000000000001</v>
      </c>
      <c r="E90">
        <v>19.407</v>
      </c>
      <c r="F90">
        <v>19.448</v>
      </c>
      <c r="G90">
        <v>19.835000000000001</v>
      </c>
      <c r="H90">
        <v>19.937000000000001</v>
      </c>
      <c r="I90">
        <v>20.193000000000001</v>
      </c>
    </row>
    <row r="91" spans="1:9">
      <c r="A91" t="s">
        <v>98</v>
      </c>
      <c r="B91">
        <v>6.3810000000000002</v>
      </c>
      <c r="C91">
        <v>17.353000000000002</v>
      </c>
      <c r="D91">
        <v>18.359000000000002</v>
      </c>
      <c r="E91">
        <v>17.317</v>
      </c>
      <c r="F91">
        <v>17.343</v>
      </c>
      <c r="G91">
        <v>18.376000000000001</v>
      </c>
      <c r="H91">
        <v>18.396999999999998</v>
      </c>
      <c r="I91">
        <v>18.175999999999998</v>
      </c>
    </row>
    <row r="92" spans="1:9">
      <c r="A92" t="s">
        <v>99</v>
      </c>
      <c r="B92">
        <v>33.337000000000003</v>
      </c>
      <c r="C92">
        <v>41.633000000000003</v>
      </c>
      <c r="D92">
        <v>39.499000000000002</v>
      </c>
      <c r="E92">
        <v>42.015000000000001</v>
      </c>
      <c r="F92">
        <v>42.366999999999997</v>
      </c>
      <c r="G92">
        <v>39.911000000000001</v>
      </c>
      <c r="H92">
        <v>40.277999999999999</v>
      </c>
      <c r="I92">
        <v>41.595999999999997</v>
      </c>
    </row>
    <row r="93" spans="1:9">
      <c r="A93" t="s">
        <v>100</v>
      </c>
      <c r="B93">
        <v>28.036000000000001</v>
      </c>
      <c r="C93">
        <v>38.362000000000002</v>
      </c>
      <c r="D93">
        <v>36.079000000000001</v>
      </c>
      <c r="E93">
        <v>38.741999999999997</v>
      </c>
      <c r="F93">
        <v>38.915999999999997</v>
      </c>
      <c r="G93">
        <v>36.46</v>
      </c>
      <c r="H93">
        <v>36.774999999999999</v>
      </c>
      <c r="I93">
        <v>38.271999999999998</v>
      </c>
    </row>
    <row r="94" spans="1:9">
      <c r="A94" t="s">
        <v>101</v>
      </c>
      <c r="B94">
        <v>23.24</v>
      </c>
      <c r="C94">
        <v>35.857999999999997</v>
      </c>
      <c r="D94">
        <v>33.927</v>
      </c>
      <c r="E94">
        <v>36.25</v>
      </c>
      <c r="F94">
        <v>36.383000000000003</v>
      </c>
      <c r="G94">
        <v>34.262</v>
      </c>
      <c r="H94">
        <v>34.497</v>
      </c>
      <c r="I94">
        <v>35.938000000000002</v>
      </c>
    </row>
    <row r="95" spans="1:9">
      <c r="A95" t="s">
        <v>102</v>
      </c>
      <c r="B95">
        <v>18.907</v>
      </c>
      <c r="C95">
        <v>34.26</v>
      </c>
      <c r="D95">
        <v>32.542999999999999</v>
      </c>
      <c r="E95">
        <v>34.542000000000002</v>
      </c>
      <c r="F95">
        <v>34.643999999999998</v>
      </c>
      <c r="G95">
        <v>32.796999999999997</v>
      </c>
      <c r="H95">
        <v>32.997</v>
      </c>
      <c r="I95">
        <v>34.347000000000001</v>
      </c>
    </row>
    <row r="96" spans="1:9">
      <c r="A96" t="s">
        <v>103</v>
      </c>
      <c r="B96">
        <v>15.502000000000001</v>
      </c>
      <c r="C96">
        <v>32.537999999999997</v>
      </c>
      <c r="D96">
        <v>31.341999999999999</v>
      </c>
      <c r="E96">
        <v>32.799999999999997</v>
      </c>
      <c r="F96">
        <v>32.853999999999999</v>
      </c>
      <c r="G96">
        <v>31.533999999999999</v>
      </c>
      <c r="H96">
        <v>31.707999999999998</v>
      </c>
      <c r="I96">
        <v>32.904000000000003</v>
      </c>
    </row>
    <row r="97" spans="1:9">
      <c r="A97" t="s">
        <v>104</v>
      </c>
      <c r="B97">
        <v>12.446</v>
      </c>
      <c r="C97">
        <v>31.306999999999999</v>
      </c>
      <c r="D97">
        <v>30.38</v>
      </c>
      <c r="E97">
        <v>31.518999999999998</v>
      </c>
      <c r="F97">
        <v>31.605</v>
      </c>
      <c r="G97">
        <v>30.5</v>
      </c>
      <c r="H97">
        <v>30.654</v>
      </c>
      <c r="I97">
        <v>31.81</v>
      </c>
    </row>
    <row r="98" spans="1:9">
      <c r="A98" t="s">
        <v>105</v>
      </c>
      <c r="B98">
        <v>10.196</v>
      </c>
      <c r="C98">
        <v>30.058</v>
      </c>
      <c r="D98">
        <v>29.641999999999999</v>
      </c>
      <c r="E98">
        <v>30.228999999999999</v>
      </c>
      <c r="F98">
        <v>30.364999999999998</v>
      </c>
      <c r="G98">
        <v>29.757000000000001</v>
      </c>
      <c r="H98">
        <v>29.899000000000001</v>
      </c>
      <c r="I98">
        <v>30.832999999999998</v>
      </c>
    </row>
    <row r="99" spans="1:9">
      <c r="A99" t="s">
        <v>106</v>
      </c>
      <c r="B99">
        <v>8.3420000000000005</v>
      </c>
      <c r="C99">
        <v>28.542999999999999</v>
      </c>
      <c r="D99">
        <v>28.745000000000001</v>
      </c>
      <c r="E99">
        <v>28.635999999999999</v>
      </c>
      <c r="F99">
        <v>28.768000000000001</v>
      </c>
      <c r="G99">
        <v>28.815999999999999</v>
      </c>
      <c r="H99">
        <v>28.920999999999999</v>
      </c>
      <c r="I99">
        <v>29.477</v>
      </c>
    </row>
    <row r="100" spans="1:9">
      <c r="A100" t="s">
        <v>107</v>
      </c>
      <c r="B100">
        <v>6.7779999999999996</v>
      </c>
      <c r="C100">
        <v>25.472000000000001</v>
      </c>
      <c r="D100">
        <v>26.71</v>
      </c>
      <c r="E100">
        <v>25.466999999999999</v>
      </c>
      <c r="F100">
        <v>25.530999999999999</v>
      </c>
      <c r="G100">
        <v>26.724</v>
      </c>
      <c r="H100">
        <v>26.742000000000001</v>
      </c>
      <c r="I100">
        <v>26.507999999999999</v>
      </c>
    </row>
    <row r="101" spans="1:9">
      <c r="A101" t="s">
        <v>108</v>
      </c>
      <c r="B101">
        <v>26.425999999999998</v>
      </c>
      <c r="C101">
        <v>32.162999999999997</v>
      </c>
      <c r="D101">
        <v>29.507999999999999</v>
      </c>
      <c r="E101">
        <v>32.579000000000001</v>
      </c>
      <c r="F101">
        <v>32.637</v>
      </c>
      <c r="G101">
        <v>29.538</v>
      </c>
      <c r="H101">
        <v>30.356999999999999</v>
      </c>
      <c r="I101">
        <v>32.069000000000003</v>
      </c>
    </row>
    <row r="102" spans="1:9">
      <c r="A102" t="s">
        <v>109</v>
      </c>
      <c r="B102">
        <v>23.986999999999998</v>
      </c>
      <c r="C102">
        <v>30.062000000000001</v>
      </c>
      <c r="D102">
        <v>27.553000000000001</v>
      </c>
      <c r="E102">
        <v>30.472999999999999</v>
      </c>
      <c r="F102">
        <v>30.548999999999999</v>
      </c>
      <c r="G102">
        <v>27.622</v>
      </c>
      <c r="H102">
        <v>28.186</v>
      </c>
      <c r="I102">
        <v>29.946999999999999</v>
      </c>
    </row>
    <row r="103" spans="1:9">
      <c r="A103" t="s">
        <v>110</v>
      </c>
      <c r="B103">
        <v>20.332000000000001</v>
      </c>
      <c r="C103">
        <v>28.623000000000001</v>
      </c>
      <c r="D103">
        <v>26.233000000000001</v>
      </c>
      <c r="E103">
        <v>28.975999999999999</v>
      </c>
      <c r="F103">
        <v>29.062999999999999</v>
      </c>
      <c r="G103">
        <v>26.311</v>
      </c>
      <c r="H103">
        <v>26.695</v>
      </c>
      <c r="I103">
        <v>28.437000000000001</v>
      </c>
    </row>
    <row r="104" spans="1:9">
      <c r="A104" t="s">
        <v>111</v>
      </c>
      <c r="B104">
        <v>16.768999999999998</v>
      </c>
      <c r="C104">
        <v>27.193999999999999</v>
      </c>
      <c r="D104">
        <v>25.158000000000001</v>
      </c>
      <c r="E104">
        <v>27.495999999999999</v>
      </c>
      <c r="F104">
        <v>27.59</v>
      </c>
      <c r="G104">
        <v>25.231999999999999</v>
      </c>
      <c r="H104">
        <v>25.54</v>
      </c>
      <c r="I104">
        <v>27.138000000000002</v>
      </c>
    </row>
    <row r="105" spans="1:9">
      <c r="A105" t="s">
        <v>112</v>
      </c>
      <c r="B105">
        <v>13.955</v>
      </c>
      <c r="C105">
        <v>25.882000000000001</v>
      </c>
      <c r="D105">
        <v>24.187000000000001</v>
      </c>
      <c r="E105">
        <v>26.155999999999999</v>
      </c>
      <c r="F105">
        <v>26.190999999999999</v>
      </c>
      <c r="G105">
        <v>24.225999999999999</v>
      </c>
      <c r="H105">
        <v>24.474</v>
      </c>
      <c r="I105">
        <v>25.920999999999999</v>
      </c>
    </row>
    <row r="106" spans="1:9">
      <c r="A106" t="s">
        <v>113</v>
      </c>
      <c r="B106">
        <v>11.446</v>
      </c>
      <c r="C106">
        <v>24.832000000000001</v>
      </c>
      <c r="D106">
        <v>23.492999999999999</v>
      </c>
      <c r="E106">
        <v>25.076000000000001</v>
      </c>
      <c r="F106">
        <v>25.119</v>
      </c>
      <c r="G106">
        <v>23.545000000000002</v>
      </c>
      <c r="H106">
        <v>23.748999999999999</v>
      </c>
      <c r="I106">
        <v>24.994</v>
      </c>
    </row>
    <row r="107" spans="1:9">
      <c r="A107" t="s">
        <v>114</v>
      </c>
      <c r="B107">
        <v>9.4920000000000009</v>
      </c>
      <c r="C107">
        <v>23.387</v>
      </c>
      <c r="D107">
        <v>22.759</v>
      </c>
      <c r="E107">
        <v>23.535</v>
      </c>
      <c r="F107">
        <v>23.567</v>
      </c>
      <c r="G107">
        <v>22.786000000000001</v>
      </c>
      <c r="H107">
        <v>22.943000000000001</v>
      </c>
      <c r="I107">
        <v>23.768999999999998</v>
      </c>
    </row>
    <row r="108" spans="1:9">
      <c r="A108" t="s">
        <v>115</v>
      </c>
      <c r="B108">
        <v>7.4880000000000004</v>
      </c>
      <c r="C108">
        <v>22.096</v>
      </c>
      <c r="D108">
        <v>22.062999999999999</v>
      </c>
      <c r="E108">
        <v>22.167999999999999</v>
      </c>
      <c r="F108">
        <v>22.2</v>
      </c>
      <c r="G108">
        <v>22.085999999999999</v>
      </c>
      <c r="H108">
        <v>22.193999999999999</v>
      </c>
      <c r="I108">
        <v>22.721</v>
      </c>
    </row>
    <row r="109" spans="1:9">
      <c r="A109" t="s">
        <v>116</v>
      </c>
      <c r="B109">
        <v>5.9489999999999998</v>
      </c>
      <c r="C109">
        <v>19.440999999999999</v>
      </c>
      <c r="D109">
        <v>20.545000000000002</v>
      </c>
      <c r="E109">
        <v>19.427</v>
      </c>
      <c r="F109">
        <v>19.45</v>
      </c>
      <c r="G109">
        <v>20.558</v>
      </c>
      <c r="H109">
        <v>20.568999999999999</v>
      </c>
      <c r="I109">
        <v>20.334</v>
      </c>
    </row>
    <row r="110" spans="1:9">
      <c r="A110" t="s">
        <v>117</v>
      </c>
      <c r="B110">
        <v>29.366</v>
      </c>
      <c r="C110">
        <v>37.697000000000003</v>
      </c>
      <c r="D110">
        <v>36.444000000000003</v>
      </c>
      <c r="E110">
        <v>38.154000000000003</v>
      </c>
      <c r="F110">
        <v>38.354999999999997</v>
      </c>
      <c r="G110">
        <v>36.741999999999997</v>
      </c>
      <c r="H110">
        <v>37.286000000000001</v>
      </c>
      <c r="I110">
        <v>37.698</v>
      </c>
    </row>
    <row r="111" spans="1:9">
      <c r="A111" t="s">
        <v>118</v>
      </c>
      <c r="B111">
        <v>26.059000000000001</v>
      </c>
      <c r="C111">
        <v>34.694000000000003</v>
      </c>
      <c r="D111">
        <v>33.363999999999997</v>
      </c>
      <c r="E111">
        <v>35.158000000000001</v>
      </c>
      <c r="F111">
        <v>35.347999999999999</v>
      </c>
      <c r="G111">
        <v>33.654000000000003</v>
      </c>
      <c r="H111">
        <v>34.08</v>
      </c>
      <c r="I111">
        <v>34.756</v>
      </c>
    </row>
    <row r="112" spans="1:9">
      <c r="A112" t="s">
        <v>119</v>
      </c>
      <c r="B112">
        <v>22.87</v>
      </c>
      <c r="C112">
        <v>32.936</v>
      </c>
      <c r="D112">
        <v>31.527000000000001</v>
      </c>
      <c r="E112">
        <v>33.375999999999998</v>
      </c>
      <c r="F112">
        <v>33.488999999999997</v>
      </c>
      <c r="G112">
        <v>31.75</v>
      </c>
      <c r="H112">
        <v>32.088999999999999</v>
      </c>
      <c r="I112">
        <v>32.994</v>
      </c>
    </row>
    <row r="113" spans="1:9">
      <c r="A113" t="s">
        <v>120</v>
      </c>
      <c r="B113">
        <v>18.541</v>
      </c>
      <c r="C113">
        <v>31.402000000000001</v>
      </c>
      <c r="D113">
        <v>30.032</v>
      </c>
      <c r="E113">
        <v>31.766999999999999</v>
      </c>
      <c r="F113">
        <v>31.818999999999999</v>
      </c>
      <c r="G113">
        <v>30.212</v>
      </c>
      <c r="H113">
        <v>30.47</v>
      </c>
      <c r="I113">
        <v>31.5</v>
      </c>
    </row>
    <row r="114" spans="1:9">
      <c r="A114" t="s">
        <v>121</v>
      </c>
      <c r="B114">
        <v>14.510999999999999</v>
      </c>
      <c r="C114">
        <v>29.898</v>
      </c>
      <c r="D114">
        <v>28.850999999999999</v>
      </c>
      <c r="E114">
        <v>30.213000000000001</v>
      </c>
      <c r="F114">
        <v>30.295999999999999</v>
      </c>
      <c r="G114">
        <v>28.963999999999999</v>
      </c>
      <c r="H114">
        <v>29.184000000000001</v>
      </c>
      <c r="I114">
        <v>30.247</v>
      </c>
    </row>
    <row r="115" spans="1:9">
      <c r="A115" t="s">
        <v>122</v>
      </c>
      <c r="B115">
        <v>11.759</v>
      </c>
      <c r="C115">
        <v>28.53</v>
      </c>
      <c r="D115">
        <v>27.902000000000001</v>
      </c>
      <c r="E115">
        <v>28.776</v>
      </c>
      <c r="F115">
        <v>28.873999999999999</v>
      </c>
      <c r="G115">
        <v>27.997</v>
      </c>
      <c r="H115">
        <v>28.164999999999999</v>
      </c>
      <c r="I115">
        <v>29.045000000000002</v>
      </c>
    </row>
    <row r="116" spans="1:9">
      <c r="A116" t="s">
        <v>123</v>
      </c>
      <c r="B116">
        <v>9.7249999999999996</v>
      </c>
      <c r="C116">
        <v>27.113</v>
      </c>
      <c r="D116">
        <v>26.997</v>
      </c>
      <c r="E116">
        <v>27.282</v>
      </c>
      <c r="F116">
        <v>27.373999999999999</v>
      </c>
      <c r="G116">
        <v>27.035</v>
      </c>
      <c r="H116">
        <v>27.187999999999999</v>
      </c>
      <c r="I116">
        <v>27.904</v>
      </c>
    </row>
    <row r="117" spans="1:9">
      <c r="A117" t="s">
        <v>124</v>
      </c>
      <c r="B117">
        <v>7.8550000000000004</v>
      </c>
      <c r="C117">
        <v>25.867000000000001</v>
      </c>
      <c r="D117">
        <v>26.204000000000001</v>
      </c>
      <c r="E117">
        <v>25.974</v>
      </c>
      <c r="F117">
        <v>26.103999999999999</v>
      </c>
      <c r="G117">
        <v>26.233000000000001</v>
      </c>
      <c r="H117">
        <v>26.337</v>
      </c>
      <c r="I117">
        <v>26.794</v>
      </c>
    </row>
    <row r="118" spans="1:9">
      <c r="A118" t="s">
        <v>125</v>
      </c>
      <c r="B118">
        <v>6.3220000000000001</v>
      </c>
      <c r="C118">
        <v>23.594999999999999</v>
      </c>
      <c r="D118">
        <v>24.675999999999998</v>
      </c>
      <c r="E118">
        <v>23.62</v>
      </c>
      <c r="F118">
        <v>23.704999999999998</v>
      </c>
      <c r="G118">
        <v>24.73</v>
      </c>
      <c r="H118">
        <v>24.76</v>
      </c>
      <c r="I118">
        <v>24.611000000000001</v>
      </c>
    </row>
    <row r="119" spans="1:9">
      <c r="A119" t="s">
        <v>126</v>
      </c>
      <c r="B119">
        <v>31.030999999999999</v>
      </c>
      <c r="C119">
        <v>39.238</v>
      </c>
      <c r="D119">
        <v>37.152999999999999</v>
      </c>
      <c r="E119">
        <v>39.612000000000002</v>
      </c>
      <c r="F119">
        <v>39.640999999999998</v>
      </c>
      <c r="G119">
        <v>37.393000000000001</v>
      </c>
      <c r="H119">
        <v>38.130000000000003</v>
      </c>
      <c r="I119">
        <v>39.243000000000002</v>
      </c>
    </row>
    <row r="120" spans="1:9">
      <c r="A120" t="s">
        <v>127</v>
      </c>
      <c r="B120">
        <v>27.555</v>
      </c>
      <c r="C120">
        <v>35.593000000000004</v>
      </c>
      <c r="D120">
        <v>33.298000000000002</v>
      </c>
      <c r="E120">
        <v>35.914000000000001</v>
      </c>
      <c r="F120">
        <v>35.89</v>
      </c>
      <c r="G120">
        <v>33.409999999999997</v>
      </c>
      <c r="H120">
        <v>33.966999999999999</v>
      </c>
      <c r="I120">
        <v>35.518000000000001</v>
      </c>
    </row>
    <row r="121" spans="1:9">
      <c r="A121" t="s">
        <v>128</v>
      </c>
      <c r="B121">
        <v>22.98</v>
      </c>
      <c r="C121">
        <v>33.585999999999999</v>
      </c>
      <c r="D121">
        <v>31.259</v>
      </c>
      <c r="E121">
        <v>33.884999999999998</v>
      </c>
      <c r="F121">
        <v>33.860999999999997</v>
      </c>
      <c r="G121">
        <v>31.329000000000001</v>
      </c>
      <c r="H121">
        <v>31.765000000000001</v>
      </c>
      <c r="I121">
        <v>33.567999999999998</v>
      </c>
    </row>
    <row r="122" spans="1:9">
      <c r="A122" t="s">
        <v>129</v>
      </c>
      <c r="B122">
        <v>18.757000000000001</v>
      </c>
      <c r="C122">
        <v>32.372</v>
      </c>
      <c r="D122">
        <v>30.22</v>
      </c>
      <c r="E122">
        <v>32.662999999999997</v>
      </c>
      <c r="F122">
        <v>32.624000000000002</v>
      </c>
      <c r="G122">
        <v>30.292000000000002</v>
      </c>
      <c r="H122">
        <v>30.652000000000001</v>
      </c>
      <c r="I122">
        <v>32.444000000000003</v>
      </c>
    </row>
    <row r="123" spans="1:9">
      <c r="A123" t="s">
        <v>130</v>
      </c>
      <c r="B123">
        <v>15.000999999999999</v>
      </c>
      <c r="C123">
        <v>30.478000000000002</v>
      </c>
      <c r="D123">
        <v>28.835000000000001</v>
      </c>
      <c r="E123">
        <v>30.702000000000002</v>
      </c>
      <c r="F123">
        <v>30.655999999999999</v>
      </c>
      <c r="G123">
        <v>28.870999999999999</v>
      </c>
      <c r="H123">
        <v>29.140999999999998</v>
      </c>
      <c r="I123">
        <v>30.710999999999999</v>
      </c>
    </row>
    <row r="124" spans="1:9">
      <c r="A124" t="s">
        <v>131</v>
      </c>
      <c r="B124">
        <v>12.260999999999999</v>
      </c>
      <c r="C124">
        <v>29.08</v>
      </c>
      <c r="D124">
        <v>27.876999999999999</v>
      </c>
      <c r="E124">
        <v>29.271000000000001</v>
      </c>
      <c r="F124">
        <v>29.254999999999999</v>
      </c>
      <c r="G124">
        <v>27.895</v>
      </c>
      <c r="H124">
        <v>28.106000000000002</v>
      </c>
      <c r="I124">
        <v>29.535</v>
      </c>
    </row>
    <row r="125" spans="1:9">
      <c r="A125" t="s">
        <v>132</v>
      </c>
      <c r="B125">
        <v>10.294</v>
      </c>
      <c r="C125">
        <v>27.247</v>
      </c>
      <c r="D125">
        <v>26.741</v>
      </c>
      <c r="E125">
        <v>27.353999999999999</v>
      </c>
      <c r="F125">
        <v>27.382999999999999</v>
      </c>
      <c r="G125">
        <v>26.718</v>
      </c>
      <c r="H125">
        <v>26.888000000000002</v>
      </c>
      <c r="I125">
        <v>27.995000000000001</v>
      </c>
    </row>
    <row r="126" spans="1:9">
      <c r="A126" t="s">
        <v>133</v>
      </c>
      <c r="B126">
        <v>7.9889999999999999</v>
      </c>
      <c r="C126">
        <v>25.337</v>
      </c>
      <c r="D126">
        <v>25.556000000000001</v>
      </c>
      <c r="E126">
        <v>25.382000000000001</v>
      </c>
      <c r="F126">
        <v>25.45</v>
      </c>
      <c r="G126">
        <v>25.524000000000001</v>
      </c>
      <c r="H126">
        <v>25.626999999999999</v>
      </c>
      <c r="I126">
        <v>26.140999999999998</v>
      </c>
    </row>
    <row r="127" spans="1:9">
      <c r="A127" t="s">
        <v>134</v>
      </c>
      <c r="B127">
        <v>6.5890000000000004</v>
      </c>
      <c r="C127">
        <v>23.009</v>
      </c>
      <c r="D127">
        <v>23.989000000000001</v>
      </c>
      <c r="E127">
        <v>22.974</v>
      </c>
      <c r="F127">
        <v>23.015999999999998</v>
      </c>
      <c r="G127">
        <v>23.963000000000001</v>
      </c>
      <c r="H127">
        <v>23.994</v>
      </c>
      <c r="I127">
        <v>23.91</v>
      </c>
    </row>
    <row r="128" spans="1:9">
      <c r="A128" t="s">
        <v>135</v>
      </c>
      <c r="B128">
        <v>24.004000000000001</v>
      </c>
      <c r="C128">
        <v>31.364000000000001</v>
      </c>
      <c r="D128">
        <v>29.155999999999999</v>
      </c>
      <c r="E128">
        <v>31.78</v>
      </c>
      <c r="F128">
        <v>31.808</v>
      </c>
      <c r="G128">
        <v>29.216999999999999</v>
      </c>
      <c r="H128">
        <v>30.600999999999999</v>
      </c>
      <c r="I128">
        <v>31.318999999999999</v>
      </c>
    </row>
    <row r="129" spans="1:9">
      <c r="A129" t="s">
        <v>136</v>
      </c>
      <c r="B129">
        <v>22.672999999999998</v>
      </c>
      <c r="C129">
        <v>28.579000000000001</v>
      </c>
      <c r="D129">
        <v>26.672000000000001</v>
      </c>
      <c r="E129">
        <v>28.957000000000001</v>
      </c>
      <c r="F129">
        <v>28.963999999999999</v>
      </c>
      <c r="G129">
        <v>26.74</v>
      </c>
      <c r="H129">
        <v>27.556999999999999</v>
      </c>
      <c r="I129">
        <v>28.535</v>
      </c>
    </row>
    <row r="130" spans="1:9">
      <c r="A130" t="s">
        <v>137</v>
      </c>
      <c r="B130">
        <v>19.87</v>
      </c>
      <c r="C130">
        <v>26.701000000000001</v>
      </c>
      <c r="D130">
        <v>24.861000000000001</v>
      </c>
      <c r="E130">
        <v>27.030999999999999</v>
      </c>
      <c r="F130">
        <v>27.029</v>
      </c>
      <c r="G130">
        <v>24.905000000000001</v>
      </c>
      <c r="H130">
        <v>25.457000000000001</v>
      </c>
      <c r="I130">
        <v>26.648</v>
      </c>
    </row>
    <row r="131" spans="1:9">
      <c r="A131" t="s">
        <v>138</v>
      </c>
      <c r="B131">
        <v>17.407</v>
      </c>
      <c r="C131">
        <v>25.513000000000002</v>
      </c>
      <c r="D131">
        <v>23.882000000000001</v>
      </c>
      <c r="E131">
        <v>25.809000000000001</v>
      </c>
      <c r="F131">
        <v>25.812999999999999</v>
      </c>
      <c r="G131">
        <v>23.908000000000001</v>
      </c>
      <c r="H131">
        <v>24.321000000000002</v>
      </c>
      <c r="I131">
        <v>25.475000000000001</v>
      </c>
    </row>
    <row r="132" spans="1:9">
      <c r="A132" t="s">
        <v>139</v>
      </c>
      <c r="B132">
        <v>14.207000000000001</v>
      </c>
      <c r="C132">
        <v>24.417999999999999</v>
      </c>
      <c r="D132">
        <v>23.114000000000001</v>
      </c>
      <c r="E132">
        <v>24.69</v>
      </c>
      <c r="F132">
        <v>24.687999999999999</v>
      </c>
      <c r="G132">
        <v>23.126999999999999</v>
      </c>
      <c r="H132">
        <v>23.434999999999999</v>
      </c>
      <c r="I132">
        <v>24.54</v>
      </c>
    </row>
    <row r="133" spans="1:9">
      <c r="A133" t="s">
        <v>140</v>
      </c>
      <c r="B133">
        <v>12.037000000000001</v>
      </c>
      <c r="C133">
        <v>22.899000000000001</v>
      </c>
      <c r="D133">
        <v>22.030999999999999</v>
      </c>
      <c r="E133">
        <v>23.096</v>
      </c>
      <c r="F133">
        <v>23.111999999999998</v>
      </c>
      <c r="G133">
        <v>22.044</v>
      </c>
      <c r="H133">
        <v>22.271999999999998</v>
      </c>
      <c r="I133">
        <v>23.187000000000001</v>
      </c>
    </row>
    <row r="134" spans="1:9">
      <c r="A134" t="s">
        <v>141</v>
      </c>
      <c r="B134">
        <v>9.8149999999999995</v>
      </c>
      <c r="C134">
        <v>21.574000000000002</v>
      </c>
      <c r="D134">
        <v>21.24</v>
      </c>
      <c r="E134">
        <v>21.699000000000002</v>
      </c>
      <c r="F134">
        <v>21.731999999999999</v>
      </c>
      <c r="G134">
        <v>21.241</v>
      </c>
      <c r="H134">
        <v>21.404</v>
      </c>
      <c r="I134">
        <v>22.08</v>
      </c>
    </row>
    <row r="135" spans="1:9">
      <c r="A135" t="s">
        <v>142</v>
      </c>
      <c r="B135">
        <v>7.9720000000000004</v>
      </c>
      <c r="C135">
        <v>20.193000000000001</v>
      </c>
      <c r="D135">
        <v>20.434999999999999</v>
      </c>
      <c r="E135">
        <v>20.268999999999998</v>
      </c>
      <c r="F135">
        <v>20.294</v>
      </c>
      <c r="G135">
        <v>20.427</v>
      </c>
      <c r="H135">
        <v>20.527999999999999</v>
      </c>
      <c r="I135">
        <v>20.888000000000002</v>
      </c>
    </row>
    <row r="136" spans="1:9">
      <c r="A136" t="s">
        <v>143</v>
      </c>
      <c r="B136">
        <v>6.694</v>
      </c>
      <c r="C136">
        <v>18.321000000000002</v>
      </c>
      <c r="D136">
        <v>19.206</v>
      </c>
      <c r="E136">
        <v>18.285</v>
      </c>
      <c r="F136">
        <v>18.306000000000001</v>
      </c>
      <c r="G136">
        <v>19.202000000000002</v>
      </c>
      <c r="H136">
        <v>19.22</v>
      </c>
      <c r="I136">
        <v>19.042999999999999</v>
      </c>
    </row>
    <row r="137" spans="1:9">
      <c r="A137" t="s">
        <v>144</v>
      </c>
      <c r="B137">
        <v>27.972999999999999</v>
      </c>
      <c r="C137">
        <v>31.675999999999998</v>
      </c>
      <c r="D137">
        <v>30.372</v>
      </c>
      <c r="E137">
        <v>31.97</v>
      </c>
      <c r="F137">
        <v>31.933</v>
      </c>
      <c r="G137">
        <v>30.393000000000001</v>
      </c>
      <c r="H137">
        <v>30.741</v>
      </c>
      <c r="I137">
        <v>31.681000000000001</v>
      </c>
    </row>
    <row r="138" spans="1:9">
      <c r="A138" t="s">
        <v>145</v>
      </c>
      <c r="B138">
        <v>26.158000000000001</v>
      </c>
      <c r="C138">
        <v>30.893999999999998</v>
      </c>
      <c r="D138">
        <v>29.431999999999999</v>
      </c>
      <c r="E138">
        <v>31.206</v>
      </c>
      <c r="F138">
        <v>31.161000000000001</v>
      </c>
      <c r="G138">
        <v>29.501000000000001</v>
      </c>
      <c r="H138">
        <v>29.760999999999999</v>
      </c>
      <c r="I138">
        <v>30.821000000000002</v>
      </c>
    </row>
    <row r="139" spans="1:9">
      <c r="A139" t="s">
        <v>146</v>
      </c>
      <c r="B139">
        <v>22.452999999999999</v>
      </c>
      <c r="C139">
        <v>29.58</v>
      </c>
      <c r="D139">
        <v>28.106999999999999</v>
      </c>
      <c r="E139">
        <v>29.885000000000002</v>
      </c>
      <c r="F139">
        <v>29.86</v>
      </c>
      <c r="G139">
        <v>28.198</v>
      </c>
      <c r="H139">
        <v>28.405999999999999</v>
      </c>
      <c r="I139">
        <v>29.437999999999999</v>
      </c>
    </row>
    <row r="140" spans="1:9">
      <c r="A140" t="s">
        <v>147</v>
      </c>
      <c r="B140">
        <v>18.885000000000002</v>
      </c>
      <c r="C140">
        <v>28.603000000000002</v>
      </c>
      <c r="D140">
        <v>27.256</v>
      </c>
      <c r="E140">
        <v>28.873000000000001</v>
      </c>
      <c r="F140">
        <v>28.882000000000001</v>
      </c>
      <c r="G140">
        <v>27.352</v>
      </c>
      <c r="H140">
        <v>27.513999999999999</v>
      </c>
      <c r="I140">
        <v>28.478999999999999</v>
      </c>
    </row>
    <row r="141" spans="1:9">
      <c r="A141" t="s">
        <v>148</v>
      </c>
      <c r="B141">
        <v>15.39</v>
      </c>
      <c r="C141">
        <v>27.632000000000001</v>
      </c>
      <c r="D141">
        <v>26.544</v>
      </c>
      <c r="E141">
        <v>27.861999999999998</v>
      </c>
      <c r="F141">
        <v>27.872</v>
      </c>
      <c r="G141">
        <v>26.611999999999998</v>
      </c>
      <c r="H141">
        <v>26.747</v>
      </c>
      <c r="I141">
        <v>27.606000000000002</v>
      </c>
    </row>
    <row r="142" spans="1:9">
      <c r="A142" t="s">
        <v>149</v>
      </c>
      <c r="B142">
        <v>12.279</v>
      </c>
      <c r="C142">
        <v>26.899000000000001</v>
      </c>
      <c r="D142">
        <v>26.11</v>
      </c>
      <c r="E142">
        <v>27.099</v>
      </c>
      <c r="F142">
        <v>27.152999999999999</v>
      </c>
      <c r="G142">
        <v>26.161000000000001</v>
      </c>
      <c r="H142">
        <v>26.283000000000001</v>
      </c>
      <c r="I142">
        <v>27.038</v>
      </c>
    </row>
    <row r="143" spans="1:9">
      <c r="A143" t="s">
        <v>150</v>
      </c>
      <c r="B143">
        <v>10.356</v>
      </c>
      <c r="C143">
        <v>25.571000000000002</v>
      </c>
      <c r="D143">
        <v>25.398</v>
      </c>
      <c r="E143">
        <v>25.716000000000001</v>
      </c>
      <c r="F143">
        <v>25.791</v>
      </c>
      <c r="G143">
        <v>25.443999999999999</v>
      </c>
      <c r="H143">
        <v>25.541</v>
      </c>
      <c r="I143">
        <v>25.997</v>
      </c>
    </row>
    <row r="144" spans="1:9">
      <c r="A144" t="s">
        <v>151</v>
      </c>
      <c r="B144">
        <v>8.4719999999999995</v>
      </c>
      <c r="C144">
        <v>24.396999999999998</v>
      </c>
      <c r="D144">
        <v>24.664000000000001</v>
      </c>
      <c r="E144">
        <v>24.516999999999999</v>
      </c>
      <c r="F144">
        <v>24.623000000000001</v>
      </c>
      <c r="G144">
        <v>24.693000000000001</v>
      </c>
      <c r="H144">
        <v>24.754000000000001</v>
      </c>
      <c r="I144">
        <v>24.943999999999999</v>
      </c>
    </row>
    <row r="145" spans="1:9">
      <c r="A145" t="s">
        <v>152</v>
      </c>
      <c r="B145">
        <v>6.9930000000000003</v>
      </c>
      <c r="C145">
        <v>23.035</v>
      </c>
      <c r="D145">
        <v>23.783000000000001</v>
      </c>
      <c r="E145">
        <v>23.030999999999999</v>
      </c>
      <c r="F145">
        <v>23.111000000000001</v>
      </c>
      <c r="G145">
        <v>23.786000000000001</v>
      </c>
      <c r="H145">
        <v>23.805</v>
      </c>
      <c r="I145">
        <v>23.678000000000001</v>
      </c>
    </row>
    <row r="146" spans="1:9">
      <c r="A146" t="s">
        <v>153</v>
      </c>
      <c r="B146">
        <v>30.376000000000001</v>
      </c>
      <c r="C146">
        <v>38.744999999999997</v>
      </c>
      <c r="D146">
        <v>36.043999999999997</v>
      </c>
      <c r="E146">
        <v>39.186</v>
      </c>
      <c r="F146">
        <v>39.572000000000003</v>
      </c>
      <c r="G146">
        <v>36.429000000000002</v>
      </c>
      <c r="H146">
        <v>37.243000000000002</v>
      </c>
      <c r="I146">
        <v>38.722000000000001</v>
      </c>
    </row>
    <row r="147" spans="1:9">
      <c r="A147" t="s">
        <v>154</v>
      </c>
      <c r="B147">
        <v>27.081</v>
      </c>
      <c r="C147">
        <v>35.380000000000003</v>
      </c>
      <c r="D147">
        <v>32.758000000000003</v>
      </c>
      <c r="E147">
        <v>35.823</v>
      </c>
      <c r="F147">
        <v>36.097000000000001</v>
      </c>
      <c r="G147">
        <v>33.075000000000003</v>
      </c>
      <c r="H147">
        <v>33.682000000000002</v>
      </c>
      <c r="I147">
        <v>35.31</v>
      </c>
    </row>
    <row r="148" spans="1:9">
      <c r="A148" t="s">
        <v>155</v>
      </c>
      <c r="B148">
        <v>22.884</v>
      </c>
      <c r="C148">
        <v>33.015000000000001</v>
      </c>
      <c r="D148">
        <v>30.521000000000001</v>
      </c>
      <c r="E148">
        <v>33.402999999999999</v>
      </c>
      <c r="F148">
        <v>33.598999999999997</v>
      </c>
      <c r="G148">
        <v>30.765999999999998</v>
      </c>
      <c r="H148">
        <v>31.242999999999999</v>
      </c>
      <c r="I148">
        <v>33.020000000000003</v>
      </c>
    </row>
    <row r="149" spans="1:9">
      <c r="A149" t="s">
        <v>156</v>
      </c>
      <c r="B149">
        <v>18.786000000000001</v>
      </c>
      <c r="C149">
        <v>31.670999999999999</v>
      </c>
      <c r="D149">
        <v>29.291</v>
      </c>
      <c r="E149">
        <v>32.082999999999998</v>
      </c>
      <c r="F149">
        <v>32.246000000000002</v>
      </c>
      <c r="G149">
        <v>29.527999999999999</v>
      </c>
      <c r="H149">
        <v>29.93</v>
      </c>
      <c r="I149">
        <v>31.827999999999999</v>
      </c>
    </row>
    <row r="150" spans="1:9">
      <c r="A150" t="s">
        <v>157</v>
      </c>
      <c r="B150">
        <v>15.268000000000001</v>
      </c>
      <c r="C150">
        <v>30.111000000000001</v>
      </c>
      <c r="D150">
        <v>28.169</v>
      </c>
      <c r="E150">
        <v>30.414000000000001</v>
      </c>
      <c r="F150">
        <v>30.483000000000001</v>
      </c>
      <c r="G150">
        <v>28.324000000000002</v>
      </c>
      <c r="H150">
        <v>28.663</v>
      </c>
      <c r="I150">
        <v>30.414999999999999</v>
      </c>
    </row>
    <row r="151" spans="1:9">
      <c r="A151" t="s">
        <v>158</v>
      </c>
      <c r="B151">
        <v>12.413</v>
      </c>
      <c r="C151">
        <v>28.347999999999999</v>
      </c>
      <c r="D151">
        <v>27.071999999999999</v>
      </c>
      <c r="E151">
        <v>28.614000000000001</v>
      </c>
      <c r="F151">
        <v>28.661999999999999</v>
      </c>
      <c r="G151">
        <v>27.170999999999999</v>
      </c>
      <c r="H151">
        <v>27.457000000000001</v>
      </c>
      <c r="I151">
        <v>29.030999999999999</v>
      </c>
    </row>
    <row r="152" spans="1:9">
      <c r="A152" t="s">
        <v>159</v>
      </c>
      <c r="B152">
        <v>10.340999999999999</v>
      </c>
      <c r="C152">
        <v>26.81</v>
      </c>
      <c r="D152">
        <v>26.151</v>
      </c>
      <c r="E152">
        <v>26.954000000000001</v>
      </c>
      <c r="F152">
        <v>27.004999999999999</v>
      </c>
      <c r="G152">
        <v>26.234000000000002</v>
      </c>
      <c r="H152">
        <v>26.439</v>
      </c>
      <c r="I152">
        <v>27.664000000000001</v>
      </c>
    </row>
    <row r="153" spans="1:9">
      <c r="A153" t="s">
        <v>160</v>
      </c>
      <c r="B153">
        <v>8.3979999999999997</v>
      </c>
      <c r="C153">
        <v>24.896999999999998</v>
      </c>
      <c r="D153">
        <v>25.061</v>
      </c>
      <c r="E153">
        <v>24.978999999999999</v>
      </c>
      <c r="F153">
        <v>25.004999999999999</v>
      </c>
      <c r="G153">
        <v>25.1</v>
      </c>
      <c r="H153">
        <v>25.254000000000001</v>
      </c>
      <c r="I153">
        <v>26.010999999999999</v>
      </c>
    </row>
    <row r="154" spans="1:9">
      <c r="A154" t="s">
        <v>161</v>
      </c>
      <c r="B154">
        <v>6.8540000000000001</v>
      </c>
      <c r="C154">
        <v>22.571000000000002</v>
      </c>
      <c r="D154">
        <v>23.597999999999999</v>
      </c>
      <c r="E154">
        <v>22.577000000000002</v>
      </c>
      <c r="F154">
        <v>22.608000000000001</v>
      </c>
      <c r="G154">
        <v>23.68</v>
      </c>
      <c r="H154">
        <v>23.745999999999999</v>
      </c>
      <c r="I154">
        <v>23.814</v>
      </c>
    </row>
    <row r="155" spans="1:9">
      <c r="A155" t="s">
        <v>162</v>
      </c>
      <c r="B155">
        <v>34.298999999999999</v>
      </c>
      <c r="C155">
        <v>42.521000000000001</v>
      </c>
      <c r="D155">
        <v>39.905000000000001</v>
      </c>
      <c r="E155">
        <v>43.036000000000001</v>
      </c>
      <c r="F155">
        <v>43.332000000000001</v>
      </c>
      <c r="G155">
        <v>40.244999999999997</v>
      </c>
      <c r="H155">
        <v>40.716000000000001</v>
      </c>
      <c r="I155">
        <v>42.457999999999998</v>
      </c>
    </row>
    <row r="156" spans="1:9">
      <c r="A156" t="s">
        <v>163</v>
      </c>
      <c r="B156">
        <v>29.827999999999999</v>
      </c>
      <c r="C156">
        <v>39.47</v>
      </c>
      <c r="D156">
        <v>36.881</v>
      </c>
      <c r="E156">
        <v>39.901000000000003</v>
      </c>
      <c r="F156">
        <v>40.052999999999997</v>
      </c>
      <c r="G156">
        <v>37.121000000000002</v>
      </c>
      <c r="H156">
        <v>37.503999999999998</v>
      </c>
      <c r="I156">
        <v>39.344000000000001</v>
      </c>
    </row>
    <row r="157" spans="1:9">
      <c r="A157" t="s">
        <v>164</v>
      </c>
      <c r="B157">
        <v>24.010999999999999</v>
      </c>
      <c r="C157">
        <v>37.338999999999999</v>
      </c>
      <c r="D157">
        <v>34.826999999999998</v>
      </c>
      <c r="E157">
        <v>37.719000000000001</v>
      </c>
      <c r="F157">
        <v>37.802</v>
      </c>
      <c r="G157">
        <v>35.027000000000001</v>
      </c>
      <c r="H157">
        <v>35.337000000000003</v>
      </c>
      <c r="I157">
        <v>37.180999999999997</v>
      </c>
    </row>
    <row r="158" spans="1:9">
      <c r="A158" t="s">
        <v>165</v>
      </c>
      <c r="B158">
        <v>18.984999999999999</v>
      </c>
      <c r="C158">
        <v>35.860999999999997</v>
      </c>
      <c r="D158">
        <v>33.563000000000002</v>
      </c>
      <c r="E158">
        <v>36.206000000000003</v>
      </c>
      <c r="F158">
        <v>36.26</v>
      </c>
      <c r="G158">
        <v>33.718000000000004</v>
      </c>
      <c r="H158">
        <v>33.988</v>
      </c>
      <c r="I158">
        <v>35.799999999999997</v>
      </c>
    </row>
    <row r="159" spans="1:9">
      <c r="A159" t="s">
        <v>166</v>
      </c>
      <c r="B159">
        <v>15.298</v>
      </c>
      <c r="C159">
        <v>34.378</v>
      </c>
      <c r="D159">
        <v>32.517000000000003</v>
      </c>
      <c r="E159">
        <v>34.646999999999998</v>
      </c>
      <c r="F159">
        <v>34.713999999999999</v>
      </c>
      <c r="G159">
        <v>32.646000000000001</v>
      </c>
      <c r="H159">
        <v>32.878999999999998</v>
      </c>
      <c r="I159">
        <v>34.514000000000003</v>
      </c>
    </row>
    <row r="160" spans="1:9">
      <c r="A160" t="s">
        <v>167</v>
      </c>
      <c r="B160">
        <v>12.260999999999999</v>
      </c>
      <c r="C160">
        <v>32.817</v>
      </c>
      <c r="D160">
        <v>31.501999999999999</v>
      </c>
      <c r="E160">
        <v>33.021000000000001</v>
      </c>
      <c r="F160">
        <v>33.081000000000003</v>
      </c>
      <c r="G160">
        <v>31.579000000000001</v>
      </c>
      <c r="H160">
        <v>31.780999999999999</v>
      </c>
      <c r="I160">
        <v>33.203000000000003</v>
      </c>
    </row>
    <row r="161" spans="1:9">
      <c r="A161" t="s">
        <v>168</v>
      </c>
      <c r="B161">
        <v>9.8109999999999999</v>
      </c>
      <c r="C161">
        <v>31.254000000000001</v>
      </c>
      <c r="D161">
        <v>30.631</v>
      </c>
      <c r="E161">
        <v>31.413</v>
      </c>
      <c r="F161">
        <v>31.486000000000001</v>
      </c>
      <c r="G161">
        <v>30.678999999999998</v>
      </c>
      <c r="H161">
        <v>30.841999999999999</v>
      </c>
      <c r="I161">
        <v>31.983000000000001</v>
      </c>
    </row>
    <row r="162" spans="1:9">
      <c r="A162" t="s">
        <v>169</v>
      </c>
      <c r="B162">
        <v>7.8869999999999996</v>
      </c>
      <c r="C162">
        <v>29.579000000000001</v>
      </c>
      <c r="D162">
        <v>29.765000000000001</v>
      </c>
      <c r="E162">
        <v>29.664000000000001</v>
      </c>
      <c r="F162">
        <v>29.751000000000001</v>
      </c>
      <c r="G162">
        <v>29.774999999999999</v>
      </c>
      <c r="H162">
        <v>29.901</v>
      </c>
      <c r="I162">
        <v>30.562000000000001</v>
      </c>
    </row>
    <row r="163" spans="1:9">
      <c r="A163" t="s">
        <v>170</v>
      </c>
      <c r="B163">
        <v>6.367</v>
      </c>
      <c r="C163">
        <v>27.021000000000001</v>
      </c>
      <c r="D163">
        <v>28.155999999999999</v>
      </c>
      <c r="E163">
        <v>26.988</v>
      </c>
      <c r="F163">
        <v>27.055</v>
      </c>
      <c r="G163">
        <v>28.164999999999999</v>
      </c>
      <c r="H163">
        <v>28.201000000000001</v>
      </c>
      <c r="I163">
        <v>28.102</v>
      </c>
    </row>
    <row r="164" spans="1:9">
      <c r="A164" t="s">
        <v>171</v>
      </c>
      <c r="B164">
        <v>26.690999999999999</v>
      </c>
      <c r="C164">
        <v>33.075000000000003</v>
      </c>
      <c r="D164">
        <v>30.997</v>
      </c>
      <c r="E164">
        <v>33.503</v>
      </c>
      <c r="F164">
        <v>33.536000000000001</v>
      </c>
      <c r="G164">
        <v>31.114000000000001</v>
      </c>
      <c r="H164">
        <v>32.098999999999997</v>
      </c>
      <c r="I164">
        <v>33.427</v>
      </c>
    </row>
    <row r="165" spans="1:9">
      <c r="A165" t="s">
        <v>172</v>
      </c>
      <c r="B165">
        <v>24.516999999999999</v>
      </c>
      <c r="C165">
        <v>30.731999999999999</v>
      </c>
      <c r="D165">
        <v>28.614999999999998</v>
      </c>
      <c r="E165">
        <v>31.177</v>
      </c>
      <c r="F165">
        <v>31.207000000000001</v>
      </c>
      <c r="G165">
        <v>28.724</v>
      </c>
      <c r="H165">
        <v>29.449000000000002</v>
      </c>
      <c r="I165">
        <v>31.015999999999998</v>
      </c>
    </row>
    <row r="166" spans="1:9">
      <c r="A166" t="s">
        <v>173</v>
      </c>
      <c r="B166">
        <v>21.35</v>
      </c>
      <c r="C166">
        <v>29.157</v>
      </c>
      <c r="D166">
        <v>26.975000000000001</v>
      </c>
      <c r="E166">
        <v>29.582000000000001</v>
      </c>
      <c r="F166">
        <v>29.596</v>
      </c>
      <c r="G166">
        <v>27.059000000000001</v>
      </c>
      <c r="H166">
        <v>27.593</v>
      </c>
      <c r="I166">
        <v>29.273</v>
      </c>
    </row>
    <row r="167" spans="1:9">
      <c r="A167" t="s">
        <v>174</v>
      </c>
      <c r="B167">
        <v>17.577000000000002</v>
      </c>
      <c r="C167">
        <v>27.768000000000001</v>
      </c>
      <c r="D167">
        <v>25.742000000000001</v>
      </c>
      <c r="E167">
        <v>28.135999999999999</v>
      </c>
      <c r="F167">
        <v>28.129000000000001</v>
      </c>
      <c r="G167">
        <v>25.811</v>
      </c>
      <c r="H167">
        <v>26.210999999999999</v>
      </c>
      <c r="I167">
        <v>27.869</v>
      </c>
    </row>
    <row r="168" spans="1:9">
      <c r="A168" t="s">
        <v>175</v>
      </c>
      <c r="B168">
        <v>14.298999999999999</v>
      </c>
      <c r="C168">
        <v>26.696000000000002</v>
      </c>
      <c r="D168">
        <v>24.876999999999999</v>
      </c>
      <c r="E168">
        <v>27.024000000000001</v>
      </c>
      <c r="F168">
        <v>27.021999999999998</v>
      </c>
      <c r="G168">
        <v>24.93</v>
      </c>
      <c r="H168">
        <v>25.254000000000001</v>
      </c>
      <c r="I168">
        <v>26.829000000000001</v>
      </c>
    </row>
    <row r="169" spans="1:9">
      <c r="A169" t="s">
        <v>176</v>
      </c>
      <c r="B169">
        <v>11.407999999999999</v>
      </c>
      <c r="C169">
        <v>24.96</v>
      </c>
      <c r="D169">
        <v>23.850999999999999</v>
      </c>
      <c r="E169">
        <v>25.209</v>
      </c>
      <c r="F169">
        <v>25.222000000000001</v>
      </c>
      <c r="G169">
        <v>23.890999999999998</v>
      </c>
      <c r="H169">
        <v>24.134</v>
      </c>
      <c r="I169">
        <v>25.396000000000001</v>
      </c>
    </row>
    <row r="170" spans="1:9">
      <c r="A170" t="s">
        <v>177</v>
      </c>
      <c r="B170">
        <v>9.26</v>
      </c>
      <c r="C170">
        <v>23.808</v>
      </c>
      <c r="D170">
        <v>23.164999999999999</v>
      </c>
      <c r="E170">
        <v>23.994</v>
      </c>
      <c r="F170">
        <v>24.029</v>
      </c>
      <c r="G170">
        <v>23.196000000000002</v>
      </c>
      <c r="H170">
        <v>23.388000000000002</v>
      </c>
      <c r="I170">
        <v>24.393000000000001</v>
      </c>
    </row>
    <row r="171" spans="1:9">
      <c r="A171" t="s">
        <v>178</v>
      </c>
      <c r="B171">
        <v>7.4530000000000003</v>
      </c>
      <c r="C171">
        <v>22.007000000000001</v>
      </c>
      <c r="D171">
        <v>22.2</v>
      </c>
      <c r="E171">
        <v>22.11</v>
      </c>
      <c r="F171">
        <v>22.155000000000001</v>
      </c>
      <c r="G171">
        <v>22.233000000000001</v>
      </c>
      <c r="H171">
        <v>22.347999999999999</v>
      </c>
      <c r="I171">
        <v>22.843</v>
      </c>
    </row>
    <row r="172" spans="1:9">
      <c r="A172" t="s">
        <v>179</v>
      </c>
      <c r="B172">
        <v>5.992</v>
      </c>
      <c r="C172">
        <v>19.939</v>
      </c>
      <c r="D172">
        <v>20.879000000000001</v>
      </c>
      <c r="E172">
        <v>19.956</v>
      </c>
      <c r="F172">
        <v>19.989999999999998</v>
      </c>
      <c r="G172">
        <v>20.904</v>
      </c>
      <c r="H172">
        <v>20.939</v>
      </c>
      <c r="I172">
        <v>20.844000000000001</v>
      </c>
    </row>
    <row r="173" spans="1:9">
      <c r="A173" t="s">
        <v>180</v>
      </c>
      <c r="B173">
        <v>30.466000000000001</v>
      </c>
      <c r="C173">
        <v>36.252000000000002</v>
      </c>
      <c r="D173">
        <v>33.450000000000003</v>
      </c>
      <c r="E173">
        <v>36.655000000000001</v>
      </c>
      <c r="F173">
        <v>36.793999999999997</v>
      </c>
      <c r="G173">
        <v>33.613999999999997</v>
      </c>
      <c r="H173">
        <v>34.668999999999997</v>
      </c>
      <c r="I173">
        <v>36.305999999999997</v>
      </c>
    </row>
    <row r="174" spans="1:9">
      <c r="A174" t="s">
        <v>181</v>
      </c>
      <c r="B174">
        <v>27.01</v>
      </c>
      <c r="C174">
        <v>33.802999999999997</v>
      </c>
      <c r="D174">
        <v>30.974</v>
      </c>
      <c r="E174">
        <v>34.164999999999999</v>
      </c>
      <c r="F174">
        <v>34.296999999999997</v>
      </c>
      <c r="G174">
        <v>31.132000000000001</v>
      </c>
      <c r="H174">
        <v>31.88</v>
      </c>
      <c r="I174">
        <v>33.764000000000003</v>
      </c>
    </row>
    <row r="175" spans="1:9">
      <c r="A175" t="s">
        <v>182</v>
      </c>
      <c r="B175">
        <v>22.722000000000001</v>
      </c>
      <c r="C175">
        <v>32.398000000000003</v>
      </c>
      <c r="D175">
        <v>29.489000000000001</v>
      </c>
      <c r="E175">
        <v>32.777000000000001</v>
      </c>
      <c r="F175">
        <v>32.863</v>
      </c>
      <c r="G175">
        <v>29.640999999999998</v>
      </c>
      <c r="H175">
        <v>30.192</v>
      </c>
      <c r="I175">
        <v>32.290999999999997</v>
      </c>
    </row>
    <row r="176" spans="1:9">
      <c r="A176" t="s">
        <v>183</v>
      </c>
      <c r="B176">
        <v>18.619</v>
      </c>
      <c r="C176">
        <v>30.925000000000001</v>
      </c>
      <c r="D176">
        <v>28.231999999999999</v>
      </c>
      <c r="E176">
        <v>31.277999999999999</v>
      </c>
      <c r="F176">
        <v>31.356000000000002</v>
      </c>
      <c r="G176">
        <v>28.367000000000001</v>
      </c>
      <c r="H176">
        <v>28.806000000000001</v>
      </c>
      <c r="I176">
        <v>30.853999999999999</v>
      </c>
    </row>
    <row r="177" spans="1:9">
      <c r="A177" t="s">
        <v>184</v>
      </c>
      <c r="B177">
        <v>15.202</v>
      </c>
      <c r="C177">
        <v>29.361000000000001</v>
      </c>
      <c r="D177">
        <v>27.19</v>
      </c>
      <c r="E177">
        <v>29.661000000000001</v>
      </c>
      <c r="F177">
        <v>29.71</v>
      </c>
      <c r="G177">
        <v>27.292999999999999</v>
      </c>
      <c r="H177">
        <v>27.640999999999998</v>
      </c>
      <c r="I177">
        <v>29.478000000000002</v>
      </c>
    </row>
    <row r="178" spans="1:9">
      <c r="A178" t="s">
        <v>185</v>
      </c>
      <c r="B178">
        <v>12.23</v>
      </c>
      <c r="C178">
        <v>28.074999999999999</v>
      </c>
      <c r="D178">
        <v>26.381</v>
      </c>
      <c r="E178">
        <v>28.292999999999999</v>
      </c>
      <c r="F178">
        <v>28.326000000000001</v>
      </c>
      <c r="G178">
        <v>26.452000000000002</v>
      </c>
      <c r="H178">
        <v>26.751000000000001</v>
      </c>
      <c r="I178">
        <v>28.401</v>
      </c>
    </row>
    <row r="179" spans="1:9">
      <c r="A179" t="s">
        <v>186</v>
      </c>
      <c r="B179">
        <v>9.8059999999999992</v>
      </c>
      <c r="C179">
        <v>26.178999999999998</v>
      </c>
      <c r="D179">
        <v>25.405000000000001</v>
      </c>
      <c r="E179">
        <v>26.294</v>
      </c>
      <c r="F179">
        <v>26.331</v>
      </c>
      <c r="G179">
        <v>25.457999999999998</v>
      </c>
      <c r="H179">
        <v>25.664999999999999</v>
      </c>
      <c r="I179">
        <v>26.806000000000001</v>
      </c>
    </row>
    <row r="180" spans="1:9">
      <c r="A180" t="s">
        <v>187</v>
      </c>
      <c r="B180">
        <v>8.0719999999999992</v>
      </c>
      <c r="C180">
        <v>24.498999999999999</v>
      </c>
      <c r="D180">
        <v>24.52</v>
      </c>
      <c r="E180">
        <v>24.564</v>
      </c>
      <c r="F180">
        <v>24.603999999999999</v>
      </c>
      <c r="G180">
        <v>24.561</v>
      </c>
      <c r="H180">
        <v>24.715</v>
      </c>
      <c r="I180">
        <v>25.425999999999998</v>
      </c>
    </row>
    <row r="181" spans="1:9">
      <c r="A181" t="s">
        <v>188</v>
      </c>
      <c r="B181">
        <v>6.6189999999999998</v>
      </c>
      <c r="C181">
        <v>22.036999999999999</v>
      </c>
      <c r="D181">
        <v>22.943000000000001</v>
      </c>
      <c r="E181">
        <v>22.015999999999998</v>
      </c>
      <c r="F181">
        <v>22.041</v>
      </c>
      <c r="G181">
        <v>22.977</v>
      </c>
      <c r="H181">
        <v>23.027999999999999</v>
      </c>
      <c r="I181">
        <v>23.013999999999999</v>
      </c>
    </row>
    <row r="182" spans="1:9">
      <c r="A182" t="s">
        <v>189</v>
      </c>
      <c r="B182">
        <v>29.218</v>
      </c>
      <c r="C182">
        <v>36.479999999999997</v>
      </c>
      <c r="D182">
        <v>34.899000000000001</v>
      </c>
      <c r="E182">
        <v>36.950000000000003</v>
      </c>
      <c r="F182">
        <v>36.915999999999997</v>
      </c>
      <c r="G182">
        <v>35.048000000000002</v>
      </c>
      <c r="H182">
        <v>35.83</v>
      </c>
      <c r="I182">
        <v>36.496000000000002</v>
      </c>
    </row>
    <row r="183" spans="1:9">
      <c r="A183" t="s">
        <v>190</v>
      </c>
      <c r="B183">
        <v>26.414000000000001</v>
      </c>
      <c r="C183">
        <v>33.895000000000003</v>
      </c>
      <c r="D183">
        <v>31.939</v>
      </c>
      <c r="E183">
        <v>34.345999999999997</v>
      </c>
      <c r="F183">
        <v>34.271000000000001</v>
      </c>
      <c r="G183">
        <v>32.078000000000003</v>
      </c>
      <c r="H183">
        <v>32.674999999999997</v>
      </c>
      <c r="I183">
        <v>33.805</v>
      </c>
    </row>
    <row r="184" spans="1:9">
      <c r="A184" t="s">
        <v>191</v>
      </c>
      <c r="B184">
        <v>22.818999999999999</v>
      </c>
      <c r="C184">
        <v>32.158999999999999</v>
      </c>
      <c r="D184">
        <v>30.117000000000001</v>
      </c>
      <c r="E184">
        <v>32.585000000000001</v>
      </c>
      <c r="F184">
        <v>32.472000000000001</v>
      </c>
      <c r="G184">
        <v>30.273</v>
      </c>
      <c r="H184">
        <v>30.713000000000001</v>
      </c>
      <c r="I184">
        <v>32.034999999999997</v>
      </c>
    </row>
    <row r="185" spans="1:9">
      <c r="A185" t="s">
        <v>192</v>
      </c>
      <c r="B185">
        <v>18.532</v>
      </c>
      <c r="C185">
        <v>30.637</v>
      </c>
      <c r="D185">
        <v>28.675000000000001</v>
      </c>
      <c r="E185">
        <v>31.015000000000001</v>
      </c>
      <c r="F185">
        <v>30.920999999999999</v>
      </c>
      <c r="G185">
        <v>28.81</v>
      </c>
      <c r="H185">
        <v>29.13</v>
      </c>
      <c r="I185">
        <v>30.497</v>
      </c>
    </row>
    <row r="186" spans="1:9">
      <c r="A186" t="s">
        <v>193</v>
      </c>
      <c r="B186">
        <v>15.067</v>
      </c>
      <c r="C186">
        <v>29.327000000000002</v>
      </c>
      <c r="D186">
        <v>27.652999999999999</v>
      </c>
      <c r="E186">
        <v>29.655999999999999</v>
      </c>
      <c r="F186">
        <v>29.59</v>
      </c>
      <c r="G186">
        <v>27.771999999999998</v>
      </c>
      <c r="H186">
        <v>28.016999999999999</v>
      </c>
      <c r="I186">
        <v>29.323</v>
      </c>
    </row>
    <row r="187" spans="1:9">
      <c r="A187" t="s">
        <v>194</v>
      </c>
      <c r="B187">
        <v>12.159000000000001</v>
      </c>
      <c r="C187">
        <v>28.02</v>
      </c>
      <c r="D187">
        <v>26.757999999999999</v>
      </c>
      <c r="E187">
        <v>28.28</v>
      </c>
      <c r="F187">
        <v>28.268000000000001</v>
      </c>
      <c r="G187">
        <v>26.853999999999999</v>
      </c>
      <c r="H187">
        <v>27.05</v>
      </c>
      <c r="I187">
        <v>28.184000000000001</v>
      </c>
    </row>
    <row r="188" spans="1:9">
      <c r="A188" t="s">
        <v>195</v>
      </c>
      <c r="B188">
        <v>9.9450000000000003</v>
      </c>
      <c r="C188">
        <v>26.567</v>
      </c>
      <c r="D188">
        <v>25.942</v>
      </c>
      <c r="E188">
        <v>26.75</v>
      </c>
      <c r="F188">
        <v>26.815999999999999</v>
      </c>
      <c r="G188">
        <v>26.021000000000001</v>
      </c>
      <c r="H188">
        <v>26.164000000000001</v>
      </c>
      <c r="I188">
        <v>27.001000000000001</v>
      </c>
    </row>
    <row r="189" spans="1:9">
      <c r="A189" t="s">
        <v>196</v>
      </c>
      <c r="B189">
        <v>8.1010000000000009</v>
      </c>
      <c r="C189">
        <v>24.995000000000001</v>
      </c>
      <c r="D189">
        <v>25.09</v>
      </c>
      <c r="E189">
        <v>25.099</v>
      </c>
      <c r="F189">
        <v>25.212</v>
      </c>
      <c r="G189">
        <v>25.146999999999998</v>
      </c>
      <c r="H189">
        <v>25.239000000000001</v>
      </c>
      <c r="I189">
        <v>25.669</v>
      </c>
    </row>
    <row r="190" spans="1:9">
      <c r="A190" t="s">
        <v>197</v>
      </c>
      <c r="B190">
        <v>6.6719999999999997</v>
      </c>
      <c r="C190">
        <v>23.018000000000001</v>
      </c>
      <c r="D190">
        <v>23.895</v>
      </c>
      <c r="E190">
        <v>23.038</v>
      </c>
      <c r="F190">
        <v>23.145</v>
      </c>
      <c r="G190">
        <v>23.93</v>
      </c>
      <c r="H190">
        <v>23.952999999999999</v>
      </c>
      <c r="I190">
        <v>23.812999999999999</v>
      </c>
    </row>
    <row r="191" spans="1:9">
      <c r="A191" t="s">
        <v>198</v>
      </c>
      <c r="B191">
        <v>27.292000000000002</v>
      </c>
      <c r="C191">
        <v>31.946000000000002</v>
      </c>
      <c r="D191">
        <v>29.593</v>
      </c>
      <c r="E191">
        <v>32.295999999999999</v>
      </c>
      <c r="F191">
        <v>32.302</v>
      </c>
      <c r="G191">
        <v>29.673999999999999</v>
      </c>
      <c r="H191">
        <v>30.536999999999999</v>
      </c>
      <c r="I191">
        <v>32.112000000000002</v>
      </c>
    </row>
    <row r="192" spans="1:9">
      <c r="A192" t="s">
        <v>199</v>
      </c>
      <c r="B192">
        <v>25.16</v>
      </c>
      <c r="C192">
        <v>30.22</v>
      </c>
      <c r="D192">
        <v>27.989000000000001</v>
      </c>
      <c r="E192">
        <v>30.585999999999999</v>
      </c>
      <c r="F192">
        <v>30.597000000000001</v>
      </c>
      <c r="G192">
        <v>28.073</v>
      </c>
      <c r="H192">
        <v>28.687000000000001</v>
      </c>
      <c r="I192">
        <v>30.335999999999999</v>
      </c>
    </row>
    <row r="193" spans="1:9">
      <c r="A193" t="s">
        <v>200</v>
      </c>
      <c r="B193">
        <v>21.715</v>
      </c>
      <c r="C193">
        <v>28.757000000000001</v>
      </c>
      <c r="D193">
        <v>26.675999999999998</v>
      </c>
      <c r="E193">
        <v>29.134</v>
      </c>
      <c r="F193">
        <v>29.119</v>
      </c>
      <c r="G193">
        <v>26.753</v>
      </c>
      <c r="H193">
        <v>27.212</v>
      </c>
      <c r="I193">
        <v>28.812000000000001</v>
      </c>
    </row>
    <row r="194" spans="1:9">
      <c r="A194" t="s">
        <v>201</v>
      </c>
      <c r="B194">
        <v>17.995999999999999</v>
      </c>
      <c r="C194">
        <v>27.387</v>
      </c>
      <c r="D194">
        <v>25.661000000000001</v>
      </c>
      <c r="E194">
        <v>27.709</v>
      </c>
      <c r="F194">
        <v>27.704999999999998</v>
      </c>
      <c r="G194">
        <v>25.722000000000001</v>
      </c>
      <c r="H194">
        <v>26.048999999999999</v>
      </c>
      <c r="I194">
        <v>27.503</v>
      </c>
    </row>
    <row r="195" spans="1:9">
      <c r="A195" t="s">
        <v>202</v>
      </c>
      <c r="B195">
        <v>14.795</v>
      </c>
      <c r="C195">
        <v>26.268000000000001</v>
      </c>
      <c r="D195">
        <v>24.82</v>
      </c>
      <c r="E195">
        <v>26.553999999999998</v>
      </c>
      <c r="F195">
        <v>26.542000000000002</v>
      </c>
      <c r="G195">
        <v>24.866</v>
      </c>
      <c r="H195">
        <v>25.128</v>
      </c>
      <c r="I195">
        <v>26.440999999999999</v>
      </c>
    </row>
    <row r="196" spans="1:9">
      <c r="A196" t="s">
        <v>203</v>
      </c>
      <c r="B196">
        <v>12.003</v>
      </c>
      <c r="C196">
        <v>25.138000000000002</v>
      </c>
      <c r="D196">
        <v>24.116</v>
      </c>
      <c r="E196">
        <v>25.364999999999998</v>
      </c>
      <c r="F196">
        <v>25.373999999999999</v>
      </c>
      <c r="G196">
        <v>24.158999999999999</v>
      </c>
      <c r="H196">
        <v>24.363</v>
      </c>
      <c r="I196">
        <v>25.452999999999999</v>
      </c>
    </row>
    <row r="197" spans="1:9">
      <c r="A197" t="s">
        <v>204</v>
      </c>
      <c r="B197">
        <v>9.8000000000000007</v>
      </c>
      <c r="C197">
        <v>23.832999999999998</v>
      </c>
      <c r="D197">
        <v>23.306000000000001</v>
      </c>
      <c r="E197">
        <v>24.004999999999999</v>
      </c>
      <c r="F197">
        <v>24.021999999999998</v>
      </c>
      <c r="G197">
        <v>23.33</v>
      </c>
      <c r="H197">
        <v>23.478999999999999</v>
      </c>
      <c r="I197">
        <v>24.285</v>
      </c>
    </row>
    <row r="198" spans="1:9">
      <c r="A198" t="s">
        <v>205</v>
      </c>
      <c r="B198">
        <v>8.01</v>
      </c>
      <c r="C198">
        <v>22.265999999999998</v>
      </c>
      <c r="D198">
        <v>22.431999999999999</v>
      </c>
      <c r="E198">
        <v>22.353999999999999</v>
      </c>
      <c r="F198">
        <v>22.382000000000001</v>
      </c>
      <c r="G198">
        <v>22.459</v>
      </c>
      <c r="H198">
        <v>22.55</v>
      </c>
      <c r="I198">
        <v>22.922000000000001</v>
      </c>
    </row>
    <row r="199" spans="1:9">
      <c r="A199" t="s">
        <v>206</v>
      </c>
      <c r="B199">
        <v>6.5890000000000004</v>
      </c>
      <c r="C199">
        <v>20.355</v>
      </c>
      <c r="D199">
        <v>21.279</v>
      </c>
      <c r="E199">
        <v>20.382999999999999</v>
      </c>
      <c r="F199">
        <v>20.408999999999999</v>
      </c>
      <c r="G199">
        <v>21.298999999999999</v>
      </c>
      <c r="H199">
        <v>21.315999999999999</v>
      </c>
      <c r="I199">
        <v>21.152999999999999</v>
      </c>
    </row>
    <row r="200" spans="1:9">
      <c r="A200" t="s">
        <v>207</v>
      </c>
      <c r="B200">
        <v>32.500999999999998</v>
      </c>
      <c r="C200">
        <v>39.155000000000001</v>
      </c>
      <c r="D200">
        <v>38.103000000000002</v>
      </c>
      <c r="E200">
        <v>39.47</v>
      </c>
      <c r="F200">
        <v>39.659999999999997</v>
      </c>
      <c r="G200">
        <v>38.409999999999997</v>
      </c>
      <c r="H200">
        <v>38.731999999999999</v>
      </c>
      <c r="I200">
        <v>39.195</v>
      </c>
    </row>
    <row r="201" spans="1:9">
      <c r="A201" t="s">
        <v>208</v>
      </c>
      <c r="B201">
        <v>28.094000000000001</v>
      </c>
      <c r="C201">
        <v>36.210999999999999</v>
      </c>
      <c r="D201">
        <v>34.930999999999997</v>
      </c>
      <c r="E201">
        <v>36.478000000000002</v>
      </c>
      <c r="F201">
        <v>36.625</v>
      </c>
      <c r="G201">
        <v>35.258000000000003</v>
      </c>
      <c r="H201">
        <v>35.533999999999999</v>
      </c>
      <c r="I201">
        <v>36.298999999999999</v>
      </c>
    </row>
    <row r="202" spans="1:9">
      <c r="A202" t="s">
        <v>209</v>
      </c>
      <c r="B202">
        <v>22.92</v>
      </c>
      <c r="C202">
        <v>34.481000000000002</v>
      </c>
      <c r="D202">
        <v>33.212000000000003</v>
      </c>
      <c r="E202">
        <v>34.737000000000002</v>
      </c>
      <c r="F202">
        <v>34.854999999999997</v>
      </c>
      <c r="G202">
        <v>33.508000000000003</v>
      </c>
      <c r="H202">
        <v>33.747</v>
      </c>
      <c r="I202">
        <v>34.658000000000001</v>
      </c>
    </row>
    <row r="203" spans="1:9">
      <c r="A203" t="s">
        <v>210</v>
      </c>
      <c r="B203">
        <v>18.375</v>
      </c>
      <c r="C203">
        <v>33.033999999999999</v>
      </c>
      <c r="D203">
        <v>31.82</v>
      </c>
      <c r="E203">
        <v>33.302999999999997</v>
      </c>
      <c r="F203">
        <v>33.415999999999997</v>
      </c>
      <c r="G203">
        <v>32.066000000000003</v>
      </c>
      <c r="H203">
        <v>32.286999999999999</v>
      </c>
      <c r="I203">
        <v>33.354999999999997</v>
      </c>
    </row>
    <row r="204" spans="1:9">
      <c r="A204" t="s">
        <v>211</v>
      </c>
      <c r="B204">
        <v>14.983000000000001</v>
      </c>
      <c r="C204">
        <v>31.481000000000002</v>
      </c>
      <c r="D204">
        <v>30.541</v>
      </c>
      <c r="E204">
        <v>31.667000000000002</v>
      </c>
      <c r="F204">
        <v>31.751000000000001</v>
      </c>
      <c r="G204">
        <v>30.731999999999999</v>
      </c>
      <c r="H204">
        <v>30.922999999999998</v>
      </c>
      <c r="I204">
        <v>31.86</v>
      </c>
    </row>
    <row r="205" spans="1:9">
      <c r="A205" t="s">
        <v>212</v>
      </c>
      <c r="B205">
        <v>11.863</v>
      </c>
      <c r="C205">
        <v>30.143000000000001</v>
      </c>
      <c r="D205">
        <v>29.651</v>
      </c>
      <c r="E205">
        <v>30.298999999999999</v>
      </c>
      <c r="F205">
        <v>30.375</v>
      </c>
      <c r="G205">
        <v>29.795000000000002</v>
      </c>
      <c r="H205">
        <v>29.972000000000001</v>
      </c>
      <c r="I205">
        <v>30.859000000000002</v>
      </c>
    </row>
    <row r="206" spans="1:9">
      <c r="A206" t="s">
        <v>213</v>
      </c>
      <c r="B206">
        <v>9.4239999999999995</v>
      </c>
      <c r="C206">
        <v>28.71</v>
      </c>
      <c r="D206">
        <v>28.686</v>
      </c>
      <c r="E206">
        <v>28.811</v>
      </c>
      <c r="F206">
        <v>28.866</v>
      </c>
      <c r="G206">
        <v>28.78</v>
      </c>
      <c r="H206">
        <v>28.928999999999998</v>
      </c>
      <c r="I206">
        <v>29.725999999999999</v>
      </c>
    </row>
    <row r="207" spans="1:9">
      <c r="A207" t="s">
        <v>214</v>
      </c>
      <c r="B207">
        <v>7.8</v>
      </c>
      <c r="C207">
        <v>26.963999999999999</v>
      </c>
      <c r="D207">
        <v>27.501000000000001</v>
      </c>
      <c r="E207">
        <v>27.004000000000001</v>
      </c>
      <c r="F207">
        <v>27.07</v>
      </c>
      <c r="G207">
        <v>27.565000000000001</v>
      </c>
      <c r="H207">
        <v>27.670999999999999</v>
      </c>
      <c r="I207">
        <v>28.056999999999999</v>
      </c>
    </row>
    <row r="208" spans="1:9">
      <c r="A208" t="s">
        <v>215</v>
      </c>
      <c r="B208">
        <v>6.2430000000000003</v>
      </c>
      <c r="C208">
        <v>24.437999999999999</v>
      </c>
      <c r="D208">
        <v>25.643000000000001</v>
      </c>
      <c r="E208">
        <v>24.372</v>
      </c>
      <c r="F208">
        <v>24.414000000000001</v>
      </c>
      <c r="G208">
        <v>25.672000000000001</v>
      </c>
      <c r="H208">
        <v>25.701000000000001</v>
      </c>
      <c r="I208">
        <v>25.497</v>
      </c>
    </row>
    <row r="209" spans="1:9">
      <c r="A209" t="s">
        <v>216</v>
      </c>
      <c r="B209">
        <v>29.213000000000001</v>
      </c>
      <c r="C209">
        <v>34.043999999999997</v>
      </c>
      <c r="D209">
        <v>32.381999999999998</v>
      </c>
      <c r="E209">
        <v>34.465000000000003</v>
      </c>
      <c r="F209">
        <v>34.545999999999999</v>
      </c>
      <c r="G209">
        <v>32.540999999999997</v>
      </c>
      <c r="H209">
        <v>33.226999999999997</v>
      </c>
      <c r="I209">
        <v>34.429000000000002</v>
      </c>
    </row>
    <row r="210" spans="1:9">
      <c r="A210" t="s">
        <v>217</v>
      </c>
      <c r="B210">
        <v>26.1</v>
      </c>
      <c r="C210">
        <v>31.87</v>
      </c>
      <c r="D210">
        <v>30.084</v>
      </c>
      <c r="E210">
        <v>32.280999999999999</v>
      </c>
      <c r="F210">
        <v>32.35</v>
      </c>
      <c r="G210">
        <v>30.228000000000002</v>
      </c>
      <c r="H210">
        <v>30.736000000000001</v>
      </c>
      <c r="I210">
        <v>32.162999999999997</v>
      </c>
    </row>
    <row r="211" spans="1:9">
      <c r="A211" t="s">
        <v>218</v>
      </c>
      <c r="B211">
        <v>22.108000000000001</v>
      </c>
      <c r="C211">
        <v>30.36</v>
      </c>
      <c r="D211">
        <v>28.530999999999999</v>
      </c>
      <c r="E211">
        <v>30.757000000000001</v>
      </c>
      <c r="F211">
        <v>30.818000000000001</v>
      </c>
      <c r="G211">
        <v>28.646999999999998</v>
      </c>
      <c r="H211">
        <v>29.047000000000001</v>
      </c>
      <c r="I211">
        <v>30.628</v>
      </c>
    </row>
    <row r="212" spans="1:9">
      <c r="A212" t="s">
        <v>219</v>
      </c>
      <c r="B212">
        <v>18.198</v>
      </c>
      <c r="C212">
        <v>28.745000000000001</v>
      </c>
      <c r="D212">
        <v>27.248000000000001</v>
      </c>
      <c r="E212">
        <v>29.085999999999999</v>
      </c>
      <c r="F212">
        <v>29.13</v>
      </c>
      <c r="G212">
        <v>27.327000000000002</v>
      </c>
      <c r="H212">
        <v>27.629000000000001</v>
      </c>
      <c r="I212">
        <v>29.076000000000001</v>
      </c>
    </row>
    <row r="213" spans="1:9">
      <c r="A213" t="s">
        <v>220</v>
      </c>
      <c r="B213">
        <v>14.922000000000001</v>
      </c>
      <c r="C213">
        <v>27.638999999999999</v>
      </c>
      <c r="D213">
        <v>26.303000000000001</v>
      </c>
      <c r="E213">
        <v>27.913</v>
      </c>
      <c r="F213">
        <v>27.939</v>
      </c>
      <c r="G213">
        <v>26.353999999999999</v>
      </c>
      <c r="H213">
        <v>26.611999999999998</v>
      </c>
      <c r="I213">
        <v>27.995000000000001</v>
      </c>
    </row>
    <row r="214" spans="1:9">
      <c r="A214" t="s">
        <v>221</v>
      </c>
      <c r="B214">
        <v>12.241</v>
      </c>
      <c r="C214">
        <v>26.323</v>
      </c>
      <c r="D214">
        <v>25.468</v>
      </c>
      <c r="E214">
        <v>26.562999999999999</v>
      </c>
      <c r="F214">
        <v>26.593</v>
      </c>
      <c r="G214">
        <v>25.506</v>
      </c>
      <c r="H214">
        <v>25.718</v>
      </c>
      <c r="I214">
        <v>26.873999999999999</v>
      </c>
    </row>
    <row r="215" spans="1:9">
      <c r="A215" t="s">
        <v>222</v>
      </c>
      <c r="B215">
        <v>9.859</v>
      </c>
      <c r="C215">
        <v>24.972999999999999</v>
      </c>
      <c r="D215">
        <v>24.611999999999998</v>
      </c>
      <c r="E215">
        <v>25.145</v>
      </c>
      <c r="F215">
        <v>25.173999999999999</v>
      </c>
      <c r="G215">
        <v>24.640999999999998</v>
      </c>
      <c r="H215">
        <v>24.803999999999998</v>
      </c>
      <c r="I215">
        <v>25.664000000000001</v>
      </c>
    </row>
    <row r="216" spans="1:9">
      <c r="A216" t="s">
        <v>223</v>
      </c>
      <c r="B216">
        <v>8.1440000000000001</v>
      </c>
      <c r="C216">
        <v>23.395</v>
      </c>
      <c r="D216">
        <v>23.698</v>
      </c>
      <c r="E216">
        <v>23.494</v>
      </c>
      <c r="F216">
        <v>23.523</v>
      </c>
      <c r="G216">
        <v>23.716000000000001</v>
      </c>
      <c r="H216">
        <v>23.815000000000001</v>
      </c>
      <c r="I216">
        <v>24.227</v>
      </c>
    </row>
    <row r="217" spans="1:9">
      <c r="A217" t="s">
        <v>224</v>
      </c>
      <c r="B217">
        <v>6.5449999999999999</v>
      </c>
      <c r="C217">
        <v>21.213999999999999</v>
      </c>
      <c r="D217">
        <v>22.239000000000001</v>
      </c>
      <c r="E217">
        <v>21.222000000000001</v>
      </c>
      <c r="F217">
        <v>21.242999999999999</v>
      </c>
      <c r="G217">
        <v>22.257000000000001</v>
      </c>
      <c r="H217">
        <v>22.277999999999999</v>
      </c>
      <c r="I217">
        <v>22.1</v>
      </c>
    </row>
    <row r="218" spans="1:9">
      <c r="A218" t="s">
        <v>225</v>
      </c>
      <c r="B218">
        <v>33.582999999999998</v>
      </c>
      <c r="C218">
        <v>41.323</v>
      </c>
      <c r="D218">
        <v>40.517000000000003</v>
      </c>
      <c r="E218">
        <v>41.649000000000001</v>
      </c>
      <c r="F218">
        <v>41.637</v>
      </c>
      <c r="G218">
        <v>40.656999999999996</v>
      </c>
      <c r="H218">
        <v>40.847000000000001</v>
      </c>
      <c r="I218">
        <v>41.356999999999999</v>
      </c>
    </row>
    <row r="219" spans="1:9">
      <c r="A219" t="s">
        <v>226</v>
      </c>
      <c r="B219">
        <v>29.035</v>
      </c>
      <c r="C219">
        <v>38.24</v>
      </c>
      <c r="D219">
        <v>37.317</v>
      </c>
      <c r="E219">
        <v>38.564</v>
      </c>
      <c r="F219">
        <v>38.661000000000001</v>
      </c>
      <c r="G219">
        <v>37.406999999999996</v>
      </c>
      <c r="H219">
        <v>37.595999999999997</v>
      </c>
      <c r="I219">
        <v>38.301000000000002</v>
      </c>
    </row>
    <row r="220" spans="1:9">
      <c r="A220" t="s">
        <v>227</v>
      </c>
      <c r="B220">
        <v>22.890999999999998</v>
      </c>
      <c r="C220">
        <v>36.302999999999997</v>
      </c>
      <c r="D220">
        <v>35.334000000000003</v>
      </c>
      <c r="E220">
        <v>36.637999999999998</v>
      </c>
      <c r="F220">
        <v>36.706000000000003</v>
      </c>
      <c r="G220">
        <v>35.389000000000003</v>
      </c>
      <c r="H220">
        <v>35.548000000000002</v>
      </c>
      <c r="I220">
        <v>36.387</v>
      </c>
    </row>
    <row r="221" spans="1:9">
      <c r="A221" t="s">
        <v>228</v>
      </c>
      <c r="B221">
        <v>18.597000000000001</v>
      </c>
      <c r="C221">
        <v>35.109000000000002</v>
      </c>
      <c r="D221">
        <v>34.127000000000002</v>
      </c>
      <c r="E221">
        <v>35.411000000000001</v>
      </c>
      <c r="F221">
        <v>35.436</v>
      </c>
      <c r="G221">
        <v>34.154000000000003</v>
      </c>
      <c r="H221">
        <v>34.290999999999997</v>
      </c>
      <c r="I221">
        <v>35.188000000000002</v>
      </c>
    </row>
    <row r="222" spans="1:9">
      <c r="A222" t="s">
        <v>229</v>
      </c>
      <c r="B222">
        <v>14.445</v>
      </c>
      <c r="C222">
        <v>33.542999999999999</v>
      </c>
      <c r="D222">
        <v>32.917999999999999</v>
      </c>
      <c r="E222">
        <v>33.802999999999997</v>
      </c>
      <c r="F222">
        <v>33.868000000000002</v>
      </c>
      <c r="G222">
        <v>32.927999999999997</v>
      </c>
      <c r="H222">
        <v>33.049999999999997</v>
      </c>
      <c r="I222">
        <v>33.845999999999997</v>
      </c>
    </row>
    <row r="223" spans="1:9">
      <c r="A223" t="s">
        <v>230</v>
      </c>
      <c r="B223">
        <v>11.445</v>
      </c>
      <c r="C223">
        <v>32.152000000000001</v>
      </c>
      <c r="D223">
        <v>31.853999999999999</v>
      </c>
      <c r="E223">
        <v>32.340000000000003</v>
      </c>
      <c r="F223">
        <v>32.411000000000001</v>
      </c>
      <c r="G223">
        <v>31.841999999999999</v>
      </c>
      <c r="H223">
        <v>31.949000000000002</v>
      </c>
      <c r="I223">
        <v>32.634</v>
      </c>
    </row>
    <row r="224" spans="1:9">
      <c r="A224" t="s">
        <v>231</v>
      </c>
      <c r="B224">
        <v>9.1050000000000004</v>
      </c>
      <c r="C224">
        <v>30.664999999999999</v>
      </c>
      <c r="D224">
        <v>30.829000000000001</v>
      </c>
      <c r="E224">
        <v>30.794</v>
      </c>
      <c r="F224">
        <v>30.888999999999999</v>
      </c>
      <c r="G224">
        <v>30.827000000000002</v>
      </c>
      <c r="H224">
        <v>30.905999999999999</v>
      </c>
      <c r="I224">
        <v>31.388999999999999</v>
      </c>
    </row>
    <row r="225" spans="1:9">
      <c r="A225" t="s">
        <v>232</v>
      </c>
      <c r="B225">
        <v>7.2670000000000003</v>
      </c>
      <c r="C225">
        <v>29.692</v>
      </c>
      <c r="D225">
        <v>30.219000000000001</v>
      </c>
      <c r="E225">
        <v>29.780999999999999</v>
      </c>
      <c r="F225">
        <v>29.901</v>
      </c>
      <c r="G225">
        <v>30.204999999999998</v>
      </c>
      <c r="H225">
        <v>30.273</v>
      </c>
      <c r="I225">
        <v>30.524999999999999</v>
      </c>
    </row>
    <row r="226" spans="1:9">
      <c r="A226" t="s">
        <v>233</v>
      </c>
      <c r="B226">
        <v>5.71</v>
      </c>
      <c r="C226">
        <v>28.053000000000001</v>
      </c>
      <c r="D226">
        <v>29.024000000000001</v>
      </c>
      <c r="E226">
        <v>28.018000000000001</v>
      </c>
      <c r="F226">
        <v>28.12</v>
      </c>
      <c r="G226">
        <v>29.010999999999999</v>
      </c>
      <c r="H226">
        <v>29.033999999999999</v>
      </c>
      <c r="I226">
        <v>28.873000000000001</v>
      </c>
    </row>
    <row r="227" spans="1:9">
      <c r="A227" t="s">
        <v>234</v>
      </c>
      <c r="B227">
        <v>22.492000000000001</v>
      </c>
      <c r="C227">
        <v>29.795000000000002</v>
      </c>
      <c r="D227">
        <v>27.388999999999999</v>
      </c>
      <c r="E227">
        <v>30.198</v>
      </c>
      <c r="F227">
        <v>30.242000000000001</v>
      </c>
      <c r="G227">
        <v>27.474</v>
      </c>
      <c r="H227">
        <v>28.451000000000001</v>
      </c>
      <c r="I227">
        <v>29.728000000000002</v>
      </c>
    </row>
    <row r="228" spans="1:9">
      <c r="A228" t="s">
        <v>235</v>
      </c>
      <c r="B228">
        <v>21.216000000000001</v>
      </c>
      <c r="C228">
        <v>27.395</v>
      </c>
      <c r="D228">
        <v>25.116</v>
      </c>
      <c r="E228">
        <v>27.757999999999999</v>
      </c>
      <c r="F228">
        <v>27.788</v>
      </c>
      <c r="G228">
        <v>25.201000000000001</v>
      </c>
      <c r="H228">
        <v>25.873999999999999</v>
      </c>
      <c r="I228">
        <v>27.277999999999999</v>
      </c>
    </row>
    <row r="229" spans="1:9">
      <c r="A229" t="s">
        <v>236</v>
      </c>
      <c r="B229">
        <v>19.065000000000001</v>
      </c>
      <c r="C229">
        <v>25.837</v>
      </c>
      <c r="D229">
        <v>23.597000000000001</v>
      </c>
      <c r="E229">
        <v>26.172999999999998</v>
      </c>
      <c r="F229">
        <v>26.195</v>
      </c>
      <c r="G229">
        <v>23.669</v>
      </c>
      <c r="H229">
        <v>24.167999999999999</v>
      </c>
      <c r="I229">
        <v>25.640999999999998</v>
      </c>
    </row>
    <row r="230" spans="1:9">
      <c r="A230" t="s">
        <v>237</v>
      </c>
      <c r="B230">
        <v>16.256</v>
      </c>
      <c r="C230">
        <v>24.29</v>
      </c>
      <c r="D230">
        <v>22.356000000000002</v>
      </c>
      <c r="E230">
        <v>24.585999999999999</v>
      </c>
      <c r="F230">
        <v>24.606999999999999</v>
      </c>
      <c r="G230">
        <v>22.422999999999998</v>
      </c>
      <c r="H230">
        <v>22.785</v>
      </c>
      <c r="I230">
        <v>24.146000000000001</v>
      </c>
    </row>
    <row r="231" spans="1:9">
      <c r="A231" t="s">
        <v>238</v>
      </c>
      <c r="B231">
        <v>13.75</v>
      </c>
      <c r="C231">
        <v>22.927</v>
      </c>
      <c r="D231">
        <v>21.379000000000001</v>
      </c>
      <c r="E231">
        <v>23.183</v>
      </c>
      <c r="F231">
        <v>23.207999999999998</v>
      </c>
      <c r="G231">
        <v>21.434999999999999</v>
      </c>
      <c r="H231">
        <v>21.71</v>
      </c>
      <c r="I231">
        <v>22.878</v>
      </c>
    </row>
    <row r="232" spans="1:9">
      <c r="A232" t="s">
        <v>239</v>
      </c>
      <c r="B232">
        <v>11.439</v>
      </c>
      <c r="C232">
        <v>21.704000000000001</v>
      </c>
      <c r="D232">
        <v>20.593</v>
      </c>
      <c r="E232">
        <v>21.890999999999998</v>
      </c>
      <c r="F232">
        <v>21.911999999999999</v>
      </c>
      <c r="G232">
        <v>20.634</v>
      </c>
      <c r="H232">
        <v>20.855</v>
      </c>
      <c r="I232">
        <v>21.827999999999999</v>
      </c>
    </row>
    <row r="233" spans="1:9">
      <c r="A233" t="s">
        <v>240</v>
      </c>
      <c r="B233">
        <v>9.266</v>
      </c>
      <c r="C233">
        <v>20.292999999999999</v>
      </c>
      <c r="D233">
        <v>19.808</v>
      </c>
      <c r="E233">
        <v>20.416</v>
      </c>
      <c r="F233">
        <v>20.448</v>
      </c>
      <c r="G233">
        <v>19.843</v>
      </c>
      <c r="H233">
        <v>20.004000000000001</v>
      </c>
      <c r="I233">
        <v>20.661999999999999</v>
      </c>
    </row>
    <row r="234" spans="1:9">
      <c r="A234" t="s">
        <v>241</v>
      </c>
      <c r="B234">
        <v>7.6189999999999998</v>
      </c>
      <c r="C234">
        <v>18.812999999999999</v>
      </c>
      <c r="D234">
        <v>19.068999999999999</v>
      </c>
      <c r="E234">
        <v>18.853000000000002</v>
      </c>
      <c r="F234">
        <v>18.884</v>
      </c>
      <c r="G234">
        <v>19.100999999999999</v>
      </c>
      <c r="H234">
        <v>19.201000000000001</v>
      </c>
      <c r="I234">
        <v>19.466000000000001</v>
      </c>
    </row>
    <row r="235" spans="1:9">
      <c r="A235" t="s">
        <v>242</v>
      </c>
      <c r="B235">
        <v>6.2539999999999996</v>
      </c>
      <c r="C235">
        <v>16.956</v>
      </c>
      <c r="D235">
        <v>17.864999999999998</v>
      </c>
      <c r="E235">
        <v>16.919</v>
      </c>
      <c r="F235">
        <v>16.939</v>
      </c>
      <c r="G235">
        <v>17.881</v>
      </c>
      <c r="H235">
        <v>17.904</v>
      </c>
      <c r="I235">
        <v>17.695</v>
      </c>
    </row>
    <row r="236" spans="1:9">
      <c r="A236" t="s">
        <v>243</v>
      </c>
      <c r="B236">
        <v>29.727</v>
      </c>
      <c r="C236">
        <v>35.576999999999998</v>
      </c>
      <c r="D236">
        <v>32.447000000000003</v>
      </c>
      <c r="E236">
        <v>36.081000000000003</v>
      </c>
      <c r="F236">
        <v>36.234999999999999</v>
      </c>
      <c r="G236">
        <v>32.549999999999997</v>
      </c>
      <c r="H236">
        <v>33.582000000000001</v>
      </c>
      <c r="I236">
        <v>35.567999999999998</v>
      </c>
    </row>
    <row r="237" spans="1:9">
      <c r="A237" t="s">
        <v>244</v>
      </c>
      <c r="B237">
        <v>26.355</v>
      </c>
      <c r="C237">
        <v>33.366</v>
      </c>
      <c r="D237">
        <v>30.324000000000002</v>
      </c>
      <c r="E237">
        <v>33.823999999999998</v>
      </c>
      <c r="F237">
        <v>33.963000000000001</v>
      </c>
      <c r="G237">
        <v>30.45</v>
      </c>
      <c r="H237">
        <v>31.164000000000001</v>
      </c>
      <c r="I237">
        <v>33.268000000000001</v>
      </c>
    </row>
    <row r="238" spans="1:9">
      <c r="A238" t="s">
        <v>245</v>
      </c>
      <c r="B238">
        <v>22.155999999999999</v>
      </c>
      <c r="C238">
        <v>31.690999999999999</v>
      </c>
      <c r="D238">
        <v>28.872</v>
      </c>
      <c r="E238">
        <v>32.122999999999998</v>
      </c>
      <c r="F238">
        <v>32.219000000000001</v>
      </c>
      <c r="G238">
        <v>28.981000000000002</v>
      </c>
      <c r="H238">
        <v>29.491</v>
      </c>
      <c r="I238">
        <v>31.623000000000001</v>
      </c>
    </row>
    <row r="239" spans="1:9">
      <c r="A239" t="s">
        <v>246</v>
      </c>
      <c r="B239">
        <v>18.007000000000001</v>
      </c>
      <c r="C239">
        <v>30.254000000000001</v>
      </c>
      <c r="D239">
        <v>27.597000000000001</v>
      </c>
      <c r="E239">
        <v>30.632999999999999</v>
      </c>
      <c r="F239">
        <v>30.701000000000001</v>
      </c>
      <c r="G239">
        <v>27.690999999999999</v>
      </c>
      <c r="H239">
        <v>28.097999999999999</v>
      </c>
      <c r="I239">
        <v>30.263999999999999</v>
      </c>
    </row>
    <row r="240" spans="1:9">
      <c r="A240" t="s">
        <v>247</v>
      </c>
      <c r="B240">
        <v>14.738</v>
      </c>
      <c r="C240">
        <v>28.780999999999999</v>
      </c>
      <c r="D240">
        <v>26.559000000000001</v>
      </c>
      <c r="E240">
        <v>29.067</v>
      </c>
      <c r="F240">
        <v>29.114999999999998</v>
      </c>
      <c r="G240">
        <v>26.626999999999999</v>
      </c>
      <c r="H240">
        <v>26.96</v>
      </c>
      <c r="I240">
        <v>28.846</v>
      </c>
    </row>
    <row r="241" spans="1:9">
      <c r="A241" t="s">
        <v>248</v>
      </c>
      <c r="B241">
        <v>11.576000000000001</v>
      </c>
      <c r="C241">
        <v>27.395</v>
      </c>
      <c r="D241">
        <v>25.8</v>
      </c>
      <c r="E241">
        <v>27.616</v>
      </c>
      <c r="F241">
        <v>27.649000000000001</v>
      </c>
      <c r="G241">
        <v>25.850999999999999</v>
      </c>
      <c r="H241">
        <v>26.117000000000001</v>
      </c>
      <c r="I241">
        <v>27.739000000000001</v>
      </c>
    </row>
    <row r="242" spans="1:9">
      <c r="A242" t="s">
        <v>249</v>
      </c>
      <c r="B242">
        <v>9.3650000000000002</v>
      </c>
      <c r="C242">
        <v>25.923999999999999</v>
      </c>
      <c r="D242">
        <v>24.954000000000001</v>
      </c>
      <c r="E242">
        <v>26.099</v>
      </c>
      <c r="F242">
        <v>26.135000000000002</v>
      </c>
      <c r="G242">
        <v>24.992999999999999</v>
      </c>
      <c r="H242">
        <v>25.213999999999999</v>
      </c>
      <c r="I242">
        <v>26.558</v>
      </c>
    </row>
    <row r="243" spans="1:9">
      <c r="A243" t="s">
        <v>250</v>
      </c>
      <c r="B243">
        <v>7.4859999999999998</v>
      </c>
      <c r="C243">
        <v>23.984000000000002</v>
      </c>
      <c r="D243">
        <v>23.913</v>
      </c>
      <c r="E243">
        <v>24.094000000000001</v>
      </c>
      <c r="F243">
        <v>24.13</v>
      </c>
      <c r="G243">
        <v>23.951000000000001</v>
      </c>
      <c r="H243">
        <v>24.097000000000001</v>
      </c>
      <c r="I243">
        <v>24.867999999999999</v>
      </c>
    </row>
    <row r="244" spans="1:9">
      <c r="A244" t="s">
        <v>251</v>
      </c>
      <c r="B244">
        <v>6.0289999999999999</v>
      </c>
      <c r="C244">
        <v>21.698</v>
      </c>
      <c r="D244">
        <v>22.379000000000001</v>
      </c>
      <c r="E244">
        <v>21.702999999999999</v>
      </c>
      <c r="F244">
        <v>21.722999999999999</v>
      </c>
      <c r="G244">
        <v>22.416</v>
      </c>
      <c r="H244">
        <v>22.463999999999999</v>
      </c>
      <c r="I244">
        <v>22.559000000000001</v>
      </c>
    </row>
    <row r="245" spans="1:9">
      <c r="A245" t="s">
        <v>252</v>
      </c>
      <c r="B245">
        <v>23.474</v>
      </c>
      <c r="C245">
        <v>32.057000000000002</v>
      </c>
      <c r="D245">
        <v>31.518000000000001</v>
      </c>
      <c r="E245">
        <v>32.616</v>
      </c>
      <c r="F245">
        <v>32.78</v>
      </c>
      <c r="G245">
        <v>31.689</v>
      </c>
      <c r="H245">
        <v>32.116</v>
      </c>
      <c r="I245">
        <v>32.115000000000002</v>
      </c>
    </row>
    <row r="246" spans="1:9">
      <c r="A246" t="s">
        <v>253</v>
      </c>
      <c r="B246">
        <v>21.797999999999998</v>
      </c>
      <c r="C246">
        <v>28.913</v>
      </c>
      <c r="D246">
        <v>27.984000000000002</v>
      </c>
      <c r="E246">
        <v>29.42</v>
      </c>
      <c r="F246">
        <v>29.526</v>
      </c>
      <c r="G246">
        <v>28.11</v>
      </c>
      <c r="H246">
        <v>28.510999999999999</v>
      </c>
      <c r="I246">
        <v>28.994</v>
      </c>
    </row>
    <row r="247" spans="1:9">
      <c r="A247" t="s">
        <v>254</v>
      </c>
      <c r="B247">
        <v>19.786999999999999</v>
      </c>
      <c r="C247">
        <v>27.012</v>
      </c>
      <c r="D247">
        <v>26.029</v>
      </c>
      <c r="E247">
        <v>27.486999999999998</v>
      </c>
      <c r="F247">
        <v>27.577999999999999</v>
      </c>
      <c r="G247">
        <v>26.126999999999999</v>
      </c>
      <c r="H247">
        <v>26.459</v>
      </c>
      <c r="I247">
        <v>27.148</v>
      </c>
    </row>
    <row r="248" spans="1:9">
      <c r="A248" t="s">
        <v>255</v>
      </c>
      <c r="B248">
        <v>16.978000000000002</v>
      </c>
      <c r="C248">
        <v>25.538</v>
      </c>
      <c r="D248">
        <v>24.544</v>
      </c>
      <c r="E248">
        <v>25.963000000000001</v>
      </c>
      <c r="F248">
        <v>26.038</v>
      </c>
      <c r="G248">
        <v>24.628</v>
      </c>
      <c r="H248">
        <v>24.899000000000001</v>
      </c>
      <c r="I248">
        <v>25.718</v>
      </c>
    </row>
    <row r="249" spans="1:9">
      <c r="A249" t="s">
        <v>256</v>
      </c>
      <c r="B249">
        <v>14.218999999999999</v>
      </c>
      <c r="C249">
        <v>24.085999999999999</v>
      </c>
      <c r="D249">
        <v>23.37</v>
      </c>
      <c r="E249">
        <v>24.420999999999999</v>
      </c>
      <c r="F249">
        <v>24.481999999999999</v>
      </c>
      <c r="G249">
        <v>23.428000000000001</v>
      </c>
      <c r="H249">
        <v>23.641999999999999</v>
      </c>
      <c r="I249">
        <v>24.408999999999999</v>
      </c>
    </row>
    <row r="250" spans="1:9">
      <c r="A250" t="s">
        <v>257</v>
      </c>
      <c r="B250">
        <v>11.693</v>
      </c>
      <c r="C250">
        <v>22.972000000000001</v>
      </c>
      <c r="D250">
        <v>22.55</v>
      </c>
      <c r="E250">
        <v>23.256</v>
      </c>
      <c r="F250">
        <v>23.306000000000001</v>
      </c>
      <c r="G250">
        <v>22.591999999999999</v>
      </c>
      <c r="H250">
        <v>22.766999999999999</v>
      </c>
      <c r="I250">
        <v>23.489000000000001</v>
      </c>
    </row>
    <row r="251" spans="1:9">
      <c r="A251" t="s">
        <v>258</v>
      </c>
      <c r="B251">
        <v>9.4529999999999994</v>
      </c>
      <c r="C251">
        <v>21.513999999999999</v>
      </c>
      <c r="D251">
        <v>21.603000000000002</v>
      </c>
      <c r="E251">
        <v>21.696999999999999</v>
      </c>
      <c r="F251">
        <v>21.741</v>
      </c>
      <c r="G251">
        <v>21.635999999999999</v>
      </c>
      <c r="H251">
        <v>21.766999999999999</v>
      </c>
      <c r="I251">
        <v>22.251000000000001</v>
      </c>
    </row>
    <row r="252" spans="1:9">
      <c r="A252" t="s">
        <v>259</v>
      </c>
      <c r="B252">
        <v>7.6879999999999997</v>
      </c>
      <c r="C252">
        <v>20.135999999999999</v>
      </c>
      <c r="D252">
        <v>20.757000000000001</v>
      </c>
      <c r="E252">
        <v>20.253</v>
      </c>
      <c r="F252">
        <v>20.297999999999998</v>
      </c>
      <c r="G252">
        <v>20.786999999999999</v>
      </c>
      <c r="H252">
        <v>20.867999999999999</v>
      </c>
      <c r="I252">
        <v>21.065999999999999</v>
      </c>
    </row>
    <row r="253" spans="1:9">
      <c r="A253" t="s">
        <v>260</v>
      </c>
      <c r="B253">
        <v>6.3659999999999997</v>
      </c>
      <c r="C253">
        <v>18.471</v>
      </c>
      <c r="D253">
        <v>19.57</v>
      </c>
      <c r="E253">
        <v>18.503</v>
      </c>
      <c r="F253">
        <v>18.530999999999999</v>
      </c>
      <c r="G253">
        <v>19.600000000000001</v>
      </c>
      <c r="H253">
        <v>19.616</v>
      </c>
      <c r="I253">
        <v>19.401</v>
      </c>
    </row>
    <row r="254" spans="1:9">
      <c r="A254" t="s">
        <v>261</v>
      </c>
      <c r="B254">
        <v>31.8</v>
      </c>
      <c r="C254">
        <v>39.47</v>
      </c>
      <c r="D254">
        <v>37.972999999999999</v>
      </c>
      <c r="E254">
        <v>39.780999999999999</v>
      </c>
      <c r="F254">
        <v>39.816000000000003</v>
      </c>
      <c r="G254">
        <v>38.203000000000003</v>
      </c>
      <c r="H254">
        <v>38.667999999999999</v>
      </c>
      <c r="I254">
        <v>39.478999999999999</v>
      </c>
    </row>
    <row r="255" spans="1:9">
      <c r="A255" t="s">
        <v>262</v>
      </c>
      <c r="B255">
        <v>27.952000000000002</v>
      </c>
      <c r="C255">
        <v>36.226999999999997</v>
      </c>
      <c r="D255">
        <v>34.688000000000002</v>
      </c>
      <c r="E255">
        <v>36.521000000000001</v>
      </c>
      <c r="F255">
        <v>36.509</v>
      </c>
      <c r="G255">
        <v>34.859000000000002</v>
      </c>
      <c r="H255">
        <v>35.21</v>
      </c>
      <c r="I255">
        <v>36.281999999999996</v>
      </c>
    </row>
    <row r="256" spans="1:9">
      <c r="A256" t="s">
        <v>263</v>
      </c>
      <c r="B256">
        <v>23.459</v>
      </c>
      <c r="C256">
        <v>34.119999999999997</v>
      </c>
      <c r="D256">
        <v>32.621000000000002</v>
      </c>
      <c r="E256">
        <v>34.377000000000002</v>
      </c>
      <c r="F256">
        <v>34.366999999999997</v>
      </c>
      <c r="G256">
        <v>32.738</v>
      </c>
      <c r="H256">
        <v>33.01</v>
      </c>
      <c r="I256">
        <v>34.165999999999997</v>
      </c>
    </row>
    <row r="257" spans="1:9">
      <c r="A257" t="s">
        <v>264</v>
      </c>
      <c r="B257">
        <v>18.86</v>
      </c>
      <c r="C257">
        <v>33.04</v>
      </c>
      <c r="D257">
        <v>31.484999999999999</v>
      </c>
      <c r="E257">
        <v>33.302</v>
      </c>
      <c r="F257">
        <v>33.29</v>
      </c>
      <c r="G257">
        <v>31.588999999999999</v>
      </c>
      <c r="H257">
        <v>31.824000000000002</v>
      </c>
      <c r="I257">
        <v>33.162999999999997</v>
      </c>
    </row>
    <row r="258" spans="1:9">
      <c r="A258" t="s">
        <v>265</v>
      </c>
      <c r="B258">
        <v>15.284000000000001</v>
      </c>
      <c r="C258">
        <v>31.327000000000002</v>
      </c>
      <c r="D258">
        <v>30.260999999999999</v>
      </c>
      <c r="E258">
        <v>31.542000000000002</v>
      </c>
      <c r="F258">
        <v>31.536000000000001</v>
      </c>
      <c r="G258">
        <v>30.312999999999999</v>
      </c>
      <c r="H258">
        <v>30.498999999999999</v>
      </c>
      <c r="I258">
        <v>31.643999999999998</v>
      </c>
    </row>
    <row r="259" spans="1:9">
      <c r="A259" t="s">
        <v>266</v>
      </c>
      <c r="B259">
        <v>12.227</v>
      </c>
      <c r="C259">
        <v>29.806000000000001</v>
      </c>
      <c r="D259">
        <v>29.224</v>
      </c>
      <c r="E259">
        <v>29.965</v>
      </c>
      <c r="F259">
        <v>30.007000000000001</v>
      </c>
      <c r="G259">
        <v>29.25</v>
      </c>
      <c r="H259">
        <v>29.405000000000001</v>
      </c>
      <c r="I259">
        <v>30.297999999999998</v>
      </c>
    </row>
    <row r="260" spans="1:9">
      <c r="A260" t="s">
        <v>267</v>
      </c>
      <c r="B260">
        <v>9.9969999999999999</v>
      </c>
      <c r="C260">
        <v>28.457999999999998</v>
      </c>
      <c r="D260">
        <v>28.419</v>
      </c>
      <c r="E260">
        <v>28.567</v>
      </c>
      <c r="F260">
        <v>28.645</v>
      </c>
      <c r="G260">
        <v>28.414999999999999</v>
      </c>
      <c r="H260">
        <v>28.548999999999999</v>
      </c>
      <c r="I260">
        <v>29.260999999999999</v>
      </c>
    </row>
    <row r="261" spans="1:9">
      <c r="A261" t="s">
        <v>268</v>
      </c>
      <c r="B261">
        <v>8.0809999999999995</v>
      </c>
      <c r="C261">
        <v>26.949000000000002</v>
      </c>
      <c r="D261">
        <v>27.445</v>
      </c>
      <c r="E261">
        <v>27.02</v>
      </c>
      <c r="F261">
        <v>27.126000000000001</v>
      </c>
      <c r="G261">
        <v>27.436</v>
      </c>
      <c r="H261">
        <v>27.535</v>
      </c>
      <c r="I261">
        <v>27.952999999999999</v>
      </c>
    </row>
    <row r="262" spans="1:9">
      <c r="A262" t="s">
        <v>269</v>
      </c>
      <c r="B262">
        <v>6.5960000000000001</v>
      </c>
      <c r="C262">
        <v>24.73</v>
      </c>
      <c r="D262">
        <v>25.81</v>
      </c>
      <c r="E262">
        <v>24.702000000000002</v>
      </c>
      <c r="F262">
        <v>24.785</v>
      </c>
      <c r="G262">
        <v>25.82</v>
      </c>
      <c r="H262">
        <v>25.85</v>
      </c>
      <c r="I262">
        <v>25.702999999999999</v>
      </c>
    </row>
    <row r="263" spans="1:9">
      <c r="A263" t="s">
        <v>270</v>
      </c>
      <c r="B263">
        <v>26.713999999999999</v>
      </c>
      <c r="C263">
        <v>33.055999999999997</v>
      </c>
      <c r="D263">
        <v>30.103000000000002</v>
      </c>
      <c r="E263">
        <v>33.488</v>
      </c>
      <c r="F263">
        <v>33.527000000000001</v>
      </c>
      <c r="G263">
        <v>30.195</v>
      </c>
      <c r="H263">
        <v>31.753</v>
      </c>
      <c r="I263">
        <v>33.057000000000002</v>
      </c>
    </row>
    <row r="264" spans="1:9">
      <c r="A264" t="s">
        <v>271</v>
      </c>
      <c r="B264">
        <v>24.468</v>
      </c>
      <c r="C264">
        <v>30.856000000000002</v>
      </c>
      <c r="D264">
        <v>27.83</v>
      </c>
      <c r="E264">
        <v>31.302</v>
      </c>
      <c r="F264">
        <v>31.341999999999999</v>
      </c>
      <c r="G264">
        <v>27.931999999999999</v>
      </c>
      <c r="H264">
        <v>29.004999999999999</v>
      </c>
      <c r="I264">
        <v>30.739000000000001</v>
      </c>
    </row>
    <row r="265" spans="1:9">
      <c r="A265" t="s">
        <v>272</v>
      </c>
      <c r="B265">
        <v>21.292999999999999</v>
      </c>
      <c r="C265">
        <v>29.25</v>
      </c>
      <c r="D265">
        <v>26.306000000000001</v>
      </c>
      <c r="E265">
        <v>29.675000000000001</v>
      </c>
      <c r="F265">
        <v>29.693999999999999</v>
      </c>
      <c r="G265">
        <v>26.391999999999999</v>
      </c>
      <c r="H265">
        <v>27.141999999999999</v>
      </c>
      <c r="I265">
        <v>29.05</v>
      </c>
    </row>
    <row r="266" spans="1:9">
      <c r="A266" t="s">
        <v>273</v>
      </c>
      <c r="B266">
        <v>18.032</v>
      </c>
      <c r="C266">
        <v>27.786000000000001</v>
      </c>
      <c r="D266">
        <v>25.131</v>
      </c>
      <c r="E266">
        <v>28.151</v>
      </c>
      <c r="F266">
        <v>28.149000000000001</v>
      </c>
      <c r="G266">
        <v>25.193999999999999</v>
      </c>
      <c r="H266">
        <v>25.719000000000001</v>
      </c>
      <c r="I266">
        <v>27.61</v>
      </c>
    </row>
    <row r="267" spans="1:9">
      <c r="A267" t="s">
        <v>274</v>
      </c>
      <c r="B267">
        <v>14.798999999999999</v>
      </c>
      <c r="C267">
        <v>26.265000000000001</v>
      </c>
      <c r="D267">
        <v>24.11</v>
      </c>
      <c r="E267">
        <v>26.568999999999999</v>
      </c>
      <c r="F267">
        <v>26.576000000000001</v>
      </c>
      <c r="G267">
        <v>24.16</v>
      </c>
      <c r="H267">
        <v>24.556000000000001</v>
      </c>
      <c r="I267">
        <v>26.273</v>
      </c>
    </row>
    <row r="268" spans="1:9">
      <c r="A268" t="s">
        <v>275</v>
      </c>
      <c r="B268">
        <v>12.135999999999999</v>
      </c>
      <c r="C268">
        <v>25.021999999999998</v>
      </c>
      <c r="D268">
        <v>23.361999999999998</v>
      </c>
      <c r="E268">
        <v>25.27</v>
      </c>
      <c r="F268">
        <v>25.286999999999999</v>
      </c>
      <c r="G268">
        <v>23.398</v>
      </c>
      <c r="H268">
        <v>23.704999999999998</v>
      </c>
      <c r="I268">
        <v>25.212</v>
      </c>
    </row>
    <row r="269" spans="1:9">
      <c r="A269" t="s">
        <v>276</v>
      </c>
      <c r="B269">
        <v>9.9830000000000005</v>
      </c>
      <c r="C269">
        <v>23.518999999999998</v>
      </c>
      <c r="D269">
        <v>22.54</v>
      </c>
      <c r="E269">
        <v>23.696000000000002</v>
      </c>
      <c r="F269">
        <v>23.710999999999999</v>
      </c>
      <c r="G269">
        <v>22.562000000000001</v>
      </c>
      <c r="H269">
        <v>22.786999999999999</v>
      </c>
      <c r="I269">
        <v>23.945</v>
      </c>
    </row>
    <row r="270" spans="1:9">
      <c r="A270" t="s">
        <v>277</v>
      </c>
      <c r="B270">
        <v>8.2040000000000006</v>
      </c>
      <c r="C270">
        <v>21.832000000000001</v>
      </c>
      <c r="D270">
        <v>21.667999999999999</v>
      </c>
      <c r="E270">
        <v>21.93</v>
      </c>
      <c r="F270">
        <v>21.952000000000002</v>
      </c>
      <c r="G270">
        <v>21.686</v>
      </c>
      <c r="H270">
        <v>21.832999999999998</v>
      </c>
      <c r="I270">
        <v>22.498999999999999</v>
      </c>
    </row>
    <row r="271" spans="1:9">
      <c r="A271" t="s">
        <v>278</v>
      </c>
      <c r="B271">
        <v>6.6890000000000001</v>
      </c>
      <c r="C271">
        <v>19.488</v>
      </c>
      <c r="D271">
        <v>20.233000000000001</v>
      </c>
      <c r="E271">
        <v>19.489999999999998</v>
      </c>
      <c r="F271">
        <v>19.507999999999999</v>
      </c>
      <c r="G271">
        <v>20.245999999999999</v>
      </c>
      <c r="H271">
        <v>20.288</v>
      </c>
      <c r="I271">
        <v>20.277999999999999</v>
      </c>
    </row>
    <row r="272" spans="1:9">
      <c r="A272" t="s">
        <v>279</v>
      </c>
      <c r="B272">
        <v>29.213999999999999</v>
      </c>
      <c r="C272">
        <v>34.758000000000003</v>
      </c>
      <c r="D272">
        <v>31.954000000000001</v>
      </c>
      <c r="E272">
        <v>35.146999999999998</v>
      </c>
      <c r="F272">
        <v>35.021000000000001</v>
      </c>
      <c r="G272">
        <v>32.04</v>
      </c>
      <c r="H272">
        <v>32.863</v>
      </c>
      <c r="I272">
        <v>34.970999999999997</v>
      </c>
    </row>
    <row r="273" spans="1:9">
      <c r="A273" t="s">
        <v>280</v>
      </c>
      <c r="B273">
        <v>27.100999999999999</v>
      </c>
      <c r="C273">
        <v>32.848999999999997</v>
      </c>
      <c r="D273">
        <v>30.407</v>
      </c>
      <c r="E273">
        <v>33.238999999999997</v>
      </c>
      <c r="F273">
        <v>33.090000000000003</v>
      </c>
      <c r="G273">
        <v>30.521000000000001</v>
      </c>
      <c r="H273">
        <v>31.05</v>
      </c>
      <c r="I273">
        <v>33.031999999999996</v>
      </c>
    </row>
    <row r="274" spans="1:9">
      <c r="A274" t="s">
        <v>281</v>
      </c>
      <c r="B274">
        <v>23.123000000000001</v>
      </c>
      <c r="C274">
        <v>31.128</v>
      </c>
      <c r="D274">
        <v>28.989000000000001</v>
      </c>
      <c r="E274">
        <v>31.512</v>
      </c>
      <c r="F274">
        <v>31.367000000000001</v>
      </c>
      <c r="G274">
        <v>29.113</v>
      </c>
      <c r="H274">
        <v>29.486000000000001</v>
      </c>
      <c r="I274">
        <v>31.274999999999999</v>
      </c>
    </row>
    <row r="275" spans="1:9">
      <c r="A275" t="s">
        <v>282</v>
      </c>
      <c r="B275">
        <v>18.856000000000002</v>
      </c>
      <c r="C275">
        <v>30.007999999999999</v>
      </c>
      <c r="D275">
        <v>28.085999999999999</v>
      </c>
      <c r="E275">
        <v>30.344000000000001</v>
      </c>
      <c r="F275">
        <v>30.225000000000001</v>
      </c>
      <c r="G275">
        <v>28.202999999999999</v>
      </c>
      <c r="H275">
        <v>28.481000000000002</v>
      </c>
      <c r="I275">
        <v>30.114999999999998</v>
      </c>
    </row>
    <row r="276" spans="1:9">
      <c r="A276" t="s">
        <v>283</v>
      </c>
      <c r="B276">
        <v>15.448</v>
      </c>
      <c r="C276">
        <v>28.687999999999999</v>
      </c>
      <c r="D276">
        <v>27.103000000000002</v>
      </c>
      <c r="E276">
        <v>28.978999999999999</v>
      </c>
      <c r="F276">
        <v>28.914999999999999</v>
      </c>
      <c r="G276">
        <v>27.216000000000001</v>
      </c>
      <c r="H276">
        <v>27.428000000000001</v>
      </c>
      <c r="I276">
        <v>28.853000000000002</v>
      </c>
    </row>
    <row r="277" spans="1:9">
      <c r="A277" t="s">
        <v>284</v>
      </c>
      <c r="B277">
        <v>12.542999999999999</v>
      </c>
      <c r="C277">
        <v>27.372</v>
      </c>
      <c r="D277">
        <v>26.312999999999999</v>
      </c>
      <c r="E277">
        <v>27.600999999999999</v>
      </c>
      <c r="F277">
        <v>27.599</v>
      </c>
      <c r="G277">
        <v>26.413</v>
      </c>
      <c r="H277">
        <v>26.582999999999998</v>
      </c>
      <c r="I277">
        <v>27.696000000000002</v>
      </c>
    </row>
    <row r="278" spans="1:9">
      <c r="A278" t="s">
        <v>285</v>
      </c>
      <c r="B278">
        <v>10.32</v>
      </c>
      <c r="C278">
        <v>26.091999999999999</v>
      </c>
      <c r="D278">
        <v>25.594999999999999</v>
      </c>
      <c r="E278">
        <v>26.253</v>
      </c>
      <c r="F278">
        <v>26.327999999999999</v>
      </c>
      <c r="G278">
        <v>25.678000000000001</v>
      </c>
      <c r="H278">
        <v>25.803999999999998</v>
      </c>
      <c r="I278">
        <v>26.605</v>
      </c>
    </row>
    <row r="279" spans="1:9">
      <c r="A279" t="s">
        <v>286</v>
      </c>
      <c r="B279">
        <v>8.4390000000000001</v>
      </c>
      <c r="C279">
        <v>24.62</v>
      </c>
      <c r="D279">
        <v>24.745999999999999</v>
      </c>
      <c r="E279">
        <v>24.696000000000002</v>
      </c>
      <c r="F279">
        <v>24.815000000000001</v>
      </c>
      <c r="G279">
        <v>24.809000000000001</v>
      </c>
      <c r="H279">
        <v>24.890999999999998</v>
      </c>
      <c r="I279">
        <v>25.271000000000001</v>
      </c>
    </row>
    <row r="280" spans="1:9">
      <c r="A280" t="s">
        <v>287</v>
      </c>
      <c r="B280">
        <v>6.9820000000000002</v>
      </c>
      <c r="C280">
        <v>22.931000000000001</v>
      </c>
      <c r="D280">
        <v>23.623999999999999</v>
      </c>
      <c r="E280">
        <v>22.916</v>
      </c>
      <c r="F280">
        <v>23.015999999999998</v>
      </c>
      <c r="G280">
        <v>23.646000000000001</v>
      </c>
      <c r="H280">
        <v>23.670999999999999</v>
      </c>
      <c r="I280">
        <v>23.584</v>
      </c>
    </row>
    <row r="281" spans="1:9">
      <c r="A281" t="s">
        <v>288</v>
      </c>
      <c r="B281">
        <v>26.376999999999999</v>
      </c>
      <c r="C281">
        <v>35.35</v>
      </c>
      <c r="D281">
        <v>33.558999999999997</v>
      </c>
      <c r="E281">
        <v>35.805</v>
      </c>
      <c r="F281">
        <v>35.856000000000002</v>
      </c>
      <c r="G281">
        <v>33.698</v>
      </c>
      <c r="H281">
        <v>34.677999999999997</v>
      </c>
      <c r="I281">
        <v>35.335999999999999</v>
      </c>
    </row>
    <row r="282" spans="1:9">
      <c r="A282" t="s">
        <v>289</v>
      </c>
      <c r="B282">
        <v>24.625</v>
      </c>
      <c r="C282">
        <v>32.222000000000001</v>
      </c>
      <c r="D282">
        <v>30.405000000000001</v>
      </c>
      <c r="E282">
        <v>32.640999999999998</v>
      </c>
      <c r="F282">
        <v>32.676000000000002</v>
      </c>
      <c r="G282">
        <v>30.53</v>
      </c>
      <c r="H282">
        <v>31.212</v>
      </c>
      <c r="I282">
        <v>32.194000000000003</v>
      </c>
    </row>
    <row r="283" spans="1:9">
      <c r="A283" t="s">
        <v>290</v>
      </c>
      <c r="B283">
        <v>21.454000000000001</v>
      </c>
      <c r="C283">
        <v>30.292999999999999</v>
      </c>
      <c r="D283">
        <v>28.492999999999999</v>
      </c>
      <c r="E283">
        <v>30.683</v>
      </c>
      <c r="F283">
        <v>30.684000000000001</v>
      </c>
      <c r="G283">
        <v>28.608000000000001</v>
      </c>
      <c r="H283">
        <v>29.097000000000001</v>
      </c>
      <c r="I283">
        <v>30.257999999999999</v>
      </c>
    </row>
    <row r="284" spans="1:9">
      <c r="A284" t="s">
        <v>291</v>
      </c>
      <c r="B284">
        <v>17.599</v>
      </c>
      <c r="C284">
        <v>28.66</v>
      </c>
      <c r="D284">
        <v>27.094000000000001</v>
      </c>
      <c r="E284">
        <v>29.013000000000002</v>
      </c>
      <c r="F284">
        <v>29.013000000000002</v>
      </c>
      <c r="G284">
        <v>27.175000000000001</v>
      </c>
      <c r="H284">
        <v>27.530999999999999</v>
      </c>
      <c r="I284">
        <v>28.707999999999998</v>
      </c>
    </row>
    <row r="285" spans="1:9">
      <c r="A285" t="s">
        <v>292</v>
      </c>
      <c r="B285">
        <v>14.234999999999999</v>
      </c>
      <c r="C285">
        <v>27.292999999999999</v>
      </c>
      <c r="D285">
        <v>26.045000000000002</v>
      </c>
      <c r="E285">
        <v>27.573</v>
      </c>
      <c r="F285">
        <v>27.571999999999999</v>
      </c>
      <c r="G285">
        <v>26.103000000000002</v>
      </c>
      <c r="H285">
        <v>26.372</v>
      </c>
      <c r="I285">
        <v>27.484000000000002</v>
      </c>
    </row>
    <row r="286" spans="1:9">
      <c r="A286" t="s">
        <v>293</v>
      </c>
      <c r="B286">
        <v>11.571</v>
      </c>
      <c r="C286">
        <v>25.978000000000002</v>
      </c>
      <c r="D286">
        <v>25.106999999999999</v>
      </c>
      <c r="E286">
        <v>26.204000000000001</v>
      </c>
      <c r="F286">
        <v>26.22</v>
      </c>
      <c r="G286">
        <v>25.148</v>
      </c>
      <c r="H286">
        <v>25.367000000000001</v>
      </c>
      <c r="I286">
        <v>26.350999999999999</v>
      </c>
    </row>
    <row r="287" spans="1:9">
      <c r="A287" t="s">
        <v>294</v>
      </c>
      <c r="B287">
        <v>9.3339999999999996</v>
      </c>
      <c r="C287">
        <v>24.532</v>
      </c>
      <c r="D287">
        <v>24.225000000000001</v>
      </c>
      <c r="E287">
        <v>24.684999999999999</v>
      </c>
      <c r="F287">
        <v>24.721</v>
      </c>
      <c r="G287">
        <v>24.247</v>
      </c>
      <c r="H287">
        <v>24.419</v>
      </c>
      <c r="I287">
        <v>25.181999999999999</v>
      </c>
    </row>
    <row r="288" spans="1:9">
      <c r="A288" t="s">
        <v>295</v>
      </c>
      <c r="B288">
        <v>7.42</v>
      </c>
      <c r="C288">
        <v>22.870999999999999</v>
      </c>
      <c r="D288">
        <v>23.271000000000001</v>
      </c>
      <c r="E288">
        <v>22.928999999999998</v>
      </c>
      <c r="F288">
        <v>22.974</v>
      </c>
      <c r="G288">
        <v>23.286000000000001</v>
      </c>
      <c r="H288">
        <v>23.391999999999999</v>
      </c>
      <c r="I288">
        <v>23.747</v>
      </c>
    </row>
    <row r="289" spans="1:9">
      <c r="A289" t="s">
        <v>296</v>
      </c>
      <c r="B289">
        <v>5.968</v>
      </c>
      <c r="C289">
        <v>20.783000000000001</v>
      </c>
      <c r="D289">
        <v>21.803000000000001</v>
      </c>
      <c r="E289">
        <v>20.742000000000001</v>
      </c>
      <c r="F289">
        <v>20.771999999999998</v>
      </c>
      <c r="G289">
        <v>21.812000000000001</v>
      </c>
      <c r="H289">
        <v>21.838000000000001</v>
      </c>
      <c r="I289">
        <v>21.677</v>
      </c>
    </row>
    <row r="290" spans="1:9">
      <c r="A290" t="s">
        <v>297</v>
      </c>
      <c r="B290">
        <v>35.264000000000003</v>
      </c>
      <c r="C290">
        <v>39.503</v>
      </c>
      <c r="D290">
        <v>37.633000000000003</v>
      </c>
      <c r="E290">
        <v>40.039000000000001</v>
      </c>
      <c r="F290">
        <v>40.241</v>
      </c>
      <c r="G290">
        <v>38.014000000000003</v>
      </c>
      <c r="H290">
        <v>38.191000000000003</v>
      </c>
      <c r="I290">
        <v>39.603999999999999</v>
      </c>
    </row>
    <row r="291" spans="1:9">
      <c r="A291" t="s">
        <v>298</v>
      </c>
      <c r="B291">
        <v>27.73</v>
      </c>
      <c r="C291">
        <v>36.5</v>
      </c>
      <c r="D291">
        <v>34.805999999999997</v>
      </c>
      <c r="E291">
        <v>37.002000000000002</v>
      </c>
      <c r="F291">
        <v>37.130000000000003</v>
      </c>
      <c r="G291">
        <v>35.121000000000002</v>
      </c>
      <c r="H291">
        <v>35.308</v>
      </c>
      <c r="I291">
        <v>36.700000000000003</v>
      </c>
    </row>
    <row r="292" spans="1:9">
      <c r="A292" t="s">
        <v>299</v>
      </c>
      <c r="B292">
        <v>22.613</v>
      </c>
      <c r="C292">
        <v>34.362000000000002</v>
      </c>
      <c r="D292">
        <v>32.838999999999999</v>
      </c>
      <c r="E292">
        <v>34.866999999999997</v>
      </c>
      <c r="F292">
        <v>34.975000000000001</v>
      </c>
      <c r="G292">
        <v>33.134999999999998</v>
      </c>
      <c r="H292">
        <v>33.328000000000003</v>
      </c>
      <c r="I292">
        <v>34.838000000000001</v>
      </c>
    </row>
    <row r="293" spans="1:9">
      <c r="A293" t="s">
        <v>300</v>
      </c>
      <c r="B293">
        <v>17.606999999999999</v>
      </c>
      <c r="C293">
        <v>32.795999999999999</v>
      </c>
      <c r="D293">
        <v>31.44</v>
      </c>
      <c r="E293">
        <v>33.192999999999998</v>
      </c>
      <c r="F293">
        <v>33.277000000000001</v>
      </c>
      <c r="G293">
        <v>31.672999999999998</v>
      </c>
      <c r="H293">
        <v>31.853000000000002</v>
      </c>
      <c r="I293">
        <v>33.228000000000002</v>
      </c>
    </row>
    <row r="294" spans="1:9">
      <c r="A294" t="s">
        <v>301</v>
      </c>
      <c r="B294">
        <v>14.151999999999999</v>
      </c>
      <c r="C294">
        <v>31.347999999999999</v>
      </c>
      <c r="D294">
        <v>30.504999999999999</v>
      </c>
      <c r="E294">
        <v>31.713000000000001</v>
      </c>
      <c r="F294">
        <v>31.785</v>
      </c>
      <c r="G294">
        <v>30.716999999999999</v>
      </c>
      <c r="H294">
        <v>30.895</v>
      </c>
      <c r="I294">
        <v>32.164999999999999</v>
      </c>
    </row>
    <row r="295" spans="1:9">
      <c r="A295" t="s">
        <v>302</v>
      </c>
      <c r="B295">
        <v>11.238</v>
      </c>
      <c r="C295">
        <v>30.163</v>
      </c>
      <c r="D295">
        <v>29.626000000000001</v>
      </c>
      <c r="E295">
        <v>30.439</v>
      </c>
      <c r="F295">
        <v>30.462</v>
      </c>
      <c r="G295">
        <v>29.81</v>
      </c>
      <c r="H295">
        <v>29.981000000000002</v>
      </c>
      <c r="I295">
        <v>31.109000000000002</v>
      </c>
    </row>
    <row r="296" spans="1:9">
      <c r="A296" t="s">
        <v>303</v>
      </c>
      <c r="B296">
        <v>8.8620000000000001</v>
      </c>
      <c r="C296">
        <v>28.486999999999998</v>
      </c>
      <c r="D296">
        <v>28.684000000000001</v>
      </c>
      <c r="E296">
        <v>28.670999999999999</v>
      </c>
      <c r="F296">
        <v>28.673999999999999</v>
      </c>
      <c r="G296">
        <v>28.847999999999999</v>
      </c>
      <c r="H296">
        <v>28.978999999999999</v>
      </c>
      <c r="I296">
        <v>29.802</v>
      </c>
    </row>
    <row r="297" spans="1:9">
      <c r="A297" t="s">
        <v>304</v>
      </c>
      <c r="B297">
        <v>6.952</v>
      </c>
      <c r="C297">
        <v>26.89</v>
      </c>
      <c r="D297">
        <v>27.675000000000001</v>
      </c>
      <c r="E297">
        <v>26.971</v>
      </c>
      <c r="F297">
        <v>26.959</v>
      </c>
      <c r="G297">
        <v>27.812000000000001</v>
      </c>
      <c r="H297">
        <v>27.917000000000002</v>
      </c>
      <c r="I297">
        <v>28.315999999999999</v>
      </c>
    </row>
    <row r="298" spans="1:9">
      <c r="A298" t="s">
        <v>305</v>
      </c>
      <c r="B298">
        <v>5.407</v>
      </c>
      <c r="C298">
        <v>24.638000000000002</v>
      </c>
      <c r="D298">
        <v>26.164000000000001</v>
      </c>
      <c r="E298">
        <v>24.626000000000001</v>
      </c>
      <c r="F298">
        <v>24.62</v>
      </c>
      <c r="G298">
        <v>26.29</v>
      </c>
      <c r="H298">
        <v>26.318999999999999</v>
      </c>
      <c r="I298">
        <v>26.056000000000001</v>
      </c>
    </row>
    <row r="299" spans="1:9">
      <c r="A299" t="s">
        <v>306</v>
      </c>
      <c r="B299">
        <v>26.413</v>
      </c>
      <c r="C299">
        <v>35.18</v>
      </c>
      <c r="D299">
        <v>33.575000000000003</v>
      </c>
      <c r="E299">
        <v>35.603999999999999</v>
      </c>
      <c r="F299">
        <v>35.648000000000003</v>
      </c>
      <c r="G299">
        <v>33.677999999999997</v>
      </c>
      <c r="H299">
        <v>34.436999999999998</v>
      </c>
      <c r="I299">
        <v>35.253999999999998</v>
      </c>
    </row>
    <row r="300" spans="1:9">
      <c r="A300" t="s">
        <v>307</v>
      </c>
      <c r="B300">
        <v>24.390999999999998</v>
      </c>
      <c r="C300">
        <v>31.670999999999999</v>
      </c>
      <c r="D300">
        <v>30.001000000000001</v>
      </c>
      <c r="E300">
        <v>32.042000000000002</v>
      </c>
      <c r="F300">
        <v>32.1</v>
      </c>
      <c r="G300">
        <v>30.065999999999999</v>
      </c>
      <c r="H300">
        <v>30.591999999999999</v>
      </c>
      <c r="I300">
        <v>31.696000000000002</v>
      </c>
    </row>
    <row r="301" spans="1:9">
      <c r="A301" t="s">
        <v>308</v>
      </c>
      <c r="B301">
        <v>21.061</v>
      </c>
      <c r="C301">
        <v>29.821000000000002</v>
      </c>
      <c r="D301">
        <v>28.167999999999999</v>
      </c>
      <c r="E301">
        <v>30.167999999999999</v>
      </c>
      <c r="F301">
        <v>30.199000000000002</v>
      </c>
      <c r="G301">
        <v>28.234999999999999</v>
      </c>
      <c r="H301">
        <v>28.66</v>
      </c>
      <c r="I301">
        <v>29.873999999999999</v>
      </c>
    </row>
    <row r="302" spans="1:9">
      <c r="A302" t="s">
        <v>309</v>
      </c>
      <c r="B302">
        <v>17.718</v>
      </c>
      <c r="C302">
        <v>28.21</v>
      </c>
      <c r="D302">
        <v>26.696000000000002</v>
      </c>
      <c r="E302">
        <v>28.510999999999999</v>
      </c>
      <c r="F302">
        <v>28.541</v>
      </c>
      <c r="G302">
        <v>26.747</v>
      </c>
      <c r="H302">
        <v>27.077999999999999</v>
      </c>
      <c r="I302">
        <v>28.295000000000002</v>
      </c>
    </row>
    <row r="303" spans="1:9">
      <c r="A303" t="s">
        <v>310</v>
      </c>
      <c r="B303">
        <v>14.419</v>
      </c>
      <c r="C303">
        <v>26.745000000000001</v>
      </c>
      <c r="D303">
        <v>25.629000000000001</v>
      </c>
      <c r="E303">
        <v>27.003</v>
      </c>
      <c r="F303">
        <v>27.035</v>
      </c>
      <c r="G303">
        <v>25.667000000000002</v>
      </c>
      <c r="H303">
        <v>25.928999999999998</v>
      </c>
      <c r="I303">
        <v>27.068000000000001</v>
      </c>
    </row>
    <row r="304" spans="1:9">
      <c r="A304" t="s">
        <v>311</v>
      </c>
      <c r="B304">
        <v>11.709</v>
      </c>
      <c r="C304">
        <v>25.254000000000001</v>
      </c>
      <c r="D304">
        <v>24.719000000000001</v>
      </c>
      <c r="E304">
        <v>25.457000000000001</v>
      </c>
      <c r="F304">
        <v>25.489000000000001</v>
      </c>
      <c r="G304">
        <v>24.748999999999999</v>
      </c>
      <c r="H304">
        <v>24.94</v>
      </c>
      <c r="I304">
        <v>25.844000000000001</v>
      </c>
    </row>
    <row r="305" spans="1:9">
      <c r="A305" t="s">
        <v>312</v>
      </c>
      <c r="B305">
        <v>9.532</v>
      </c>
      <c r="C305">
        <v>24.094999999999999</v>
      </c>
      <c r="D305">
        <v>23.972999999999999</v>
      </c>
      <c r="E305">
        <v>24.231000000000002</v>
      </c>
      <c r="F305">
        <v>24.283999999999999</v>
      </c>
      <c r="G305">
        <v>24.004000000000001</v>
      </c>
      <c r="H305">
        <v>24.170999999999999</v>
      </c>
      <c r="I305">
        <v>24.901</v>
      </c>
    </row>
    <row r="306" spans="1:9">
      <c r="A306" t="s">
        <v>313</v>
      </c>
      <c r="B306">
        <v>7.742</v>
      </c>
      <c r="C306">
        <v>22.626999999999999</v>
      </c>
      <c r="D306">
        <v>23.062999999999999</v>
      </c>
      <c r="E306">
        <v>22.7</v>
      </c>
      <c r="F306">
        <v>22.736000000000001</v>
      </c>
      <c r="G306">
        <v>23.094000000000001</v>
      </c>
      <c r="H306">
        <v>23.207999999999998</v>
      </c>
      <c r="I306">
        <v>23.617999999999999</v>
      </c>
    </row>
    <row r="307" spans="1:9">
      <c r="A307" t="s">
        <v>314</v>
      </c>
      <c r="B307">
        <v>6.2359999999999998</v>
      </c>
      <c r="C307">
        <v>20.56</v>
      </c>
      <c r="D307">
        <v>21.667999999999999</v>
      </c>
      <c r="E307">
        <v>20.542000000000002</v>
      </c>
      <c r="F307">
        <v>20.564</v>
      </c>
      <c r="G307">
        <v>21.699000000000002</v>
      </c>
      <c r="H307">
        <v>21.728999999999999</v>
      </c>
      <c r="I307">
        <v>21.588999999999999</v>
      </c>
    </row>
    <row r="308" spans="1:9">
      <c r="A308" t="s">
        <v>315</v>
      </c>
      <c r="B308">
        <v>33.579000000000001</v>
      </c>
      <c r="C308">
        <v>42.165999999999997</v>
      </c>
      <c r="D308">
        <v>39.433</v>
      </c>
      <c r="E308">
        <v>42.527000000000001</v>
      </c>
      <c r="F308">
        <v>42.625</v>
      </c>
      <c r="G308">
        <v>39.643999999999998</v>
      </c>
      <c r="H308">
        <v>40.353000000000002</v>
      </c>
      <c r="I308">
        <v>42.313000000000002</v>
      </c>
    </row>
    <row r="309" spans="1:9">
      <c r="A309" t="s">
        <v>316</v>
      </c>
      <c r="B309">
        <v>28.789000000000001</v>
      </c>
      <c r="C309">
        <v>38.725000000000001</v>
      </c>
      <c r="D309">
        <v>35.984000000000002</v>
      </c>
      <c r="E309">
        <v>39.033999999999999</v>
      </c>
      <c r="F309">
        <v>39.118000000000002</v>
      </c>
      <c r="G309">
        <v>36.210999999999999</v>
      </c>
      <c r="H309">
        <v>36.753999999999998</v>
      </c>
      <c r="I309">
        <v>38.795000000000002</v>
      </c>
    </row>
    <row r="310" spans="1:9">
      <c r="A310" t="s">
        <v>317</v>
      </c>
      <c r="B310">
        <v>22.952999999999999</v>
      </c>
      <c r="C310">
        <v>36.549999999999997</v>
      </c>
      <c r="D310">
        <v>33.930999999999997</v>
      </c>
      <c r="E310">
        <v>36.85</v>
      </c>
      <c r="F310">
        <v>36.94</v>
      </c>
      <c r="G310">
        <v>34.145000000000003</v>
      </c>
      <c r="H310">
        <v>34.598999999999997</v>
      </c>
      <c r="I310">
        <v>36.79</v>
      </c>
    </row>
    <row r="311" spans="1:9">
      <c r="A311" t="s">
        <v>318</v>
      </c>
      <c r="B311">
        <v>17.722000000000001</v>
      </c>
      <c r="C311">
        <v>34.725999999999999</v>
      </c>
      <c r="D311">
        <v>32.347999999999999</v>
      </c>
      <c r="E311">
        <v>35.020000000000003</v>
      </c>
      <c r="F311">
        <v>35.052</v>
      </c>
      <c r="G311">
        <v>32.536999999999999</v>
      </c>
      <c r="H311">
        <v>32.923999999999999</v>
      </c>
      <c r="I311">
        <v>35.073999999999998</v>
      </c>
    </row>
    <row r="312" spans="1:9">
      <c r="A312" t="s">
        <v>319</v>
      </c>
      <c r="B312">
        <v>13.933</v>
      </c>
      <c r="C312">
        <v>32.975999999999999</v>
      </c>
      <c r="D312">
        <v>31.228000000000002</v>
      </c>
      <c r="E312">
        <v>33.213999999999999</v>
      </c>
      <c r="F312">
        <v>33.222000000000001</v>
      </c>
      <c r="G312">
        <v>31.401</v>
      </c>
      <c r="H312">
        <v>31.713000000000001</v>
      </c>
      <c r="I312">
        <v>33.795999999999999</v>
      </c>
    </row>
    <row r="313" spans="1:9">
      <c r="A313" t="s">
        <v>320</v>
      </c>
      <c r="B313">
        <v>11.398999999999999</v>
      </c>
      <c r="C313">
        <v>31.224</v>
      </c>
      <c r="D313">
        <v>30.19</v>
      </c>
      <c r="E313">
        <v>31.401</v>
      </c>
      <c r="F313">
        <v>31.428000000000001</v>
      </c>
      <c r="G313">
        <v>30.344000000000001</v>
      </c>
      <c r="H313">
        <v>30.623999999999999</v>
      </c>
      <c r="I313">
        <v>32.390999999999998</v>
      </c>
    </row>
    <row r="314" spans="1:9">
      <c r="A314" t="s">
        <v>321</v>
      </c>
      <c r="B314">
        <v>8.7910000000000004</v>
      </c>
      <c r="C314">
        <v>29.283000000000001</v>
      </c>
      <c r="D314">
        <v>29.19</v>
      </c>
      <c r="E314">
        <v>29.387</v>
      </c>
      <c r="F314">
        <v>29.416</v>
      </c>
      <c r="G314">
        <v>29.3</v>
      </c>
      <c r="H314">
        <v>29.527999999999999</v>
      </c>
      <c r="I314">
        <v>30.875</v>
      </c>
    </row>
    <row r="315" spans="1:9">
      <c r="A315" t="s">
        <v>322</v>
      </c>
      <c r="B315">
        <v>6.9059999999999997</v>
      </c>
      <c r="C315">
        <v>27.012</v>
      </c>
      <c r="D315">
        <v>27.846</v>
      </c>
      <c r="E315">
        <v>27.068000000000001</v>
      </c>
      <c r="F315">
        <v>27.085000000000001</v>
      </c>
      <c r="G315">
        <v>27.946999999999999</v>
      </c>
      <c r="H315">
        <v>28.106999999999999</v>
      </c>
      <c r="I315">
        <v>28.82</v>
      </c>
    </row>
    <row r="316" spans="1:9">
      <c r="A316" t="s">
        <v>323</v>
      </c>
      <c r="B316">
        <v>5.5359999999999996</v>
      </c>
      <c r="C316">
        <v>23.995000000000001</v>
      </c>
      <c r="D316">
        <v>25.603000000000002</v>
      </c>
      <c r="E316">
        <v>23.923999999999999</v>
      </c>
      <c r="F316">
        <v>23.937000000000001</v>
      </c>
      <c r="G316">
        <v>25.678999999999998</v>
      </c>
      <c r="H316">
        <v>25.727</v>
      </c>
      <c r="I316">
        <v>25.597000000000001</v>
      </c>
    </row>
    <row r="317" spans="1:9">
      <c r="A317" t="s">
        <v>324</v>
      </c>
      <c r="B317">
        <v>31.843</v>
      </c>
      <c r="C317">
        <v>38.765000000000001</v>
      </c>
      <c r="D317">
        <v>37.451999999999998</v>
      </c>
      <c r="E317">
        <v>39.146000000000001</v>
      </c>
      <c r="F317">
        <v>39.375</v>
      </c>
      <c r="G317">
        <v>37.695999999999998</v>
      </c>
      <c r="H317">
        <v>38.127000000000002</v>
      </c>
      <c r="I317">
        <v>38.773000000000003</v>
      </c>
    </row>
    <row r="318" spans="1:9">
      <c r="A318" t="s">
        <v>325</v>
      </c>
      <c r="B318">
        <v>28.253</v>
      </c>
      <c r="C318">
        <v>36.228999999999999</v>
      </c>
      <c r="D318">
        <v>34.654000000000003</v>
      </c>
      <c r="E318">
        <v>36.613999999999997</v>
      </c>
      <c r="F318">
        <v>36.795999999999999</v>
      </c>
      <c r="G318">
        <v>34.884</v>
      </c>
      <c r="H318">
        <v>35.238999999999997</v>
      </c>
      <c r="I318">
        <v>36.292000000000002</v>
      </c>
    </row>
    <row r="319" spans="1:9">
      <c r="A319" t="s">
        <v>326</v>
      </c>
      <c r="B319">
        <v>23.332999999999998</v>
      </c>
      <c r="C319">
        <v>33.746000000000002</v>
      </c>
      <c r="D319">
        <v>32.323</v>
      </c>
      <c r="E319">
        <v>34.049999999999997</v>
      </c>
      <c r="F319">
        <v>34.176000000000002</v>
      </c>
      <c r="G319">
        <v>32.500999999999998</v>
      </c>
      <c r="H319">
        <v>32.777000000000001</v>
      </c>
      <c r="I319">
        <v>33.844999999999999</v>
      </c>
    </row>
    <row r="320" spans="1:9">
      <c r="A320" t="s">
        <v>327</v>
      </c>
      <c r="B320">
        <v>18.800999999999998</v>
      </c>
      <c r="C320">
        <v>32.512999999999998</v>
      </c>
      <c r="D320">
        <v>31.123000000000001</v>
      </c>
      <c r="E320">
        <v>32.837000000000003</v>
      </c>
      <c r="F320">
        <v>32.945</v>
      </c>
      <c r="G320">
        <v>31.302</v>
      </c>
      <c r="H320">
        <v>31.561</v>
      </c>
      <c r="I320">
        <v>32.777000000000001</v>
      </c>
    </row>
    <row r="321" spans="1:9">
      <c r="A321" t="s">
        <v>328</v>
      </c>
      <c r="B321">
        <v>15.154</v>
      </c>
      <c r="C321">
        <v>31.137</v>
      </c>
      <c r="D321">
        <v>29.995999999999999</v>
      </c>
      <c r="E321">
        <v>31.404</v>
      </c>
      <c r="F321">
        <v>31.498000000000001</v>
      </c>
      <c r="G321">
        <v>30.119</v>
      </c>
      <c r="H321">
        <v>30.34</v>
      </c>
      <c r="I321">
        <v>31.550999999999998</v>
      </c>
    </row>
    <row r="322" spans="1:9">
      <c r="A322" t="s">
        <v>329</v>
      </c>
      <c r="B322">
        <v>12.406000000000001</v>
      </c>
      <c r="C322">
        <v>29.568000000000001</v>
      </c>
      <c r="D322">
        <v>28.824999999999999</v>
      </c>
      <c r="E322">
        <v>29.771999999999998</v>
      </c>
      <c r="F322">
        <v>29.86</v>
      </c>
      <c r="G322">
        <v>28.902000000000001</v>
      </c>
      <c r="H322">
        <v>29.09</v>
      </c>
      <c r="I322">
        <v>30.201000000000001</v>
      </c>
    </row>
    <row r="323" spans="1:9">
      <c r="A323" t="s">
        <v>330</v>
      </c>
      <c r="B323">
        <v>10.053000000000001</v>
      </c>
      <c r="C323">
        <v>28.274999999999999</v>
      </c>
      <c r="D323">
        <v>28.02</v>
      </c>
      <c r="E323">
        <v>28.443000000000001</v>
      </c>
      <c r="F323">
        <v>28.544</v>
      </c>
      <c r="G323">
        <v>28.085999999999999</v>
      </c>
      <c r="H323">
        <v>28.247</v>
      </c>
      <c r="I323">
        <v>29.164999999999999</v>
      </c>
    </row>
    <row r="324" spans="1:9">
      <c r="A324" t="s">
        <v>331</v>
      </c>
      <c r="B324">
        <v>8.1110000000000007</v>
      </c>
      <c r="C324">
        <v>26.396999999999998</v>
      </c>
      <c r="D324">
        <v>26.829000000000001</v>
      </c>
      <c r="E324">
        <v>26.474</v>
      </c>
      <c r="F324">
        <v>26.562000000000001</v>
      </c>
      <c r="G324">
        <v>26.887</v>
      </c>
      <c r="H324">
        <v>27.007000000000001</v>
      </c>
      <c r="I324">
        <v>27.460999999999999</v>
      </c>
    </row>
    <row r="325" spans="1:9">
      <c r="A325" t="s">
        <v>332</v>
      </c>
      <c r="B325">
        <v>6.6029999999999998</v>
      </c>
      <c r="C325">
        <v>24.131</v>
      </c>
      <c r="D325">
        <v>25.344999999999999</v>
      </c>
      <c r="E325">
        <v>24.128</v>
      </c>
      <c r="F325">
        <v>24.18</v>
      </c>
      <c r="G325">
        <v>25.396999999999998</v>
      </c>
      <c r="H325">
        <v>25.437999999999999</v>
      </c>
      <c r="I325">
        <v>25.295999999999999</v>
      </c>
    </row>
    <row r="326" spans="1:9">
      <c r="A326" t="s">
        <v>333</v>
      </c>
      <c r="B326">
        <v>32.124000000000002</v>
      </c>
      <c r="C326">
        <v>40.076999999999998</v>
      </c>
      <c r="D326">
        <v>38.301000000000002</v>
      </c>
      <c r="E326">
        <v>40.387</v>
      </c>
      <c r="F326">
        <v>40.476999999999997</v>
      </c>
      <c r="G326">
        <v>38.588000000000001</v>
      </c>
      <c r="H326">
        <v>39.192999999999998</v>
      </c>
      <c r="I326">
        <v>40.015999999999998</v>
      </c>
    </row>
    <row r="327" spans="1:9">
      <c r="A327" t="s">
        <v>334</v>
      </c>
      <c r="B327">
        <v>27.966000000000001</v>
      </c>
      <c r="C327">
        <v>36.828000000000003</v>
      </c>
      <c r="D327">
        <v>34.997</v>
      </c>
      <c r="E327">
        <v>37.124000000000002</v>
      </c>
      <c r="F327">
        <v>37.24</v>
      </c>
      <c r="G327">
        <v>35.311</v>
      </c>
      <c r="H327">
        <v>35.752000000000002</v>
      </c>
      <c r="I327">
        <v>36.845999999999997</v>
      </c>
    </row>
    <row r="328" spans="1:9">
      <c r="A328" t="s">
        <v>335</v>
      </c>
      <c r="B328">
        <v>23.213000000000001</v>
      </c>
      <c r="C328">
        <v>34.930999999999997</v>
      </c>
      <c r="D328">
        <v>33.130000000000003</v>
      </c>
      <c r="E328">
        <v>35.206000000000003</v>
      </c>
      <c r="F328">
        <v>35.26</v>
      </c>
      <c r="G328">
        <v>33.380000000000003</v>
      </c>
      <c r="H328">
        <v>33.76</v>
      </c>
      <c r="I328">
        <v>34.991999999999997</v>
      </c>
    </row>
    <row r="329" spans="1:9">
      <c r="A329" t="s">
        <v>336</v>
      </c>
      <c r="B329">
        <v>18.969000000000001</v>
      </c>
      <c r="C329">
        <v>33.566000000000003</v>
      </c>
      <c r="D329">
        <v>31.800999999999998</v>
      </c>
      <c r="E329">
        <v>33.81</v>
      </c>
      <c r="F329">
        <v>33.878</v>
      </c>
      <c r="G329">
        <v>32.017000000000003</v>
      </c>
      <c r="H329">
        <v>32.326000000000001</v>
      </c>
      <c r="I329">
        <v>33.665999999999997</v>
      </c>
    </row>
    <row r="330" spans="1:9">
      <c r="A330" t="s">
        <v>337</v>
      </c>
      <c r="B330">
        <v>15.445</v>
      </c>
      <c r="C330">
        <v>32.051000000000002</v>
      </c>
      <c r="D330">
        <v>30.588999999999999</v>
      </c>
      <c r="E330">
        <v>32.247</v>
      </c>
      <c r="F330">
        <v>32.28</v>
      </c>
      <c r="G330">
        <v>30.74</v>
      </c>
      <c r="H330">
        <v>31</v>
      </c>
      <c r="I330">
        <v>32.293999999999997</v>
      </c>
    </row>
    <row r="331" spans="1:9">
      <c r="A331" t="s">
        <v>338</v>
      </c>
      <c r="B331">
        <v>12.304</v>
      </c>
      <c r="C331">
        <v>30.532</v>
      </c>
      <c r="D331">
        <v>29.550999999999998</v>
      </c>
      <c r="E331">
        <v>30.721</v>
      </c>
      <c r="F331">
        <v>30.779</v>
      </c>
      <c r="G331">
        <v>29.669</v>
      </c>
      <c r="H331">
        <v>29.9</v>
      </c>
      <c r="I331">
        <v>31.163</v>
      </c>
    </row>
    <row r="332" spans="1:9">
      <c r="A332" t="s">
        <v>339</v>
      </c>
      <c r="B332">
        <v>10.278</v>
      </c>
      <c r="C332">
        <v>28.855</v>
      </c>
      <c r="D332">
        <v>28.602</v>
      </c>
      <c r="E332">
        <v>28.954999999999998</v>
      </c>
      <c r="F332">
        <v>29.015000000000001</v>
      </c>
      <c r="G332">
        <v>28.670999999999999</v>
      </c>
      <c r="H332">
        <v>28.841000000000001</v>
      </c>
      <c r="I332">
        <v>29.753</v>
      </c>
    </row>
    <row r="333" spans="1:9">
      <c r="A333" t="s">
        <v>340</v>
      </c>
      <c r="B333">
        <v>8.359</v>
      </c>
      <c r="C333">
        <v>27.053000000000001</v>
      </c>
      <c r="D333">
        <v>27.489000000000001</v>
      </c>
      <c r="E333">
        <v>27.085999999999999</v>
      </c>
      <c r="F333">
        <v>27.148</v>
      </c>
      <c r="G333">
        <v>27.547999999999998</v>
      </c>
      <c r="H333">
        <v>27.675999999999998</v>
      </c>
      <c r="I333">
        <v>28.177</v>
      </c>
    </row>
    <row r="334" spans="1:9">
      <c r="A334" t="s">
        <v>341</v>
      </c>
      <c r="B334">
        <v>6.7889999999999997</v>
      </c>
      <c r="C334">
        <v>24.724</v>
      </c>
      <c r="D334">
        <v>25.879000000000001</v>
      </c>
      <c r="E334">
        <v>24.672000000000001</v>
      </c>
      <c r="F334">
        <v>24.731999999999999</v>
      </c>
      <c r="G334">
        <v>25.939</v>
      </c>
      <c r="H334">
        <v>25.988</v>
      </c>
      <c r="I334">
        <v>25.901</v>
      </c>
    </row>
    <row r="335" spans="1:9">
      <c r="A335" t="s">
        <v>342</v>
      </c>
      <c r="B335">
        <v>39.188000000000002</v>
      </c>
      <c r="C335">
        <v>47.558999999999997</v>
      </c>
      <c r="D335">
        <v>43.164999999999999</v>
      </c>
      <c r="E335">
        <v>48.021000000000001</v>
      </c>
      <c r="F335">
        <v>48.363999999999997</v>
      </c>
      <c r="G335">
        <v>43.823999999999998</v>
      </c>
      <c r="H335">
        <v>44.442999999999998</v>
      </c>
      <c r="I335">
        <v>47.658000000000001</v>
      </c>
    </row>
    <row r="336" spans="1:9">
      <c r="A336" t="s">
        <v>343</v>
      </c>
      <c r="B336">
        <v>30.166</v>
      </c>
      <c r="C336">
        <v>43.762999999999998</v>
      </c>
      <c r="D336">
        <v>39.753999999999998</v>
      </c>
      <c r="E336">
        <v>44.209000000000003</v>
      </c>
      <c r="F336">
        <v>44.478000000000002</v>
      </c>
      <c r="G336">
        <v>40.28</v>
      </c>
      <c r="H336">
        <v>40.790999999999997</v>
      </c>
      <c r="I336">
        <v>43.978000000000002</v>
      </c>
    </row>
    <row r="337" spans="1:9">
      <c r="A337" t="s">
        <v>344</v>
      </c>
      <c r="B337">
        <v>24.128</v>
      </c>
      <c r="C337">
        <v>41.363</v>
      </c>
      <c r="D337">
        <v>37.61</v>
      </c>
      <c r="E337">
        <v>41.744</v>
      </c>
      <c r="F337">
        <v>41.826000000000001</v>
      </c>
      <c r="G337">
        <v>38.152000000000001</v>
      </c>
      <c r="H337">
        <v>38.590000000000003</v>
      </c>
      <c r="I337">
        <v>41.655999999999999</v>
      </c>
    </row>
    <row r="338" spans="1:9">
      <c r="A338" t="s">
        <v>345</v>
      </c>
      <c r="B338">
        <v>18.934000000000001</v>
      </c>
      <c r="C338">
        <v>39.238999999999997</v>
      </c>
      <c r="D338">
        <v>36.046999999999997</v>
      </c>
      <c r="E338">
        <v>39.564</v>
      </c>
      <c r="F338">
        <v>39.534999999999997</v>
      </c>
      <c r="G338">
        <v>36.472000000000001</v>
      </c>
      <c r="H338">
        <v>36.884999999999998</v>
      </c>
      <c r="I338">
        <v>39.78</v>
      </c>
    </row>
    <row r="339" spans="1:9">
      <c r="A339" t="s">
        <v>346</v>
      </c>
      <c r="B339">
        <v>15.257999999999999</v>
      </c>
      <c r="C339">
        <v>37.192999999999998</v>
      </c>
      <c r="D339">
        <v>34.857999999999997</v>
      </c>
      <c r="E339">
        <v>37.473999999999997</v>
      </c>
      <c r="F339">
        <v>37.457000000000001</v>
      </c>
      <c r="G339">
        <v>35.22</v>
      </c>
      <c r="H339">
        <v>35.558999999999997</v>
      </c>
      <c r="I339">
        <v>38.237000000000002</v>
      </c>
    </row>
    <row r="340" spans="1:9">
      <c r="A340" t="s">
        <v>347</v>
      </c>
      <c r="B340">
        <v>12.288</v>
      </c>
      <c r="C340">
        <v>35.337000000000003</v>
      </c>
      <c r="D340">
        <v>33.786999999999999</v>
      </c>
      <c r="E340">
        <v>35.555999999999997</v>
      </c>
      <c r="F340">
        <v>35.529000000000003</v>
      </c>
      <c r="G340">
        <v>34.049999999999997</v>
      </c>
      <c r="H340">
        <v>34.372</v>
      </c>
      <c r="I340">
        <v>36.848999999999997</v>
      </c>
    </row>
    <row r="341" spans="1:9">
      <c r="A341" t="s">
        <v>348</v>
      </c>
      <c r="B341">
        <v>9.984</v>
      </c>
      <c r="C341">
        <v>33.338999999999999</v>
      </c>
      <c r="D341">
        <v>32.838999999999999</v>
      </c>
      <c r="E341">
        <v>33.484999999999999</v>
      </c>
      <c r="F341">
        <v>33.515999999999998</v>
      </c>
      <c r="G341">
        <v>33.067999999999998</v>
      </c>
      <c r="H341">
        <v>33.340000000000003</v>
      </c>
      <c r="I341">
        <v>35.265000000000001</v>
      </c>
    </row>
    <row r="342" spans="1:9">
      <c r="A342" t="s">
        <v>349</v>
      </c>
      <c r="B342">
        <v>8.1549999999999994</v>
      </c>
      <c r="C342">
        <v>31.071999999999999</v>
      </c>
      <c r="D342">
        <v>31.509</v>
      </c>
      <c r="E342">
        <v>31.151</v>
      </c>
      <c r="F342">
        <v>31.163</v>
      </c>
      <c r="G342">
        <v>31.655000000000001</v>
      </c>
      <c r="H342">
        <v>31.856000000000002</v>
      </c>
      <c r="I342">
        <v>33.076999999999998</v>
      </c>
    </row>
    <row r="343" spans="1:9">
      <c r="A343" t="s">
        <v>350</v>
      </c>
      <c r="B343">
        <v>6.7519999999999998</v>
      </c>
      <c r="C343">
        <v>28.099</v>
      </c>
      <c r="D343">
        <v>29.437999999999999</v>
      </c>
      <c r="E343">
        <v>28.035</v>
      </c>
      <c r="F343">
        <v>28.065999999999999</v>
      </c>
      <c r="G343">
        <v>29.550999999999998</v>
      </c>
      <c r="H343">
        <v>29.640999999999998</v>
      </c>
      <c r="I343">
        <v>29.802</v>
      </c>
    </row>
    <row r="344" spans="1:9">
      <c r="A344" t="s">
        <v>351</v>
      </c>
      <c r="B344">
        <v>27.306999999999999</v>
      </c>
      <c r="C344">
        <v>32.091999999999999</v>
      </c>
      <c r="D344">
        <v>31.277999999999999</v>
      </c>
      <c r="E344">
        <v>32.247</v>
      </c>
      <c r="F344">
        <v>32.265000000000001</v>
      </c>
      <c r="G344">
        <v>31.36</v>
      </c>
      <c r="H344">
        <v>31.754000000000001</v>
      </c>
      <c r="I344">
        <v>32.088999999999999</v>
      </c>
    </row>
    <row r="345" spans="1:9">
      <c r="A345" t="s">
        <v>352</v>
      </c>
      <c r="B345">
        <v>25.108000000000001</v>
      </c>
      <c r="C345">
        <v>30.53</v>
      </c>
      <c r="D345">
        <v>29.190999999999999</v>
      </c>
      <c r="E345">
        <v>30.741</v>
      </c>
      <c r="F345">
        <v>30.742999999999999</v>
      </c>
      <c r="G345">
        <v>29.271000000000001</v>
      </c>
      <c r="H345">
        <v>29.710999999999999</v>
      </c>
      <c r="I345">
        <v>30.492999999999999</v>
      </c>
    </row>
    <row r="346" spans="1:9">
      <c r="A346" t="s">
        <v>353</v>
      </c>
      <c r="B346">
        <v>21.47</v>
      </c>
      <c r="C346">
        <v>29.300999999999998</v>
      </c>
      <c r="D346">
        <v>27.736000000000001</v>
      </c>
      <c r="E346">
        <v>29.54</v>
      </c>
      <c r="F346">
        <v>29.527000000000001</v>
      </c>
      <c r="G346">
        <v>27.808</v>
      </c>
      <c r="H346">
        <v>28.198</v>
      </c>
      <c r="I346">
        <v>29.26</v>
      </c>
    </row>
    <row r="347" spans="1:9">
      <c r="A347" t="s">
        <v>354</v>
      </c>
      <c r="B347">
        <v>17.809999999999999</v>
      </c>
      <c r="C347">
        <v>28.181999999999999</v>
      </c>
      <c r="D347">
        <v>26.577999999999999</v>
      </c>
      <c r="E347">
        <v>28.408999999999999</v>
      </c>
      <c r="F347">
        <v>28.388000000000002</v>
      </c>
      <c r="G347">
        <v>26.632000000000001</v>
      </c>
      <c r="H347">
        <v>26.962</v>
      </c>
      <c r="I347">
        <v>28.169</v>
      </c>
    </row>
    <row r="348" spans="1:9">
      <c r="A348" t="s">
        <v>355</v>
      </c>
      <c r="B348">
        <v>14.291</v>
      </c>
      <c r="C348">
        <v>26.954000000000001</v>
      </c>
      <c r="D348">
        <v>25.581</v>
      </c>
      <c r="E348">
        <v>27.161999999999999</v>
      </c>
      <c r="F348">
        <v>27.143000000000001</v>
      </c>
      <c r="G348">
        <v>25.616</v>
      </c>
      <c r="H348">
        <v>25.89</v>
      </c>
      <c r="I348">
        <v>27.106999999999999</v>
      </c>
    </row>
    <row r="349" spans="1:9">
      <c r="A349" t="s">
        <v>356</v>
      </c>
      <c r="B349">
        <v>11.7</v>
      </c>
      <c r="C349">
        <v>25.75</v>
      </c>
      <c r="D349">
        <v>24.686</v>
      </c>
      <c r="E349">
        <v>25.922000000000001</v>
      </c>
      <c r="F349">
        <v>25.92</v>
      </c>
      <c r="G349">
        <v>24.704999999999998</v>
      </c>
      <c r="H349">
        <v>24.934000000000001</v>
      </c>
      <c r="I349">
        <v>26.077999999999999</v>
      </c>
    </row>
    <row r="350" spans="1:9">
      <c r="A350" t="s">
        <v>357</v>
      </c>
      <c r="B350">
        <v>9.4169999999999998</v>
      </c>
      <c r="C350">
        <v>24.338999999999999</v>
      </c>
      <c r="D350">
        <v>23.844000000000001</v>
      </c>
      <c r="E350">
        <v>24.456</v>
      </c>
      <c r="F350">
        <v>24.47</v>
      </c>
      <c r="G350">
        <v>23.847000000000001</v>
      </c>
      <c r="H350">
        <v>24.026</v>
      </c>
      <c r="I350">
        <v>24.948</v>
      </c>
    </row>
    <row r="351" spans="1:9">
      <c r="A351" t="s">
        <v>358</v>
      </c>
      <c r="B351">
        <v>7.6319999999999997</v>
      </c>
      <c r="C351">
        <v>22.812000000000001</v>
      </c>
      <c r="D351">
        <v>22.93</v>
      </c>
      <c r="E351">
        <v>22.847999999999999</v>
      </c>
      <c r="F351">
        <v>22.876000000000001</v>
      </c>
      <c r="G351">
        <v>22.927</v>
      </c>
      <c r="H351">
        <v>23.053000000000001</v>
      </c>
      <c r="I351">
        <v>23.616</v>
      </c>
    </row>
    <row r="352" spans="1:9">
      <c r="A352" t="s">
        <v>359</v>
      </c>
      <c r="B352">
        <v>6.1840000000000002</v>
      </c>
      <c r="C352">
        <v>20.641999999999999</v>
      </c>
      <c r="D352">
        <v>21.489000000000001</v>
      </c>
      <c r="E352">
        <v>20.597000000000001</v>
      </c>
      <c r="F352">
        <v>20.619</v>
      </c>
      <c r="G352">
        <v>21.494</v>
      </c>
      <c r="H352">
        <v>21.538</v>
      </c>
      <c r="I352">
        <v>21.523</v>
      </c>
    </row>
    <row r="353" spans="1:9">
      <c r="A353" t="s">
        <v>360</v>
      </c>
      <c r="B353">
        <v>26.466999999999999</v>
      </c>
      <c r="C353">
        <v>30.725000000000001</v>
      </c>
      <c r="D353">
        <v>29.263999999999999</v>
      </c>
      <c r="E353">
        <v>31.404</v>
      </c>
      <c r="F353">
        <v>31.431999999999999</v>
      </c>
      <c r="G353">
        <v>29.63</v>
      </c>
      <c r="H353">
        <v>30.48</v>
      </c>
      <c r="I353">
        <v>31.530999999999999</v>
      </c>
    </row>
    <row r="354" spans="1:9">
      <c r="A354" t="s">
        <v>361</v>
      </c>
      <c r="B354">
        <v>24.574999999999999</v>
      </c>
      <c r="C354">
        <v>29.032</v>
      </c>
      <c r="D354">
        <v>27.573</v>
      </c>
      <c r="E354">
        <v>29.587</v>
      </c>
      <c r="F354">
        <v>29.591000000000001</v>
      </c>
      <c r="G354">
        <v>27.86</v>
      </c>
      <c r="H354">
        <v>28.456</v>
      </c>
      <c r="I354">
        <v>29.61</v>
      </c>
    </row>
    <row r="355" spans="1:9">
      <c r="A355" t="s">
        <v>362</v>
      </c>
      <c r="B355">
        <v>21.37</v>
      </c>
      <c r="C355">
        <v>27.745000000000001</v>
      </c>
      <c r="D355">
        <v>26.42</v>
      </c>
      <c r="E355">
        <v>28.170999999999999</v>
      </c>
      <c r="F355">
        <v>28.167999999999999</v>
      </c>
      <c r="G355">
        <v>26.617999999999999</v>
      </c>
      <c r="H355">
        <v>27.042999999999999</v>
      </c>
      <c r="I355">
        <v>28.216000000000001</v>
      </c>
    </row>
    <row r="356" spans="1:9">
      <c r="A356" t="s">
        <v>363</v>
      </c>
      <c r="B356">
        <v>17.765999999999998</v>
      </c>
      <c r="C356">
        <v>26.562999999999999</v>
      </c>
      <c r="D356">
        <v>25.376999999999999</v>
      </c>
      <c r="E356">
        <v>26.920999999999999</v>
      </c>
      <c r="F356">
        <v>26.931999999999999</v>
      </c>
      <c r="G356">
        <v>25.54</v>
      </c>
      <c r="H356">
        <v>25.861000000000001</v>
      </c>
      <c r="I356">
        <v>27.004999999999999</v>
      </c>
    </row>
    <row r="357" spans="1:9">
      <c r="A357" t="s">
        <v>364</v>
      </c>
      <c r="B357">
        <v>14.538</v>
      </c>
      <c r="C357">
        <v>25.213000000000001</v>
      </c>
      <c r="D357">
        <v>24.35</v>
      </c>
      <c r="E357">
        <v>25.504000000000001</v>
      </c>
      <c r="F357">
        <v>25.518000000000001</v>
      </c>
      <c r="G357">
        <v>24.481999999999999</v>
      </c>
      <c r="H357">
        <v>24.716999999999999</v>
      </c>
      <c r="I357">
        <v>25.704000000000001</v>
      </c>
    </row>
    <row r="358" spans="1:9">
      <c r="A358" t="s">
        <v>365</v>
      </c>
      <c r="B358">
        <v>11.750999999999999</v>
      </c>
      <c r="C358">
        <v>24.222999999999999</v>
      </c>
      <c r="D358">
        <v>23.683</v>
      </c>
      <c r="E358">
        <v>24.428999999999998</v>
      </c>
      <c r="F358">
        <v>24.460999999999999</v>
      </c>
      <c r="G358">
        <v>23.771000000000001</v>
      </c>
      <c r="H358">
        <v>23.963000000000001</v>
      </c>
      <c r="I358">
        <v>24.835999999999999</v>
      </c>
    </row>
    <row r="359" spans="1:9">
      <c r="A359" t="s">
        <v>366</v>
      </c>
      <c r="B359">
        <v>9.5250000000000004</v>
      </c>
      <c r="C359">
        <v>22.795999999999999</v>
      </c>
      <c r="D359">
        <v>22.748000000000001</v>
      </c>
      <c r="E359">
        <v>22.942</v>
      </c>
      <c r="F359">
        <v>22.983000000000001</v>
      </c>
      <c r="G359">
        <v>22.815000000000001</v>
      </c>
      <c r="H359">
        <v>22.952000000000002</v>
      </c>
      <c r="I359">
        <v>23.553999999999998</v>
      </c>
    </row>
    <row r="360" spans="1:9">
      <c r="A360" t="s">
        <v>367</v>
      </c>
      <c r="B360">
        <v>7.7169999999999996</v>
      </c>
      <c r="C360">
        <v>21.469000000000001</v>
      </c>
      <c r="D360">
        <v>21.913</v>
      </c>
      <c r="E360">
        <v>21.507999999999999</v>
      </c>
      <c r="F360">
        <v>21.553999999999998</v>
      </c>
      <c r="G360">
        <v>21.940999999999999</v>
      </c>
      <c r="H360">
        <v>22.03</v>
      </c>
      <c r="I360">
        <v>22.327999999999999</v>
      </c>
    </row>
    <row r="361" spans="1:9">
      <c r="A361" t="s">
        <v>368</v>
      </c>
      <c r="B361">
        <v>6.2480000000000002</v>
      </c>
      <c r="C361">
        <v>19.507999999999999</v>
      </c>
      <c r="D361">
        <v>20.407</v>
      </c>
      <c r="E361">
        <v>19.494</v>
      </c>
      <c r="F361">
        <v>19.524000000000001</v>
      </c>
      <c r="G361">
        <v>20.445</v>
      </c>
      <c r="H361">
        <v>20.469000000000001</v>
      </c>
      <c r="I361">
        <v>20.352</v>
      </c>
    </row>
    <row r="362" spans="1:9">
      <c r="A362" t="s">
        <v>369</v>
      </c>
      <c r="B362">
        <v>32.021999999999998</v>
      </c>
      <c r="C362">
        <v>40.014000000000003</v>
      </c>
      <c r="D362">
        <v>37.909999999999997</v>
      </c>
      <c r="E362">
        <v>40.369</v>
      </c>
      <c r="F362">
        <v>40.433999999999997</v>
      </c>
      <c r="G362">
        <v>38.15</v>
      </c>
      <c r="H362">
        <v>38.841000000000001</v>
      </c>
      <c r="I362">
        <v>40.036999999999999</v>
      </c>
    </row>
    <row r="363" spans="1:9">
      <c r="A363" t="s">
        <v>370</v>
      </c>
      <c r="B363">
        <v>28.073</v>
      </c>
      <c r="C363">
        <v>36.463999999999999</v>
      </c>
      <c r="D363">
        <v>34.350999999999999</v>
      </c>
      <c r="E363">
        <v>36.798999999999999</v>
      </c>
      <c r="F363">
        <v>36.840000000000003</v>
      </c>
      <c r="G363">
        <v>34.514000000000003</v>
      </c>
      <c r="H363">
        <v>35.042000000000002</v>
      </c>
      <c r="I363">
        <v>36.497</v>
      </c>
    </row>
    <row r="364" spans="1:9">
      <c r="A364" t="s">
        <v>371</v>
      </c>
      <c r="B364">
        <v>22.861000000000001</v>
      </c>
      <c r="C364">
        <v>34.676000000000002</v>
      </c>
      <c r="D364">
        <v>32.506999999999998</v>
      </c>
      <c r="E364">
        <v>34.997</v>
      </c>
      <c r="F364">
        <v>35.006</v>
      </c>
      <c r="G364">
        <v>32.649000000000001</v>
      </c>
      <c r="H364">
        <v>33.073</v>
      </c>
      <c r="I364">
        <v>34.706000000000003</v>
      </c>
    </row>
    <row r="365" spans="1:9">
      <c r="A365" t="s">
        <v>372</v>
      </c>
      <c r="B365">
        <v>18.501000000000001</v>
      </c>
      <c r="C365">
        <v>32.850999999999999</v>
      </c>
      <c r="D365">
        <v>30.983000000000001</v>
      </c>
      <c r="E365">
        <v>33.128999999999998</v>
      </c>
      <c r="F365">
        <v>33.113</v>
      </c>
      <c r="G365">
        <v>31.073</v>
      </c>
      <c r="H365">
        <v>31.402999999999999</v>
      </c>
      <c r="I365">
        <v>33.020000000000003</v>
      </c>
    </row>
    <row r="366" spans="1:9">
      <c r="A366" t="s">
        <v>373</v>
      </c>
      <c r="B366">
        <v>14.733000000000001</v>
      </c>
      <c r="C366">
        <v>31.164999999999999</v>
      </c>
      <c r="D366">
        <v>29.696999999999999</v>
      </c>
      <c r="E366">
        <v>31.385999999999999</v>
      </c>
      <c r="F366">
        <v>31.372</v>
      </c>
      <c r="G366">
        <v>29.748000000000001</v>
      </c>
      <c r="H366">
        <v>30.015999999999998</v>
      </c>
      <c r="I366">
        <v>31.49</v>
      </c>
    </row>
    <row r="367" spans="1:9">
      <c r="A367" t="s">
        <v>374</v>
      </c>
      <c r="B367">
        <v>11.805</v>
      </c>
      <c r="C367">
        <v>29.803000000000001</v>
      </c>
      <c r="D367">
        <v>28.79</v>
      </c>
      <c r="E367">
        <v>29.992999999999999</v>
      </c>
      <c r="F367">
        <v>29.989000000000001</v>
      </c>
      <c r="G367">
        <v>28.818000000000001</v>
      </c>
      <c r="H367">
        <v>29.045999999999999</v>
      </c>
      <c r="I367">
        <v>30.408000000000001</v>
      </c>
    </row>
    <row r="368" spans="1:9">
      <c r="A368" t="s">
        <v>375</v>
      </c>
      <c r="B368">
        <v>9.4809999999999999</v>
      </c>
      <c r="C368">
        <v>28.253</v>
      </c>
      <c r="D368">
        <v>27.843</v>
      </c>
      <c r="E368">
        <v>28.387</v>
      </c>
      <c r="F368">
        <v>28.405000000000001</v>
      </c>
      <c r="G368">
        <v>27.853000000000002</v>
      </c>
      <c r="H368">
        <v>28.04</v>
      </c>
      <c r="I368">
        <v>29.11</v>
      </c>
    </row>
    <row r="369" spans="1:9">
      <c r="A369" t="s">
        <v>376</v>
      </c>
      <c r="B369">
        <v>7.5880000000000001</v>
      </c>
      <c r="C369">
        <v>26.539000000000001</v>
      </c>
      <c r="D369">
        <v>26.79</v>
      </c>
      <c r="E369">
        <v>26.626999999999999</v>
      </c>
      <c r="F369">
        <v>26.657</v>
      </c>
      <c r="G369">
        <v>26.808</v>
      </c>
      <c r="H369">
        <v>26.936</v>
      </c>
      <c r="I369">
        <v>27.581</v>
      </c>
    </row>
    <row r="370" spans="1:9">
      <c r="A370" t="s">
        <v>377</v>
      </c>
      <c r="B370">
        <v>6.0430000000000001</v>
      </c>
      <c r="C370">
        <v>24.100999999999999</v>
      </c>
      <c r="D370">
        <v>25.151</v>
      </c>
      <c r="E370">
        <v>24.09</v>
      </c>
      <c r="F370">
        <v>24.114999999999998</v>
      </c>
      <c r="G370">
        <v>25.172000000000001</v>
      </c>
      <c r="H370">
        <v>25.216999999999999</v>
      </c>
      <c r="I370">
        <v>25.175999999999998</v>
      </c>
    </row>
    <row r="371" spans="1:9">
      <c r="A371" t="s">
        <v>378</v>
      </c>
      <c r="B371">
        <v>24.81</v>
      </c>
      <c r="C371">
        <v>34.255000000000003</v>
      </c>
      <c r="D371">
        <v>33.953000000000003</v>
      </c>
      <c r="E371">
        <v>34.582000000000001</v>
      </c>
      <c r="F371">
        <v>34.518000000000001</v>
      </c>
      <c r="G371">
        <v>33.938000000000002</v>
      </c>
      <c r="H371">
        <v>34.259</v>
      </c>
      <c r="I371">
        <v>34.25</v>
      </c>
    </row>
    <row r="372" spans="1:9">
      <c r="A372" t="s">
        <v>379</v>
      </c>
      <c r="B372">
        <v>23.555</v>
      </c>
      <c r="C372">
        <v>31.195</v>
      </c>
      <c r="D372">
        <v>30.651</v>
      </c>
      <c r="E372">
        <v>31.501000000000001</v>
      </c>
      <c r="F372">
        <v>31.431000000000001</v>
      </c>
      <c r="G372">
        <v>30.66</v>
      </c>
      <c r="H372">
        <v>30.956</v>
      </c>
      <c r="I372">
        <v>31.186</v>
      </c>
    </row>
    <row r="373" spans="1:9">
      <c r="A373" t="s">
        <v>380</v>
      </c>
      <c r="B373">
        <v>20.904</v>
      </c>
      <c r="C373">
        <v>29.202000000000002</v>
      </c>
      <c r="D373">
        <v>28.637</v>
      </c>
      <c r="E373">
        <v>29.466000000000001</v>
      </c>
      <c r="F373">
        <v>29.395</v>
      </c>
      <c r="G373">
        <v>28.675999999999998</v>
      </c>
      <c r="H373">
        <v>28.888999999999999</v>
      </c>
      <c r="I373">
        <v>29.190999999999999</v>
      </c>
    </row>
    <row r="374" spans="1:9">
      <c r="A374" t="s">
        <v>381</v>
      </c>
      <c r="B374">
        <v>17.725000000000001</v>
      </c>
      <c r="C374">
        <v>27.698</v>
      </c>
      <c r="D374">
        <v>27.242000000000001</v>
      </c>
      <c r="E374">
        <v>27.936</v>
      </c>
      <c r="F374">
        <v>27.896999999999998</v>
      </c>
      <c r="G374">
        <v>27.312000000000001</v>
      </c>
      <c r="H374">
        <v>27.466999999999999</v>
      </c>
      <c r="I374">
        <v>27.765000000000001</v>
      </c>
    </row>
    <row r="375" spans="1:9">
      <c r="A375" t="s">
        <v>382</v>
      </c>
      <c r="B375">
        <v>14.605</v>
      </c>
      <c r="C375">
        <v>26.423999999999999</v>
      </c>
      <c r="D375">
        <v>26.181999999999999</v>
      </c>
      <c r="E375">
        <v>26.623999999999999</v>
      </c>
      <c r="F375">
        <v>26.602</v>
      </c>
      <c r="G375">
        <v>26.254000000000001</v>
      </c>
      <c r="H375">
        <v>26.367000000000001</v>
      </c>
      <c r="I375">
        <v>26.608000000000001</v>
      </c>
    </row>
    <row r="376" spans="1:9">
      <c r="A376" t="s">
        <v>383</v>
      </c>
      <c r="B376">
        <v>11.956</v>
      </c>
      <c r="C376">
        <v>25.114000000000001</v>
      </c>
      <c r="D376">
        <v>25.265999999999998</v>
      </c>
      <c r="E376">
        <v>25.257999999999999</v>
      </c>
      <c r="F376">
        <v>25.265999999999998</v>
      </c>
      <c r="G376">
        <v>25.337</v>
      </c>
      <c r="H376">
        <v>25.411000000000001</v>
      </c>
      <c r="I376">
        <v>25.495999999999999</v>
      </c>
    </row>
    <row r="377" spans="1:9">
      <c r="A377" t="s">
        <v>384</v>
      </c>
      <c r="B377">
        <v>9.7289999999999992</v>
      </c>
      <c r="C377">
        <v>23.962</v>
      </c>
      <c r="D377">
        <v>24.475000000000001</v>
      </c>
      <c r="E377">
        <v>24.036000000000001</v>
      </c>
      <c r="F377">
        <v>24.068999999999999</v>
      </c>
      <c r="G377">
        <v>24.533000000000001</v>
      </c>
      <c r="H377">
        <v>24.582999999999998</v>
      </c>
      <c r="I377">
        <v>24.536999999999999</v>
      </c>
    </row>
    <row r="378" spans="1:9">
      <c r="A378" t="s">
        <v>385</v>
      </c>
      <c r="B378">
        <v>7.875</v>
      </c>
      <c r="C378">
        <v>22.75</v>
      </c>
      <c r="D378">
        <v>23.683</v>
      </c>
      <c r="E378">
        <v>22.748000000000001</v>
      </c>
      <c r="F378">
        <v>22.797999999999998</v>
      </c>
      <c r="G378">
        <v>23.722000000000001</v>
      </c>
      <c r="H378">
        <v>23.742999999999999</v>
      </c>
      <c r="I378">
        <v>23.529</v>
      </c>
    </row>
    <row r="379" spans="1:9">
      <c r="A379" t="s">
        <v>386</v>
      </c>
      <c r="B379">
        <v>6.4640000000000004</v>
      </c>
      <c r="C379">
        <v>21.149000000000001</v>
      </c>
      <c r="D379">
        <v>22.571000000000002</v>
      </c>
      <c r="E379">
        <v>21.056000000000001</v>
      </c>
      <c r="F379">
        <v>21.094999999999999</v>
      </c>
      <c r="G379">
        <v>22.603000000000002</v>
      </c>
      <c r="H379">
        <v>22.582000000000001</v>
      </c>
      <c r="I379">
        <v>22.074999999999999</v>
      </c>
    </row>
    <row r="380" spans="1:9">
      <c r="A380" t="s">
        <v>387</v>
      </c>
      <c r="B380">
        <v>26.119</v>
      </c>
      <c r="C380">
        <v>33.298999999999999</v>
      </c>
      <c r="D380">
        <v>32.286999999999999</v>
      </c>
      <c r="E380">
        <v>33.506</v>
      </c>
      <c r="F380">
        <v>33.540999999999997</v>
      </c>
      <c r="G380">
        <v>32.421999999999997</v>
      </c>
      <c r="H380">
        <v>32.917000000000002</v>
      </c>
      <c r="I380">
        <v>33.378999999999998</v>
      </c>
    </row>
    <row r="381" spans="1:9">
      <c r="A381" t="s">
        <v>388</v>
      </c>
      <c r="B381">
        <v>24.542999999999999</v>
      </c>
      <c r="C381">
        <v>30.919</v>
      </c>
      <c r="D381">
        <v>29.754999999999999</v>
      </c>
      <c r="E381">
        <v>31.158999999999999</v>
      </c>
      <c r="F381">
        <v>31.170999999999999</v>
      </c>
      <c r="G381">
        <v>29.870999999999999</v>
      </c>
      <c r="H381">
        <v>30.292999999999999</v>
      </c>
      <c r="I381">
        <v>30.989000000000001</v>
      </c>
    </row>
    <row r="382" spans="1:9">
      <c r="A382" t="s">
        <v>389</v>
      </c>
      <c r="B382">
        <v>21.294</v>
      </c>
      <c r="C382">
        <v>29.198</v>
      </c>
      <c r="D382">
        <v>28.036000000000001</v>
      </c>
      <c r="E382">
        <v>29.440999999999999</v>
      </c>
      <c r="F382">
        <v>29.443000000000001</v>
      </c>
      <c r="G382">
        <v>28.114999999999998</v>
      </c>
      <c r="H382">
        <v>28.448</v>
      </c>
      <c r="I382">
        <v>29.294</v>
      </c>
    </row>
    <row r="383" spans="1:9">
      <c r="A383" t="s">
        <v>390</v>
      </c>
      <c r="B383">
        <v>17.925000000000001</v>
      </c>
      <c r="C383">
        <v>27.824000000000002</v>
      </c>
      <c r="D383">
        <v>26.805</v>
      </c>
      <c r="E383">
        <v>28.042999999999999</v>
      </c>
      <c r="F383">
        <v>28.047000000000001</v>
      </c>
      <c r="G383">
        <v>26.867999999999999</v>
      </c>
      <c r="H383">
        <v>27.128</v>
      </c>
      <c r="I383">
        <v>28.004000000000001</v>
      </c>
    </row>
    <row r="384" spans="1:9">
      <c r="A384" t="s">
        <v>391</v>
      </c>
      <c r="B384">
        <v>14.673</v>
      </c>
      <c r="C384">
        <v>26.611999999999998</v>
      </c>
      <c r="D384">
        <v>25.832999999999998</v>
      </c>
      <c r="E384">
        <v>26.794</v>
      </c>
      <c r="F384">
        <v>26.815000000000001</v>
      </c>
      <c r="G384">
        <v>25.864999999999998</v>
      </c>
      <c r="H384">
        <v>26.074999999999999</v>
      </c>
      <c r="I384">
        <v>26.919</v>
      </c>
    </row>
    <row r="385" spans="1:9">
      <c r="A385" t="s">
        <v>392</v>
      </c>
      <c r="B385">
        <v>11.976000000000001</v>
      </c>
      <c r="C385">
        <v>25.411000000000001</v>
      </c>
      <c r="D385">
        <v>24.91</v>
      </c>
      <c r="E385">
        <v>25.553999999999998</v>
      </c>
      <c r="F385">
        <v>25.594000000000001</v>
      </c>
      <c r="G385">
        <v>24.923999999999999</v>
      </c>
      <c r="H385">
        <v>25.096</v>
      </c>
      <c r="I385">
        <v>25.864000000000001</v>
      </c>
    </row>
    <row r="386" spans="1:9">
      <c r="A386" t="s">
        <v>393</v>
      </c>
      <c r="B386">
        <v>9.6950000000000003</v>
      </c>
      <c r="C386">
        <v>24.126999999999999</v>
      </c>
      <c r="D386">
        <v>24.109000000000002</v>
      </c>
      <c r="E386">
        <v>24.231000000000002</v>
      </c>
      <c r="F386">
        <v>24.295000000000002</v>
      </c>
      <c r="G386">
        <v>24.117000000000001</v>
      </c>
      <c r="H386">
        <v>24.247</v>
      </c>
      <c r="I386">
        <v>24.826000000000001</v>
      </c>
    </row>
    <row r="387" spans="1:9">
      <c r="A387" t="s">
        <v>394</v>
      </c>
      <c r="B387">
        <v>7.9119999999999999</v>
      </c>
      <c r="C387">
        <v>22.681000000000001</v>
      </c>
      <c r="D387">
        <v>23.184999999999999</v>
      </c>
      <c r="E387">
        <v>22.724</v>
      </c>
      <c r="F387">
        <v>22.795000000000002</v>
      </c>
      <c r="G387">
        <v>23.19</v>
      </c>
      <c r="H387">
        <v>23.274000000000001</v>
      </c>
      <c r="I387">
        <v>23.553999999999998</v>
      </c>
    </row>
    <row r="388" spans="1:9">
      <c r="A388" t="s">
        <v>395</v>
      </c>
      <c r="B388">
        <v>6.4560000000000004</v>
      </c>
      <c r="C388">
        <v>20.815000000000001</v>
      </c>
      <c r="D388">
        <v>21.850999999999999</v>
      </c>
      <c r="E388">
        <v>20.786999999999999</v>
      </c>
      <c r="F388">
        <v>20.841000000000001</v>
      </c>
      <c r="G388">
        <v>21.875</v>
      </c>
      <c r="H388">
        <v>21.896999999999998</v>
      </c>
      <c r="I388">
        <v>21.715</v>
      </c>
    </row>
    <row r="389" spans="1:9">
      <c r="A389" t="s">
        <v>396</v>
      </c>
      <c r="B389">
        <v>32.183999999999997</v>
      </c>
      <c r="C389">
        <v>40.988</v>
      </c>
      <c r="D389">
        <v>39.017000000000003</v>
      </c>
      <c r="E389">
        <v>41.445999999999998</v>
      </c>
      <c r="F389">
        <v>41.78</v>
      </c>
      <c r="G389">
        <v>39.369999999999997</v>
      </c>
      <c r="H389">
        <v>40.195999999999998</v>
      </c>
      <c r="I389">
        <v>40.972999999999999</v>
      </c>
    </row>
    <row r="390" spans="1:9">
      <c r="A390" t="s">
        <v>397</v>
      </c>
      <c r="B390">
        <v>28.137</v>
      </c>
      <c r="C390">
        <v>37.826000000000001</v>
      </c>
      <c r="D390">
        <v>35.539000000000001</v>
      </c>
      <c r="E390">
        <v>38.247</v>
      </c>
      <c r="F390">
        <v>38.54</v>
      </c>
      <c r="G390">
        <v>35.877000000000002</v>
      </c>
      <c r="H390">
        <v>36.533000000000001</v>
      </c>
      <c r="I390">
        <v>37.850999999999999</v>
      </c>
    </row>
    <row r="391" spans="1:9">
      <c r="A391" t="s">
        <v>398</v>
      </c>
      <c r="B391">
        <v>22.559000000000001</v>
      </c>
      <c r="C391">
        <v>35.487000000000002</v>
      </c>
      <c r="D391">
        <v>33.171999999999997</v>
      </c>
      <c r="E391">
        <v>35.853999999999999</v>
      </c>
      <c r="F391">
        <v>36.048000000000002</v>
      </c>
      <c r="G391">
        <v>33.439</v>
      </c>
      <c r="H391">
        <v>33.962000000000003</v>
      </c>
      <c r="I391">
        <v>35.567</v>
      </c>
    </row>
    <row r="392" spans="1:9">
      <c r="A392" t="s">
        <v>399</v>
      </c>
      <c r="B392">
        <v>17.954999999999998</v>
      </c>
      <c r="C392">
        <v>33.76</v>
      </c>
      <c r="D392">
        <v>31.591000000000001</v>
      </c>
      <c r="E392">
        <v>34.088999999999999</v>
      </c>
      <c r="F392">
        <v>34.231999999999999</v>
      </c>
      <c r="G392">
        <v>31.78</v>
      </c>
      <c r="H392">
        <v>32.201999999999998</v>
      </c>
      <c r="I392">
        <v>33.991</v>
      </c>
    </row>
    <row r="393" spans="1:9">
      <c r="A393" t="s">
        <v>400</v>
      </c>
      <c r="B393">
        <v>14.247</v>
      </c>
      <c r="C393">
        <v>32.183</v>
      </c>
      <c r="D393">
        <v>30.36</v>
      </c>
      <c r="E393">
        <v>32.459000000000003</v>
      </c>
      <c r="F393">
        <v>32.569000000000003</v>
      </c>
      <c r="G393">
        <v>30.483000000000001</v>
      </c>
      <c r="H393">
        <v>30.838999999999999</v>
      </c>
      <c r="I393">
        <v>32.628999999999998</v>
      </c>
    </row>
    <row r="394" spans="1:9">
      <c r="A394" t="s">
        <v>401</v>
      </c>
      <c r="B394">
        <v>11.225</v>
      </c>
      <c r="C394">
        <v>30.489000000000001</v>
      </c>
      <c r="D394">
        <v>29.298999999999999</v>
      </c>
      <c r="E394">
        <v>30.710999999999999</v>
      </c>
      <c r="F394">
        <v>30.818999999999999</v>
      </c>
      <c r="G394">
        <v>29.38</v>
      </c>
      <c r="H394">
        <v>29.664000000000001</v>
      </c>
      <c r="I394">
        <v>31.311</v>
      </c>
    </row>
    <row r="395" spans="1:9">
      <c r="A395" t="s">
        <v>402</v>
      </c>
      <c r="B395">
        <v>8.9719999999999995</v>
      </c>
      <c r="C395">
        <v>28.888000000000002</v>
      </c>
      <c r="D395">
        <v>28.359000000000002</v>
      </c>
      <c r="E395">
        <v>29.06</v>
      </c>
      <c r="F395">
        <v>29.166</v>
      </c>
      <c r="G395">
        <v>28.402999999999999</v>
      </c>
      <c r="H395">
        <v>28.641999999999999</v>
      </c>
      <c r="I395">
        <v>30.053000000000001</v>
      </c>
    </row>
    <row r="396" spans="1:9">
      <c r="A396" t="s">
        <v>403</v>
      </c>
      <c r="B396">
        <v>7.0090000000000003</v>
      </c>
      <c r="C396">
        <v>26.992999999999999</v>
      </c>
      <c r="D396">
        <v>27.193999999999999</v>
      </c>
      <c r="E396">
        <v>27.082000000000001</v>
      </c>
      <c r="F396">
        <v>27.178000000000001</v>
      </c>
      <c r="G396">
        <v>27.231000000000002</v>
      </c>
      <c r="H396">
        <v>27.388999999999999</v>
      </c>
      <c r="I396">
        <v>28.242999999999999</v>
      </c>
    </row>
    <row r="397" spans="1:9">
      <c r="A397" t="s">
        <v>404</v>
      </c>
      <c r="B397">
        <v>5.5590000000000002</v>
      </c>
      <c r="C397">
        <v>24.178000000000001</v>
      </c>
      <c r="D397">
        <v>25.3</v>
      </c>
      <c r="E397">
        <v>24.187999999999999</v>
      </c>
      <c r="F397">
        <v>24.251999999999999</v>
      </c>
      <c r="G397">
        <v>25.359000000000002</v>
      </c>
      <c r="H397">
        <v>25.414999999999999</v>
      </c>
      <c r="I397">
        <v>25.428000000000001</v>
      </c>
    </row>
    <row r="398" spans="1:9">
      <c r="A398" t="s">
        <v>405</v>
      </c>
      <c r="B398">
        <v>29.585000000000001</v>
      </c>
      <c r="C398">
        <v>38.061</v>
      </c>
      <c r="D398">
        <v>36.578000000000003</v>
      </c>
      <c r="E398">
        <v>38.552999999999997</v>
      </c>
      <c r="F398">
        <v>38.82</v>
      </c>
      <c r="G398">
        <v>36.92</v>
      </c>
      <c r="H398">
        <v>37.741</v>
      </c>
      <c r="I398">
        <v>38.082999999999998</v>
      </c>
    </row>
    <row r="399" spans="1:9">
      <c r="A399" t="s">
        <v>406</v>
      </c>
      <c r="B399">
        <v>26.87</v>
      </c>
      <c r="C399">
        <v>34.918999999999997</v>
      </c>
      <c r="D399">
        <v>33.154000000000003</v>
      </c>
      <c r="E399">
        <v>35.386000000000003</v>
      </c>
      <c r="F399">
        <v>35.573999999999998</v>
      </c>
      <c r="G399">
        <v>33.414000000000001</v>
      </c>
      <c r="H399">
        <v>34.06</v>
      </c>
      <c r="I399">
        <v>34.912999999999997</v>
      </c>
    </row>
    <row r="400" spans="1:9">
      <c r="A400" t="s">
        <v>407</v>
      </c>
      <c r="B400">
        <v>22.885999999999999</v>
      </c>
      <c r="C400">
        <v>33.067999999999998</v>
      </c>
      <c r="D400">
        <v>31.276</v>
      </c>
      <c r="E400">
        <v>33.494999999999997</v>
      </c>
      <c r="F400">
        <v>33.645000000000003</v>
      </c>
      <c r="G400">
        <v>31.49</v>
      </c>
      <c r="H400">
        <v>31.968</v>
      </c>
      <c r="I400">
        <v>33.113</v>
      </c>
    </row>
    <row r="401" spans="1:9">
      <c r="A401" t="s">
        <v>408</v>
      </c>
      <c r="B401">
        <v>18.718</v>
      </c>
      <c r="C401">
        <v>31.414999999999999</v>
      </c>
      <c r="D401">
        <v>29.696999999999999</v>
      </c>
      <c r="E401">
        <v>31.786000000000001</v>
      </c>
      <c r="F401">
        <v>31.882999999999999</v>
      </c>
      <c r="G401">
        <v>29.856000000000002</v>
      </c>
      <c r="H401">
        <v>30.225000000000001</v>
      </c>
      <c r="I401">
        <v>31.49</v>
      </c>
    </row>
    <row r="402" spans="1:9">
      <c r="A402" t="s">
        <v>409</v>
      </c>
      <c r="B402">
        <v>15.215</v>
      </c>
      <c r="C402">
        <v>30.01</v>
      </c>
      <c r="D402">
        <v>28.597000000000001</v>
      </c>
      <c r="E402">
        <v>30.321000000000002</v>
      </c>
      <c r="F402">
        <v>30.405999999999999</v>
      </c>
      <c r="G402">
        <v>28.716000000000001</v>
      </c>
      <c r="H402">
        <v>29.010999999999999</v>
      </c>
      <c r="I402">
        <v>30.27</v>
      </c>
    </row>
    <row r="403" spans="1:9">
      <c r="A403" t="s">
        <v>410</v>
      </c>
      <c r="B403">
        <v>12.359</v>
      </c>
      <c r="C403">
        <v>28.63</v>
      </c>
      <c r="D403">
        <v>27.666</v>
      </c>
      <c r="E403">
        <v>28.861000000000001</v>
      </c>
      <c r="F403">
        <v>28.952000000000002</v>
      </c>
      <c r="G403">
        <v>27.738</v>
      </c>
      <c r="H403">
        <v>27.972000000000001</v>
      </c>
      <c r="I403">
        <v>29.111000000000001</v>
      </c>
    </row>
    <row r="404" spans="1:9">
      <c r="A404" t="s">
        <v>411</v>
      </c>
      <c r="B404">
        <v>10.042999999999999</v>
      </c>
      <c r="C404">
        <v>27.154</v>
      </c>
      <c r="D404">
        <v>26.756</v>
      </c>
      <c r="E404">
        <v>27.332000000000001</v>
      </c>
      <c r="F404">
        <v>27.445</v>
      </c>
      <c r="G404">
        <v>26.798999999999999</v>
      </c>
      <c r="H404">
        <v>26.984999999999999</v>
      </c>
      <c r="I404">
        <v>27.933</v>
      </c>
    </row>
    <row r="405" spans="1:9">
      <c r="A405" t="s">
        <v>412</v>
      </c>
      <c r="B405">
        <v>8.157</v>
      </c>
      <c r="C405">
        <v>25.452999999999999</v>
      </c>
      <c r="D405">
        <v>25.774999999999999</v>
      </c>
      <c r="E405">
        <v>25.558</v>
      </c>
      <c r="F405">
        <v>25.666</v>
      </c>
      <c r="G405">
        <v>25.806999999999999</v>
      </c>
      <c r="H405">
        <v>25.931000000000001</v>
      </c>
      <c r="I405">
        <v>26.459</v>
      </c>
    </row>
    <row r="406" spans="1:9">
      <c r="A406" t="s">
        <v>413</v>
      </c>
      <c r="B406">
        <v>6.7110000000000003</v>
      </c>
      <c r="C406">
        <v>23.29</v>
      </c>
      <c r="D406">
        <v>24.282</v>
      </c>
      <c r="E406">
        <v>23.315000000000001</v>
      </c>
      <c r="F406">
        <v>23.388999999999999</v>
      </c>
      <c r="G406">
        <v>24.317</v>
      </c>
      <c r="H406">
        <v>24.355</v>
      </c>
      <c r="I406">
        <v>24.292000000000002</v>
      </c>
    </row>
    <row r="407" spans="1:9">
      <c r="A407" t="s">
        <v>414</v>
      </c>
      <c r="B407">
        <v>19.678000000000001</v>
      </c>
      <c r="C407">
        <v>28.797999999999998</v>
      </c>
      <c r="D407">
        <v>28.361000000000001</v>
      </c>
      <c r="E407">
        <v>29.024000000000001</v>
      </c>
      <c r="F407">
        <v>29.062999999999999</v>
      </c>
      <c r="G407">
        <v>28.384</v>
      </c>
      <c r="H407">
        <v>28.719000000000001</v>
      </c>
      <c r="I407">
        <v>28.852</v>
      </c>
    </row>
    <row r="408" spans="1:9">
      <c r="A408" t="s">
        <v>415</v>
      </c>
      <c r="B408">
        <v>18.791</v>
      </c>
      <c r="C408">
        <v>25.654</v>
      </c>
      <c r="D408">
        <v>25.201000000000001</v>
      </c>
      <c r="E408">
        <v>25.867999999999999</v>
      </c>
      <c r="F408">
        <v>25.914999999999999</v>
      </c>
      <c r="G408">
        <v>25.218</v>
      </c>
      <c r="H408">
        <v>25.507000000000001</v>
      </c>
      <c r="I408">
        <v>25.771000000000001</v>
      </c>
    </row>
    <row r="409" spans="1:9">
      <c r="A409" t="s">
        <v>416</v>
      </c>
      <c r="B409">
        <v>17.375</v>
      </c>
      <c r="C409">
        <v>23.797000000000001</v>
      </c>
      <c r="D409">
        <v>23.35</v>
      </c>
      <c r="E409">
        <v>24.004999999999999</v>
      </c>
      <c r="F409">
        <v>24.056000000000001</v>
      </c>
      <c r="G409">
        <v>23.363</v>
      </c>
      <c r="H409">
        <v>23.603999999999999</v>
      </c>
      <c r="I409">
        <v>23.975000000000001</v>
      </c>
    </row>
    <row r="410" spans="1:9">
      <c r="A410" t="s">
        <v>417</v>
      </c>
      <c r="B410">
        <v>15.315</v>
      </c>
      <c r="C410">
        <v>22.259</v>
      </c>
      <c r="D410">
        <v>21.952000000000002</v>
      </c>
      <c r="E410">
        <v>22.436</v>
      </c>
      <c r="F410">
        <v>22.49</v>
      </c>
      <c r="G410">
        <v>21.963999999999999</v>
      </c>
      <c r="H410">
        <v>22.149000000000001</v>
      </c>
      <c r="I410">
        <v>22.55</v>
      </c>
    </row>
    <row r="411" spans="1:9">
      <c r="A411" t="s">
        <v>418</v>
      </c>
      <c r="B411">
        <v>13.037000000000001</v>
      </c>
      <c r="C411">
        <v>21.084</v>
      </c>
      <c r="D411">
        <v>20.942</v>
      </c>
      <c r="E411">
        <v>21.244</v>
      </c>
      <c r="F411">
        <v>21.295000000000002</v>
      </c>
      <c r="G411">
        <v>20.952000000000002</v>
      </c>
      <c r="H411">
        <v>21.109000000000002</v>
      </c>
      <c r="I411">
        <v>21.518000000000001</v>
      </c>
    </row>
    <row r="412" spans="1:9">
      <c r="A412" t="s">
        <v>419</v>
      </c>
      <c r="B412">
        <v>10.888999999999999</v>
      </c>
      <c r="C412">
        <v>19.905999999999999</v>
      </c>
      <c r="D412">
        <v>20.039000000000001</v>
      </c>
      <c r="E412">
        <v>20.024999999999999</v>
      </c>
      <c r="F412">
        <v>20.071999999999999</v>
      </c>
      <c r="G412">
        <v>20.048999999999999</v>
      </c>
      <c r="H412">
        <v>20.170000000000002</v>
      </c>
      <c r="I412">
        <v>20.521999999999998</v>
      </c>
    </row>
    <row r="413" spans="1:9">
      <c r="A413" t="s">
        <v>420</v>
      </c>
      <c r="B413">
        <v>8.9239999999999995</v>
      </c>
      <c r="C413">
        <v>18.71</v>
      </c>
      <c r="D413">
        <v>19.222000000000001</v>
      </c>
      <c r="E413">
        <v>18.786000000000001</v>
      </c>
      <c r="F413">
        <v>18.829000000000001</v>
      </c>
      <c r="G413">
        <v>19.236000000000001</v>
      </c>
      <c r="H413">
        <v>19.326000000000001</v>
      </c>
      <c r="I413">
        <v>19.548999999999999</v>
      </c>
    </row>
    <row r="414" spans="1:9">
      <c r="A414" t="s">
        <v>421</v>
      </c>
      <c r="B414">
        <v>7.3470000000000004</v>
      </c>
      <c r="C414">
        <v>17.513999999999999</v>
      </c>
      <c r="D414">
        <v>18.335999999999999</v>
      </c>
      <c r="E414">
        <v>17.553000000000001</v>
      </c>
      <c r="F414">
        <v>17.588000000000001</v>
      </c>
      <c r="G414">
        <v>18.355</v>
      </c>
      <c r="H414">
        <v>18.407</v>
      </c>
      <c r="I414">
        <v>18.442</v>
      </c>
    </row>
    <row r="415" spans="1:9">
      <c r="A415" t="s">
        <v>422</v>
      </c>
      <c r="B415">
        <v>5.9290000000000003</v>
      </c>
      <c r="C415">
        <v>16.117000000000001</v>
      </c>
      <c r="D415">
        <v>17.218</v>
      </c>
      <c r="E415">
        <v>16.103999999999999</v>
      </c>
      <c r="F415">
        <v>16.123000000000001</v>
      </c>
      <c r="G415">
        <v>17.234999999999999</v>
      </c>
      <c r="H415">
        <v>17.242000000000001</v>
      </c>
      <c r="I415">
        <v>16.986000000000001</v>
      </c>
    </row>
    <row r="416" spans="1:9">
      <c r="A416" t="s">
        <v>423</v>
      </c>
      <c r="B416">
        <v>23.992999999999999</v>
      </c>
      <c r="C416">
        <v>28.62</v>
      </c>
      <c r="D416">
        <v>27.408000000000001</v>
      </c>
      <c r="E416">
        <v>28.902999999999999</v>
      </c>
      <c r="F416">
        <v>28.931999999999999</v>
      </c>
      <c r="G416">
        <v>27.452000000000002</v>
      </c>
      <c r="H416">
        <v>28.204000000000001</v>
      </c>
      <c r="I416">
        <v>28.872</v>
      </c>
    </row>
    <row r="417" spans="1:9">
      <c r="A417" t="s">
        <v>424</v>
      </c>
      <c r="B417">
        <v>22.216999999999999</v>
      </c>
      <c r="C417">
        <v>26.887</v>
      </c>
      <c r="D417">
        <v>25.527999999999999</v>
      </c>
      <c r="E417">
        <v>27.213000000000001</v>
      </c>
      <c r="F417">
        <v>27.245999999999999</v>
      </c>
      <c r="G417">
        <v>25.582000000000001</v>
      </c>
      <c r="H417">
        <v>26.187999999999999</v>
      </c>
      <c r="I417">
        <v>27.077000000000002</v>
      </c>
    </row>
    <row r="418" spans="1:9">
      <c r="A418" t="s">
        <v>425</v>
      </c>
      <c r="B418">
        <v>19.687999999999999</v>
      </c>
      <c r="C418">
        <v>25.667000000000002</v>
      </c>
      <c r="D418">
        <v>24.202999999999999</v>
      </c>
      <c r="E418">
        <v>26.001000000000001</v>
      </c>
      <c r="F418">
        <v>26.035</v>
      </c>
      <c r="G418">
        <v>24.26</v>
      </c>
      <c r="H418">
        <v>24.739000000000001</v>
      </c>
      <c r="I418">
        <v>25.815999999999999</v>
      </c>
    </row>
    <row r="419" spans="1:9">
      <c r="A419" t="s">
        <v>426</v>
      </c>
      <c r="B419">
        <v>16.861999999999998</v>
      </c>
      <c r="C419">
        <v>24.478999999999999</v>
      </c>
      <c r="D419">
        <v>23.120999999999999</v>
      </c>
      <c r="E419">
        <v>24.786999999999999</v>
      </c>
      <c r="F419">
        <v>24.817</v>
      </c>
      <c r="G419">
        <v>23.164999999999999</v>
      </c>
      <c r="H419">
        <v>23.536000000000001</v>
      </c>
      <c r="I419">
        <v>24.66</v>
      </c>
    </row>
    <row r="420" spans="1:9">
      <c r="A420" t="s">
        <v>427</v>
      </c>
      <c r="B420">
        <v>13.954000000000001</v>
      </c>
      <c r="C420">
        <v>23.4</v>
      </c>
      <c r="D420">
        <v>22.266999999999999</v>
      </c>
      <c r="E420">
        <v>23.687999999999999</v>
      </c>
      <c r="F420">
        <v>23.719000000000001</v>
      </c>
      <c r="G420">
        <v>22.312999999999999</v>
      </c>
      <c r="H420">
        <v>22.602</v>
      </c>
      <c r="I420">
        <v>23.709</v>
      </c>
    </row>
    <row r="421" spans="1:9">
      <c r="A421" t="s">
        <v>428</v>
      </c>
      <c r="B421">
        <v>11.468999999999999</v>
      </c>
      <c r="C421">
        <v>22.106999999999999</v>
      </c>
      <c r="D421">
        <v>21.39</v>
      </c>
      <c r="E421">
        <v>22.33</v>
      </c>
      <c r="F421">
        <v>22.361000000000001</v>
      </c>
      <c r="G421">
        <v>21.422000000000001</v>
      </c>
      <c r="H421">
        <v>21.638999999999999</v>
      </c>
      <c r="I421">
        <v>22.593</v>
      </c>
    </row>
    <row r="422" spans="1:9">
      <c r="A422" t="s">
        <v>429</v>
      </c>
      <c r="B422">
        <v>9.391</v>
      </c>
      <c r="C422">
        <v>20.858000000000001</v>
      </c>
      <c r="D422">
        <v>20.614000000000001</v>
      </c>
      <c r="E422">
        <v>21.015999999999998</v>
      </c>
      <c r="F422">
        <v>21.047999999999998</v>
      </c>
      <c r="G422">
        <v>20.638999999999999</v>
      </c>
      <c r="H422">
        <v>20.803000000000001</v>
      </c>
      <c r="I422">
        <v>21.524000000000001</v>
      </c>
    </row>
    <row r="423" spans="1:9">
      <c r="A423" t="s">
        <v>430</v>
      </c>
      <c r="B423">
        <v>7.6269999999999998</v>
      </c>
      <c r="C423">
        <v>19.388999999999999</v>
      </c>
      <c r="D423">
        <v>19.748999999999999</v>
      </c>
      <c r="E423">
        <v>19.489999999999998</v>
      </c>
      <c r="F423">
        <v>19.52</v>
      </c>
      <c r="G423">
        <v>19.771000000000001</v>
      </c>
      <c r="H423">
        <v>19.872</v>
      </c>
      <c r="I423">
        <v>20.239999999999998</v>
      </c>
    </row>
    <row r="424" spans="1:9">
      <c r="A424" t="s">
        <v>431</v>
      </c>
      <c r="B424">
        <v>6.1980000000000004</v>
      </c>
      <c r="C424">
        <v>17.649000000000001</v>
      </c>
      <c r="D424">
        <v>18.582000000000001</v>
      </c>
      <c r="E424">
        <v>17.678999999999998</v>
      </c>
      <c r="F424">
        <v>17.696999999999999</v>
      </c>
      <c r="G424">
        <v>18.603000000000002</v>
      </c>
      <c r="H424">
        <v>18.632000000000001</v>
      </c>
      <c r="I424">
        <v>18.55</v>
      </c>
    </row>
    <row r="425" spans="1:9">
      <c r="A425" t="s">
        <v>432</v>
      </c>
      <c r="B425">
        <v>25.911000000000001</v>
      </c>
      <c r="C425">
        <v>34.500999999999998</v>
      </c>
      <c r="D425">
        <v>34.167000000000002</v>
      </c>
      <c r="E425">
        <v>35.042999999999999</v>
      </c>
      <c r="F425">
        <v>35.134999999999998</v>
      </c>
      <c r="G425">
        <v>34.377000000000002</v>
      </c>
      <c r="H425">
        <v>34.801000000000002</v>
      </c>
      <c r="I425">
        <v>34.500999999999998</v>
      </c>
    </row>
    <row r="426" spans="1:9">
      <c r="A426" t="s">
        <v>433</v>
      </c>
      <c r="B426">
        <v>24.16</v>
      </c>
      <c r="C426">
        <v>31.585000000000001</v>
      </c>
      <c r="D426">
        <v>30.501000000000001</v>
      </c>
      <c r="E426">
        <v>32.104999999999997</v>
      </c>
      <c r="F426">
        <v>32.171999999999997</v>
      </c>
      <c r="G426">
        <v>30.605</v>
      </c>
      <c r="H426">
        <v>31.15</v>
      </c>
      <c r="I426">
        <v>31.582999999999998</v>
      </c>
    </row>
    <row r="427" spans="1:9">
      <c r="A427" t="s">
        <v>434</v>
      </c>
      <c r="B427">
        <v>21.087</v>
      </c>
      <c r="C427">
        <v>29.495000000000001</v>
      </c>
      <c r="D427">
        <v>28.010999999999999</v>
      </c>
      <c r="E427">
        <v>29.962</v>
      </c>
      <c r="F427">
        <v>30.013000000000002</v>
      </c>
      <c r="G427">
        <v>28.07</v>
      </c>
      <c r="H427">
        <v>28.57</v>
      </c>
      <c r="I427">
        <v>29.475999999999999</v>
      </c>
    </row>
    <row r="428" spans="1:9">
      <c r="A428" t="s">
        <v>435</v>
      </c>
      <c r="B428">
        <v>17.724</v>
      </c>
      <c r="C428">
        <v>27.946000000000002</v>
      </c>
      <c r="D428">
        <v>26.468</v>
      </c>
      <c r="E428">
        <v>28.36</v>
      </c>
      <c r="F428">
        <v>28.398</v>
      </c>
      <c r="G428">
        <v>26.512</v>
      </c>
      <c r="H428">
        <v>26.908000000000001</v>
      </c>
      <c r="I428">
        <v>28.006</v>
      </c>
    </row>
    <row r="429" spans="1:9">
      <c r="A429" t="s">
        <v>436</v>
      </c>
      <c r="B429">
        <v>14.548</v>
      </c>
      <c r="C429">
        <v>26.588999999999999</v>
      </c>
      <c r="D429">
        <v>25.248999999999999</v>
      </c>
      <c r="E429">
        <v>26.928999999999998</v>
      </c>
      <c r="F429">
        <v>26.98</v>
      </c>
      <c r="G429">
        <v>25.297999999999998</v>
      </c>
      <c r="H429">
        <v>25.614000000000001</v>
      </c>
      <c r="I429">
        <v>26.765999999999998</v>
      </c>
    </row>
    <row r="430" spans="1:9">
      <c r="A430" t="s">
        <v>437</v>
      </c>
      <c r="B430">
        <v>11.964</v>
      </c>
      <c r="C430">
        <v>25.141999999999999</v>
      </c>
      <c r="D430">
        <v>24.262</v>
      </c>
      <c r="E430">
        <v>25.404</v>
      </c>
      <c r="F430">
        <v>25.451000000000001</v>
      </c>
      <c r="G430">
        <v>24.292999999999999</v>
      </c>
      <c r="H430">
        <v>24.532</v>
      </c>
      <c r="I430">
        <v>25.547999999999998</v>
      </c>
    </row>
    <row r="431" spans="1:9">
      <c r="A431" t="s">
        <v>438</v>
      </c>
      <c r="B431">
        <v>9.7650000000000006</v>
      </c>
      <c r="C431">
        <v>23.76</v>
      </c>
      <c r="D431">
        <v>23.41</v>
      </c>
      <c r="E431">
        <v>23.959</v>
      </c>
      <c r="F431">
        <v>24.018999999999998</v>
      </c>
      <c r="G431">
        <v>23.434000000000001</v>
      </c>
      <c r="H431">
        <v>23.613</v>
      </c>
      <c r="I431">
        <v>24.396999999999998</v>
      </c>
    </row>
    <row r="432" spans="1:9">
      <c r="A432" t="s">
        <v>439</v>
      </c>
      <c r="B432">
        <v>7.9240000000000004</v>
      </c>
      <c r="C432">
        <v>22.274999999999999</v>
      </c>
      <c r="D432">
        <v>22.516999999999999</v>
      </c>
      <c r="E432">
        <v>22.402000000000001</v>
      </c>
      <c r="F432">
        <v>22.466000000000001</v>
      </c>
      <c r="G432">
        <v>22.545999999999999</v>
      </c>
      <c r="H432">
        <v>22.664999999999999</v>
      </c>
      <c r="I432">
        <v>23.12</v>
      </c>
    </row>
    <row r="433" spans="1:9">
      <c r="A433" t="s">
        <v>440</v>
      </c>
      <c r="B433">
        <v>6.4569999999999999</v>
      </c>
      <c r="C433">
        <v>20.248999999999999</v>
      </c>
      <c r="D433">
        <v>21.178999999999998</v>
      </c>
      <c r="E433">
        <v>20.288</v>
      </c>
      <c r="F433">
        <v>20.337</v>
      </c>
      <c r="G433">
        <v>21.216000000000001</v>
      </c>
      <c r="H433">
        <v>21.247</v>
      </c>
      <c r="I433">
        <v>21.14</v>
      </c>
    </row>
    <row r="434" spans="1:9">
      <c r="A434" t="s">
        <v>441</v>
      </c>
      <c r="B434">
        <v>32.939</v>
      </c>
      <c r="C434">
        <v>40.578000000000003</v>
      </c>
      <c r="D434">
        <v>39.06</v>
      </c>
      <c r="E434">
        <v>40.799999999999997</v>
      </c>
      <c r="F434">
        <v>40.920999999999999</v>
      </c>
      <c r="G434">
        <v>39.271000000000001</v>
      </c>
      <c r="H434">
        <v>39.734000000000002</v>
      </c>
      <c r="I434">
        <v>40.582999999999998</v>
      </c>
    </row>
    <row r="435" spans="1:9">
      <c r="A435" t="s">
        <v>442</v>
      </c>
      <c r="B435">
        <v>28.809000000000001</v>
      </c>
      <c r="C435">
        <v>37.277000000000001</v>
      </c>
      <c r="D435">
        <v>35.850999999999999</v>
      </c>
      <c r="E435">
        <v>37.457999999999998</v>
      </c>
      <c r="F435">
        <v>37.563000000000002</v>
      </c>
      <c r="G435">
        <v>36.024999999999999</v>
      </c>
      <c r="H435">
        <v>36.357999999999997</v>
      </c>
      <c r="I435">
        <v>37.366999999999997</v>
      </c>
    </row>
    <row r="436" spans="1:9">
      <c r="A436" t="s">
        <v>443</v>
      </c>
      <c r="B436">
        <v>23.530999999999999</v>
      </c>
      <c r="C436">
        <v>35.198999999999998</v>
      </c>
      <c r="D436">
        <v>33.826000000000001</v>
      </c>
      <c r="E436">
        <v>35.402999999999999</v>
      </c>
      <c r="F436">
        <v>35.491999999999997</v>
      </c>
      <c r="G436">
        <v>33.988</v>
      </c>
      <c r="H436">
        <v>34.247</v>
      </c>
      <c r="I436">
        <v>35.396000000000001</v>
      </c>
    </row>
    <row r="437" spans="1:9">
      <c r="A437" t="s">
        <v>444</v>
      </c>
      <c r="B437">
        <v>18.66</v>
      </c>
      <c r="C437">
        <v>33.555</v>
      </c>
      <c r="D437">
        <v>32.351999999999997</v>
      </c>
      <c r="E437">
        <v>33.720999999999997</v>
      </c>
      <c r="F437">
        <v>33.793999999999997</v>
      </c>
      <c r="G437">
        <v>32.466999999999999</v>
      </c>
      <c r="H437">
        <v>32.694000000000003</v>
      </c>
      <c r="I437">
        <v>33.85</v>
      </c>
    </row>
    <row r="438" spans="1:9">
      <c r="A438" t="s">
        <v>445</v>
      </c>
      <c r="B438">
        <v>14.906000000000001</v>
      </c>
      <c r="C438">
        <v>32.075000000000003</v>
      </c>
      <c r="D438">
        <v>31.202000000000002</v>
      </c>
      <c r="E438">
        <v>32.229999999999997</v>
      </c>
      <c r="F438">
        <v>32.322000000000003</v>
      </c>
      <c r="G438">
        <v>31.283000000000001</v>
      </c>
      <c r="H438">
        <v>31.475000000000001</v>
      </c>
      <c r="I438">
        <v>32.575000000000003</v>
      </c>
    </row>
    <row r="439" spans="1:9">
      <c r="A439" t="s">
        <v>446</v>
      </c>
      <c r="B439">
        <v>12.084</v>
      </c>
      <c r="C439">
        <v>30.641999999999999</v>
      </c>
      <c r="D439">
        <v>30.266999999999999</v>
      </c>
      <c r="E439">
        <v>30.773</v>
      </c>
      <c r="F439">
        <v>30.872</v>
      </c>
      <c r="G439">
        <v>30.326000000000001</v>
      </c>
      <c r="H439">
        <v>30.492999999999999</v>
      </c>
      <c r="I439">
        <v>31.44</v>
      </c>
    </row>
    <row r="440" spans="1:9">
      <c r="A440" t="s">
        <v>447</v>
      </c>
      <c r="B440">
        <v>9.6929999999999996</v>
      </c>
      <c r="C440">
        <v>29.045000000000002</v>
      </c>
      <c r="D440">
        <v>29.207000000000001</v>
      </c>
      <c r="E440">
        <v>29.122</v>
      </c>
      <c r="F440">
        <v>29.233000000000001</v>
      </c>
      <c r="G440">
        <v>29.244</v>
      </c>
      <c r="H440">
        <v>29.378</v>
      </c>
      <c r="I440">
        <v>30.056000000000001</v>
      </c>
    </row>
    <row r="441" spans="1:9">
      <c r="A441" t="s">
        <v>448</v>
      </c>
      <c r="B441">
        <v>7.8159999999999998</v>
      </c>
      <c r="C441">
        <v>27.477</v>
      </c>
      <c r="D441">
        <v>28.3</v>
      </c>
      <c r="E441">
        <v>27.516999999999999</v>
      </c>
      <c r="F441">
        <v>27.626000000000001</v>
      </c>
      <c r="G441">
        <v>28.335000000000001</v>
      </c>
      <c r="H441">
        <v>28.442</v>
      </c>
      <c r="I441">
        <v>28.785</v>
      </c>
    </row>
    <row r="442" spans="1:9">
      <c r="A442" t="s">
        <v>449</v>
      </c>
      <c r="B442">
        <v>6.3220000000000001</v>
      </c>
      <c r="C442">
        <v>25.158999999999999</v>
      </c>
      <c r="D442">
        <v>26.568999999999999</v>
      </c>
      <c r="E442">
        <v>25.117000000000001</v>
      </c>
      <c r="F442">
        <v>25.19</v>
      </c>
      <c r="G442">
        <v>26.617000000000001</v>
      </c>
      <c r="H442">
        <v>26.65</v>
      </c>
      <c r="I442">
        <v>26.428000000000001</v>
      </c>
    </row>
    <row r="443" spans="1:9">
      <c r="A443" t="s">
        <v>450</v>
      </c>
      <c r="B443">
        <v>32.104999999999997</v>
      </c>
      <c r="C443">
        <v>41.277999999999999</v>
      </c>
      <c r="D443">
        <v>40.213999999999999</v>
      </c>
      <c r="E443">
        <v>41.567999999999998</v>
      </c>
      <c r="F443">
        <v>41.5</v>
      </c>
      <c r="G443">
        <v>40.469000000000001</v>
      </c>
      <c r="H443">
        <v>40.814999999999998</v>
      </c>
      <c r="I443">
        <v>41.295999999999999</v>
      </c>
    </row>
    <row r="444" spans="1:9">
      <c r="A444" t="s">
        <v>451</v>
      </c>
      <c r="B444">
        <v>29.215</v>
      </c>
      <c r="C444">
        <v>38.252000000000002</v>
      </c>
      <c r="D444">
        <v>37.090000000000003</v>
      </c>
      <c r="E444">
        <v>38.54</v>
      </c>
      <c r="F444">
        <v>38.460999999999999</v>
      </c>
      <c r="G444">
        <v>37.33</v>
      </c>
      <c r="H444">
        <v>37.601999999999997</v>
      </c>
      <c r="I444">
        <v>38.292999999999999</v>
      </c>
    </row>
    <row r="445" spans="1:9">
      <c r="A445" t="s">
        <v>452</v>
      </c>
      <c r="B445">
        <v>24.143999999999998</v>
      </c>
      <c r="C445">
        <v>36.302</v>
      </c>
      <c r="D445">
        <v>35.179000000000002</v>
      </c>
      <c r="E445">
        <v>36.552</v>
      </c>
      <c r="F445">
        <v>36.491</v>
      </c>
      <c r="G445">
        <v>35.353000000000002</v>
      </c>
      <c r="H445">
        <v>35.558999999999997</v>
      </c>
      <c r="I445">
        <v>36.356999999999999</v>
      </c>
    </row>
    <row r="446" spans="1:9">
      <c r="A446" t="s">
        <v>453</v>
      </c>
      <c r="B446">
        <v>19.431999999999999</v>
      </c>
      <c r="C446">
        <v>34.761000000000003</v>
      </c>
      <c r="D446">
        <v>33.773000000000003</v>
      </c>
      <c r="E446">
        <v>34.981000000000002</v>
      </c>
      <c r="F446">
        <v>34.963999999999999</v>
      </c>
      <c r="G446">
        <v>33.904000000000003</v>
      </c>
      <c r="H446">
        <v>34.069000000000003</v>
      </c>
      <c r="I446">
        <v>34.887999999999998</v>
      </c>
    </row>
    <row r="447" spans="1:9">
      <c r="A447" t="s">
        <v>454</v>
      </c>
      <c r="B447">
        <v>15.618</v>
      </c>
      <c r="C447">
        <v>33.372</v>
      </c>
      <c r="D447">
        <v>32.651000000000003</v>
      </c>
      <c r="E447">
        <v>33.552</v>
      </c>
      <c r="F447">
        <v>33.612000000000002</v>
      </c>
      <c r="G447">
        <v>32.731000000000002</v>
      </c>
      <c r="H447">
        <v>32.863</v>
      </c>
      <c r="I447">
        <v>33.661999999999999</v>
      </c>
    </row>
    <row r="448" spans="1:9">
      <c r="A448" t="s">
        <v>455</v>
      </c>
      <c r="B448">
        <v>12.717000000000001</v>
      </c>
      <c r="C448">
        <v>32.131999999999998</v>
      </c>
      <c r="D448">
        <v>31.792000000000002</v>
      </c>
      <c r="E448">
        <v>32.276000000000003</v>
      </c>
      <c r="F448">
        <v>32.442999999999998</v>
      </c>
      <c r="G448">
        <v>31.821999999999999</v>
      </c>
      <c r="H448">
        <v>31.934000000000001</v>
      </c>
      <c r="I448">
        <v>32.658000000000001</v>
      </c>
    </row>
    <row r="449" spans="1:9">
      <c r="A449" t="s">
        <v>456</v>
      </c>
      <c r="B449">
        <v>10.432</v>
      </c>
      <c r="C449">
        <v>30.81</v>
      </c>
      <c r="D449">
        <v>30.916</v>
      </c>
      <c r="E449">
        <v>30.905999999999999</v>
      </c>
      <c r="F449">
        <v>31.169</v>
      </c>
      <c r="G449">
        <v>30.902000000000001</v>
      </c>
      <c r="H449">
        <v>30.991</v>
      </c>
      <c r="I449">
        <v>31.56</v>
      </c>
    </row>
    <row r="450" spans="1:9">
      <c r="A450" t="s">
        <v>457</v>
      </c>
      <c r="B450">
        <v>8.51</v>
      </c>
      <c r="C450">
        <v>29.402999999999999</v>
      </c>
      <c r="D450">
        <v>30.001999999999999</v>
      </c>
      <c r="E450">
        <v>29.440999999999999</v>
      </c>
      <c r="F450">
        <v>29.74</v>
      </c>
      <c r="G450">
        <v>29.971</v>
      </c>
      <c r="H450">
        <v>30.030999999999999</v>
      </c>
      <c r="I450">
        <v>30.324999999999999</v>
      </c>
    </row>
    <row r="451" spans="1:9">
      <c r="A451" t="s">
        <v>458</v>
      </c>
      <c r="B451">
        <v>7.0220000000000002</v>
      </c>
      <c r="C451">
        <v>27.548999999999999</v>
      </c>
      <c r="D451">
        <v>28.640999999999998</v>
      </c>
      <c r="E451">
        <v>27.507999999999999</v>
      </c>
      <c r="F451">
        <v>27.75</v>
      </c>
      <c r="G451">
        <v>28.641999999999999</v>
      </c>
      <c r="H451">
        <v>28.658999999999999</v>
      </c>
      <c r="I451">
        <v>28.462</v>
      </c>
    </row>
    <row r="452" spans="1:9">
      <c r="A452" t="s">
        <v>459</v>
      </c>
      <c r="B452">
        <v>32.570999999999998</v>
      </c>
      <c r="C452">
        <v>41.750999999999998</v>
      </c>
      <c r="D452">
        <v>40.463999999999999</v>
      </c>
      <c r="E452">
        <v>42.11</v>
      </c>
      <c r="F452">
        <v>42.042000000000002</v>
      </c>
      <c r="G452">
        <v>40.814999999999998</v>
      </c>
      <c r="H452">
        <v>41.188000000000002</v>
      </c>
      <c r="I452">
        <v>41.762</v>
      </c>
    </row>
    <row r="453" spans="1:9">
      <c r="A453" t="s">
        <v>460</v>
      </c>
      <c r="B453">
        <v>29.006</v>
      </c>
      <c r="C453">
        <v>38.587000000000003</v>
      </c>
      <c r="D453">
        <v>37.183999999999997</v>
      </c>
      <c r="E453">
        <v>38.942</v>
      </c>
      <c r="F453">
        <v>38.886000000000003</v>
      </c>
      <c r="G453">
        <v>37.475999999999999</v>
      </c>
      <c r="H453">
        <v>37.786999999999999</v>
      </c>
      <c r="I453">
        <v>38.597999999999999</v>
      </c>
    </row>
    <row r="454" spans="1:9">
      <c r="A454" t="s">
        <v>461</v>
      </c>
      <c r="B454">
        <v>23.882000000000001</v>
      </c>
      <c r="C454">
        <v>36.552999999999997</v>
      </c>
      <c r="D454">
        <v>35.152999999999999</v>
      </c>
      <c r="E454">
        <v>36.856000000000002</v>
      </c>
      <c r="F454">
        <v>36.789000000000001</v>
      </c>
      <c r="G454">
        <v>35.399000000000001</v>
      </c>
      <c r="H454">
        <v>35.640999999999998</v>
      </c>
      <c r="I454">
        <v>36.613</v>
      </c>
    </row>
    <row r="455" spans="1:9">
      <c r="A455" t="s">
        <v>462</v>
      </c>
      <c r="B455">
        <v>19.504999999999999</v>
      </c>
      <c r="C455">
        <v>35.100999999999999</v>
      </c>
      <c r="D455">
        <v>33.832000000000001</v>
      </c>
      <c r="E455">
        <v>35.381999999999998</v>
      </c>
      <c r="F455">
        <v>35.35</v>
      </c>
      <c r="G455">
        <v>34.012999999999998</v>
      </c>
      <c r="H455">
        <v>34.216999999999999</v>
      </c>
      <c r="I455">
        <v>35.258000000000003</v>
      </c>
    </row>
    <row r="456" spans="1:9">
      <c r="A456" t="s">
        <v>463</v>
      </c>
      <c r="B456">
        <v>15.555</v>
      </c>
      <c r="C456">
        <v>33.692999999999998</v>
      </c>
      <c r="D456">
        <v>32.688000000000002</v>
      </c>
      <c r="E456">
        <v>33.929000000000002</v>
      </c>
      <c r="F456">
        <v>33.965000000000003</v>
      </c>
      <c r="G456">
        <v>32.805999999999997</v>
      </c>
      <c r="H456">
        <v>32.978000000000002</v>
      </c>
      <c r="I456">
        <v>34.020000000000003</v>
      </c>
    </row>
    <row r="457" spans="1:9">
      <c r="A457" t="s">
        <v>464</v>
      </c>
      <c r="B457">
        <v>12.664999999999999</v>
      </c>
      <c r="C457">
        <v>32.332000000000001</v>
      </c>
      <c r="D457">
        <v>31.753</v>
      </c>
      <c r="E457">
        <v>32.509</v>
      </c>
      <c r="F457">
        <v>32.631</v>
      </c>
      <c r="G457">
        <v>31.8</v>
      </c>
      <c r="H457">
        <v>31.943000000000001</v>
      </c>
      <c r="I457">
        <v>32.895000000000003</v>
      </c>
    </row>
    <row r="458" spans="1:9">
      <c r="A458" t="s">
        <v>465</v>
      </c>
      <c r="B458">
        <v>10.292999999999999</v>
      </c>
      <c r="C458">
        <v>30.904</v>
      </c>
      <c r="D458">
        <v>30.838999999999999</v>
      </c>
      <c r="E458">
        <v>31.027999999999999</v>
      </c>
      <c r="F458">
        <v>31.224</v>
      </c>
      <c r="G458">
        <v>30.829000000000001</v>
      </c>
      <c r="H458">
        <v>30.946000000000002</v>
      </c>
      <c r="I458">
        <v>31.751999999999999</v>
      </c>
    </row>
    <row r="459" spans="1:9">
      <c r="A459" t="s">
        <v>466</v>
      </c>
      <c r="B459">
        <v>8.4090000000000007</v>
      </c>
      <c r="C459">
        <v>29.396000000000001</v>
      </c>
      <c r="D459">
        <v>29.864999999999998</v>
      </c>
      <c r="E459">
        <v>29.457000000000001</v>
      </c>
      <c r="F459">
        <v>29.681000000000001</v>
      </c>
      <c r="G459">
        <v>29.827999999999999</v>
      </c>
      <c r="H459">
        <v>29.917000000000002</v>
      </c>
      <c r="I459">
        <v>30.405000000000001</v>
      </c>
    </row>
    <row r="460" spans="1:9">
      <c r="A460" t="s">
        <v>467</v>
      </c>
      <c r="B460">
        <v>6.92</v>
      </c>
      <c r="C460">
        <v>27.291</v>
      </c>
      <c r="D460">
        <v>28.373999999999999</v>
      </c>
      <c r="E460">
        <v>27.257000000000001</v>
      </c>
      <c r="F460">
        <v>27.434999999999999</v>
      </c>
      <c r="G460">
        <v>28.36</v>
      </c>
      <c r="H460">
        <v>28.390999999999998</v>
      </c>
      <c r="I460">
        <v>28.312000000000001</v>
      </c>
    </row>
    <row r="461" spans="1:9">
      <c r="A461" t="s">
        <v>468</v>
      </c>
      <c r="B461">
        <v>36.470999999999997</v>
      </c>
      <c r="C461">
        <v>45.92</v>
      </c>
      <c r="D461">
        <v>44.781999999999996</v>
      </c>
      <c r="E461">
        <v>46.235999999999997</v>
      </c>
      <c r="F461">
        <v>46.277999999999999</v>
      </c>
      <c r="G461">
        <v>45.103999999999999</v>
      </c>
      <c r="H461">
        <v>45.484999999999999</v>
      </c>
      <c r="I461">
        <v>45.908999999999999</v>
      </c>
    </row>
    <row r="462" spans="1:9">
      <c r="A462" t="s">
        <v>469</v>
      </c>
      <c r="B462">
        <v>30.952000000000002</v>
      </c>
      <c r="C462">
        <v>42.720999999999997</v>
      </c>
      <c r="D462">
        <v>41.31</v>
      </c>
      <c r="E462">
        <v>43.01</v>
      </c>
      <c r="F462">
        <v>43.046999999999997</v>
      </c>
      <c r="G462">
        <v>41.616</v>
      </c>
      <c r="H462">
        <v>41.973999999999997</v>
      </c>
      <c r="I462">
        <v>42.741999999999997</v>
      </c>
    </row>
    <row r="463" spans="1:9">
      <c r="A463" t="s">
        <v>470</v>
      </c>
      <c r="B463">
        <v>24.189</v>
      </c>
      <c r="C463">
        <v>40.585000000000001</v>
      </c>
      <c r="D463">
        <v>39.085000000000001</v>
      </c>
      <c r="E463">
        <v>40.869</v>
      </c>
      <c r="F463">
        <v>40.881999999999998</v>
      </c>
      <c r="G463">
        <v>39.323999999999998</v>
      </c>
      <c r="H463">
        <v>39.640999999999998</v>
      </c>
      <c r="I463">
        <v>40.700000000000003</v>
      </c>
    </row>
    <row r="464" spans="1:9">
      <c r="A464" t="s">
        <v>471</v>
      </c>
      <c r="B464">
        <v>19.170999999999999</v>
      </c>
      <c r="C464">
        <v>38.78</v>
      </c>
      <c r="D464">
        <v>37.417999999999999</v>
      </c>
      <c r="E464">
        <v>39.017000000000003</v>
      </c>
      <c r="F464">
        <v>39.055</v>
      </c>
      <c r="G464">
        <v>37.557000000000002</v>
      </c>
      <c r="H464">
        <v>37.823999999999998</v>
      </c>
      <c r="I464">
        <v>39.042999999999999</v>
      </c>
    </row>
    <row r="465" spans="1:9">
      <c r="A465" t="s">
        <v>472</v>
      </c>
      <c r="B465">
        <v>15.276</v>
      </c>
      <c r="C465">
        <v>37.36</v>
      </c>
      <c r="D465">
        <v>36.209000000000003</v>
      </c>
      <c r="E465">
        <v>37.56</v>
      </c>
      <c r="F465">
        <v>37.664999999999999</v>
      </c>
      <c r="G465">
        <v>36.283999999999999</v>
      </c>
      <c r="H465">
        <v>36.51</v>
      </c>
      <c r="I465">
        <v>37.783000000000001</v>
      </c>
    </row>
    <row r="466" spans="1:9">
      <c r="A466" t="s">
        <v>473</v>
      </c>
      <c r="B466">
        <v>12.31</v>
      </c>
      <c r="C466">
        <v>35.692999999999998</v>
      </c>
      <c r="D466">
        <v>35.140999999999998</v>
      </c>
      <c r="E466">
        <v>35.865000000000002</v>
      </c>
      <c r="F466">
        <v>36.054000000000002</v>
      </c>
      <c r="G466">
        <v>35.152000000000001</v>
      </c>
      <c r="H466">
        <v>35.343000000000004</v>
      </c>
      <c r="I466">
        <v>36.542000000000002</v>
      </c>
    </row>
    <row r="467" spans="1:9">
      <c r="A467" t="s">
        <v>474</v>
      </c>
      <c r="B467">
        <v>9.9220000000000006</v>
      </c>
      <c r="C467">
        <v>34.176000000000002</v>
      </c>
      <c r="D467">
        <v>34.218000000000004</v>
      </c>
      <c r="E467">
        <v>34.304000000000002</v>
      </c>
      <c r="F467">
        <v>34.601999999999997</v>
      </c>
      <c r="G467">
        <v>34.182000000000002</v>
      </c>
      <c r="H467">
        <v>34.332999999999998</v>
      </c>
      <c r="I467">
        <v>35.326999999999998</v>
      </c>
    </row>
    <row r="468" spans="1:9">
      <c r="A468" t="s">
        <v>475</v>
      </c>
      <c r="B468">
        <v>8.0250000000000004</v>
      </c>
      <c r="C468">
        <v>32.415999999999997</v>
      </c>
      <c r="D468">
        <v>33.093000000000004</v>
      </c>
      <c r="E468">
        <v>32.484999999999999</v>
      </c>
      <c r="F468">
        <v>32.811999999999998</v>
      </c>
      <c r="G468">
        <v>33.024999999999999</v>
      </c>
      <c r="H468">
        <v>33.142000000000003</v>
      </c>
      <c r="I468">
        <v>33.787999999999997</v>
      </c>
    </row>
    <row r="469" spans="1:9">
      <c r="A469" t="s">
        <v>476</v>
      </c>
      <c r="B469">
        <v>6.4939999999999998</v>
      </c>
      <c r="C469">
        <v>29.920999999999999</v>
      </c>
      <c r="D469">
        <v>31.420999999999999</v>
      </c>
      <c r="E469">
        <v>29.885000000000002</v>
      </c>
      <c r="F469">
        <v>30.14</v>
      </c>
      <c r="G469">
        <v>31.388999999999999</v>
      </c>
      <c r="H469">
        <v>31.428999999999998</v>
      </c>
      <c r="I469">
        <v>31.329000000000001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8"/>
  <sheetViews>
    <sheetView topLeftCell="L44" workbookViewId="0">
      <selection activeCell="T78" sqref="T78"/>
    </sheetView>
  </sheetViews>
  <sheetFormatPr defaultRowHeight="16.5"/>
  <cols>
    <col min="14" max="14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1" t="s">
        <v>477</v>
      </c>
      <c r="O1" s="2"/>
    </row>
    <row r="2" spans="1:16">
      <c r="A2" t="s">
        <v>10</v>
      </c>
      <c r="B2">
        <v>27.773</v>
      </c>
      <c r="C2">
        <v>37.027000000000001</v>
      </c>
      <c r="D2">
        <v>34.771999999999998</v>
      </c>
      <c r="E2">
        <v>37.479999999999997</v>
      </c>
      <c r="F2">
        <v>37.542000000000002</v>
      </c>
      <c r="G2">
        <v>34.994</v>
      </c>
      <c r="H2">
        <v>35.369</v>
      </c>
      <c r="I2">
        <v>36.968000000000004</v>
      </c>
      <c r="K2">
        <f>MATCH(MAX(B2:D2,F2,H2:I2), B2:I2, 0)</f>
        <v>5</v>
      </c>
      <c r="L2">
        <f>MAX(B2:I2)</f>
        <v>37.542000000000002</v>
      </c>
      <c r="N2" s="3" t="s">
        <v>478</v>
      </c>
      <c r="O2" s="4">
        <f>COUNTIF(K$2:K$53,"=1")</f>
        <v>0</v>
      </c>
      <c r="P2">
        <f>AVERAGE(B2:B53)</f>
        <v>26.254576923076925</v>
      </c>
    </row>
    <row r="3" spans="1:16">
      <c r="A3" t="s">
        <v>19</v>
      </c>
      <c r="B3">
        <v>26.541</v>
      </c>
      <c r="C3">
        <v>34.802</v>
      </c>
      <c r="D3">
        <v>32.963000000000001</v>
      </c>
      <c r="E3">
        <v>35.161000000000001</v>
      </c>
      <c r="F3">
        <v>35.412999999999997</v>
      </c>
      <c r="G3">
        <v>33.225000000000001</v>
      </c>
      <c r="H3">
        <v>33.662999999999997</v>
      </c>
      <c r="I3">
        <v>34.869</v>
      </c>
      <c r="K3">
        <f t="shared" ref="K3:K53" si="0">MATCH(MAX(B3:D3,F3,H3:I3), B3:I3, 0)</f>
        <v>5</v>
      </c>
      <c r="L3">
        <f t="shared" ref="L3:L53" si="1">MAX(B3:I3)</f>
        <v>35.412999999999997</v>
      </c>
      <c r="N3" s="3" t="s">
        <v>2</v>
      </c>
      <c r="O3" s="4">
        <f>COUNTIF(K$2:K$53,"=2")</f>
        <v>0</v>
      </c>
      <c r="P3">
        <f>AVERAGE(C2:C53)</f>
        <v>33.8091923076923</v>
      </c>
    </row>
    <row r="4" spans="1:16">
      <c r="A4" t="s">
        <v>28</v>
      </c>
      <c r="B4">
        <v>26.306999999999999</v>
      </c>
      <c r="C4">
        <v>34.756</v>
      </c>
      <c r="D4">
        <v>32.895000000000003</v>
      </c>
      <c r="E4">
        <v>35.137999999999998</v>
      </c>
      <c r="F4">
        <v>35.359000000000002</v>
      </c>
      <c r="G4">
        <v>33.128</v>
      </c>
      <c r="H4">
        <v>33.552</v>
      </c>
      <c r="I4">
        <v>34.813000000000002</v>
      </c>
      <c r="K4">
        <f t="shared" si="0"/>
        <v>5</v>
      </c>
      <c r="L4">
        <f t="shared" si="1"/>
        <v>35.359000000000002</v>
      </c>
      <c r="N4" s="3" t="s">
        <v>479</v>
      </c>
      <c r="O4" s="4">
        <f>COUNTIF(K$2:K$53,"=3")</f>
        <v>0</v>
      </c>
      <c r="P4">
        <f>AVERAGE(D2:D53)</f>
        <v>31.997519230769232</v>
      </c>
    </row>
    <row r="5" spans="1:16">
      <c r="A5" t="s">
        <v>37</v>
      </c>
      <c r="B5">
        <v>29.55</v>
      </c>
      <c r="C5">
        <v>34.651000000000003</v>
      </c>
      <c r="D5">
        <v>33.024000000000001</v>
      </c>
      <c r="E5">
        <v>35.164999999999999</v>
      </c>
      <c r="F5">
        <v>35.371000000000002</v>
      </c>
      <c r="G5">
        <v>33.393000000000001</v>
      </c>
      <c r="H5">
        <v>33.671999999999997</v>
      </c>
      <c r="I5">
        <v>35.25</v>
      </c>
      <c r="K5">
        <f t="shared" si="0"/>
        <v>5</v>
      </c>
      <c r="L5">
        <f t="shared" si="1"/>
        <v>35.371000000000002</v>
      </c>
      <c r="N5" s="3" t="s">
        <v>480</v>
      </c>
      <c r="O5" s="4">
        <f>COUNTIF(K$2:K$53,"=4")</f>
        <v>0</v>
      </c>
      <c r="P5">
        <f>AVERAGE(E2:E53)</f>
        <v>34.181269230769232</v>
      </c>
    </row>
    <row r="6" spans="1:16">
      <c r="A6" t="s">
        <v>46</v>
      </c>
      <c r="B6">
        <v>26.38</v>
      </c>
      <c r="C6">
        <v>33.61</v>
      </c>
      <c r="D6">
        <v>32.305</v>
      </c>
      <c r="E6">
        <v>34.055</v>
      </c>
      <c r="F6">
        <v>34.054000000000002</v>
      </c>
      <c r="G6">
        <v>32.389000000000003</v>
      </c>
      <c r="H6">
        <v>32.792000000000002</v>
      </c>
      <c r="I6">
        <v>33.652000000000001</v>
      </c>
      <c r="K6">
        <f t="shared" si="0"/>
        <v>5</v>
      </c>
      <c r="L6">
        <f t="shared" si="1"/>
        <v>34.055</v>
      </c>
      <c r="N6" s="3" t="s">
        <v>481</v>
      </c>
      <c r="O6" s="4">
        <f>COUNTIF(K$2:K$53,"=5")</f>
        <v>50</v>
      </c>
      <c r="P6">
        <f>AVERAGE(F2:F53)</f>
        <v>34.25826923076923</v>
      </c>
    </row>
    <row r="7" spans="1:16">
      <c r="A7" t="s">
        <v>55</v>
      </c>
      <c r="B7">
        <v>23.902999999999999</v>
      </c>
      <c r="C7">
        <v>28.617000000000001</v>
      </c>
      <c r="D7">
        <v>27.468</v>
      </c>
      <c r="E7">
        <v>28.878</v>
      </c>
      <c r="F7">
        <v>28.882999999999999</v>
      </c>
      <c r="G7">
        <v>27.506</v>
      </c>
      <c r="H7">
        <v>27.834</v>
      </c>
      <c r="I7">
        <v>28.748999999999999</v>
      </c>
      <c r="K7">
        <f t="shared" si="0"/>
        <v>5</v>
      </c>
      <c r="L7">
        <f t="shared" si="1"/>
        <v>28.882999999999999</v>
      </c>
      <c r="N7" s="3" t="s">
        <v>6</v>
      </c>
      <c r="O7" s="4">
        <f>COUNTIF(K$2:K$53,"=6")</f>
        <v>0</v>
      </c>
      <c r="P7">
        <f>AVERAGE(G2:G53)</f>
        <v>32.178692307692309</v>
      </c>
    </row>
    <row r="8" spans="1:16">
      <c r="A8" t="s">
        <v>64</v>
      </c>
      <c r="B8">
        <v>27.210999999999999</v>
      </c>
      <c r="C8">
        <v>34.957000000000001</v>
      </c>
      <c r="D8">
        <v>32.901000000000003</v>
      </c>
      <c r="E8">
        <v>35.238</v>
      </c>
      <c r="F8">
        <v>35.450000000000003</v>
      </c>
      <c r="G8">
        <v>33.139000000000003</v>
      </c>
      <c r="H8">
        <v>33.582999999999998</v>
      </c>
      <c r="I8">
        <v>34.927</v>
      </c>
      <c r="K8">
        <f t="shared" si="0"/>
        <v>5</v>
      </c>
      <c r="L8">
        <f t="shared" si="1"/>
        <v>35.450000000000003</v>
      </c>
      <c r="N8" s="3" t="s">
        <v>7</v>
      </c>
      <c r="O8" s="4">
        <f>COUNTIF(K$2:K$53,"=7")</f>
        <v>0</v>
      </c>
      <c r="P8">
        <f>AVERAGE(H2:H53)</f>
        <v>32.659730769230762</v>
      </c>
    </row>
    <row r="9" spans="1:16" ht="17.25" thickBot="1">
      <c r="A9" t="s">
        <v>73</v>
      </c>
      <c r="B9">
        <v>29.015000000000001</v>
      </c>
      <c r="C9">
        <v>37.636000000000003</v>
      </c>
      <c r="D9">
        <v>35.720999999999997</v>
      </c>
      <c r="E9">
        <v>37.993000000000002</v>
      </c>
      <c r="F9">
        <v>38.051000000000002</v>
      </c>
      <c r="G9">
        <v>35.956000000000003</v>
      </c>
      <c r="H9">
        <v>36.381999999999998</v>
      </c>
      <c r="I9">
        <v>37.673999999999999</v>
      </c>
      <c r="K9">
        <f t="shared" si="0"/>
        <v>5</v>
      </c>
      <c r="L9">
        <f t="shared" si="1"/>
        <v>38.051000000000002</v>
      </c>
      <c r="N9" s="5" t="s">
        <v>8</v>
      </c>
      <c r="O9" s="6">
        <f>COUNTIF(K$2:K$53,"=8")</f>
        <v>2</v>
      </c>
      <c r="P9">
        <f>AVERAGE(I2:I53)</f>
        <v>33.870596153846151</v>
      </c>
    </row>
    <row r="10" spans="1:16">
      <c r="A10" t="s">
        <v>82</v>
      </c>
      <c r="B10">
        <v>24.984999999999999</v>
      </c>
      <c r="C10">
        <v>28.815999999999999</v>
      </c>
      <c r="D10">
        <v>28.026</v>
      </c>
      <c r="E10">
        <v>29.103999999999999</v>
      </c>
      <c r="F10">
        <v>29.138999999999999</v>
      </c>
      <c r="G10">
        <v>28.114999999999998</v>
      </c>
      <c r="H10">
        <v>28.49</v>
      </c>
      <c r="I10">
        <v>29.370999999999999</v>
      </c>
      <c r="K10">
        <f t="shared" si="0"/>
        <v>8</v>
      </c>
      <c r="L10">
        <f t="shared" si="1"/>
        <v>29.370999999999999</v>
      </c>
    </row>
    <row r="11" spans="1:16">
      <c r="A11" t="s">
        <v>91</v>
      </c>
      <c r="B11">
        <v>21.045000000000002</v>
      </c>
      <c r="C11">
        <v>27.809000000000001</v>
      </c>
      <c r="D11">
        <v>26.081</v>
      </c>
      <c r="E11">
        <v>28.157</v>
      </c>
      <c r="F11">
        <v>28.245999999999999</v>
      </c>
      <c r="G11">
        <v>26.169</v>
      </c>
      <c r="H11">
        <v>26.821000000000002</v>
      </c>
      <c r="I11">
        <v>27.747</v>
      </c>
      <c r="K11">
        <f t="shared" si="0"/>
        <v>5</v>
      </c>
      <c r="L11">
        <f t="shared" si="1"/>
        <v>28.245999999999999</v>
      </c>
    </row>
    <row r="12" spans="1:16">
      <c r="A12" t="s">
        <v>100</v>
      </c>
      <c r="B12">
        <v>28.036000000000001</v>
      </c>
      <c r="C12">
        <v>38.362000000000002</v>
      </c>
      <c r="D12">
        <v>36.079000000000001</v>
      </c>
      <c r="E12">
        <v>38.741999999999997</v>
      </c>
      <c r="F12">
        <v>38.915999999999997</v>
      </c>
      <c r="G12">
        <v>36.46</v>
      </c>
      <c r="H12">
        <v>36.774999999999999</v>
      </c>
      <c r="I12">
        <v>38.271999999999998</v>
      </c>
      <c r="K12">
        <f t="shared" si="0"/>
        <v>5</v>
      </c>
      <c r="L12">
        <f t="shared" si="1"/>
        <v>38.915999999999997</v>
      </c>
    </row>
    <row r="13" spans="1:16">
      <c r="A13" t="s">
        <v>109</v>
      </c>
      <c r="B13">
        <v>23.986999999999998</v>
      </c>
      <c r="C13">
        <v>30.062000000000001</v>
      </c>
      <c r="D13">
        <v>27.553000000000001</v>
      </c>
      <c r="E13">
        <v>30.472999999999999</v>
      </c>
      <c r="F13">
        <v>30.548999999999999</v>
      </c>
      <c r="G13">
        <v>27.622</v>
      </c>
      <c r="H13">
        <v>28.186</v>
      </c>
      <c r="I13">
        <v>29.946999999999999</v>
      </c>
      <c r="K13">
        <f t="shared" si="0"/>
        <v>5</v>
      </c>
      <c r="L13">
        <f t="shared" si="1"/>
        <v>30.548999999999999</v>
      </c>
    </row>
    <row r="14" spans="1:16">
      <c r="A14" t="s">
        <v>118</v>
      </c>
      <c r="B14">
        <v>26.059000000000001</v>
      </c>
      <c r="C14">
        <v>34.694000000000003</v>
      </c>
      <c r="D14">
        <v>33.363999999999997</v>
      </c>
      <c r="E14">
        <v>35.158000000000001</v>
      </c>
      <c r="F14">
        <v>35.347999999999999</v>
      </c>
      <c r="G14">
        <v>33.654000000000003</v>
      </c>
      <c r="H14">
        <v>34.08</v>
      </c>
      <c r="I14">
        <v>34.756</v>
      </c>
      <c r="K14">
        <f t="shared" si="0"/>
        <v>5</v>
      </c>
      <c r="L14">
        <f t="shared" si="1"/>
        <v>35.347999999999999</v>
      </c>
    </row>
    <row r="15" spans="1:16">
      <c r="A15" t="s">
        <v>127</v>
      </c>
      <c r="B15">
        <v>27.555</v>
      </c>
      <c r="C15">
        <v>35.593000000000004</v>
      </c>
      <c r="D15">
        <v>33.298000000000002</v>
      </c>
      <c r="E15">
        <v>35.914000000000001</v>
      </c>
      <c r="F15">
        <v>35.89</v>
      </c>
      <c r="G15">
        <v>33.409999999999997</v>
      </c>
      <c r="H15">
        <v>33.966999999999999</v>
      </c>
      <c r="I15">
        <v>35.518000000000001</v>
      </c>
      <c r="K15">
        <f t="shared" si="0"/>
        <v>5</v>
      </c>
      <c r="L15">
        <f t="shared" si="1"/>
        <v>35.914000000000001</v>
      </c>
    </row>
    <row r="16" spans="1:16">
      <c r="A16" t="s">
        <v>136</v>
      </c>
      <c r="B16">
        <v>22.672999999999998</v>
      </c>
      <c r="C16">
        <v>28.579000000000001</v>
      </c>
      <c r="D16">
        <v>26.672000000000001</v>
      </c>
      <c r="E16">
        <v>28.957000000000001</v>
      </c>
      <c r="F16">
        <v>28.963999999999999</v>
      </c>
      <c r="G16">
        <v>26.74</v>
      </c>
      <c r="H16">
        <v>27.556999999999999</v>
      </c>
      <c r="I16">
        <v>28.535</v>
      </c>
      <c r="K16">
        <f t="shared" si="0"/>
        <v>5</v>
      </c>
      <c r="L16">
        <f t="shared" si="1"/>
        <v>28.963999999999999</v>
      </c>
    </row>
    <row r="17" spans="1:16">
      <c r="A17" t="s">
        <v>145</v>
      </c>
      <c r="B17">
        <v>26.158000000000001</v>
      </c>
      <c r="C17">
        <v>30.893999999999998</v>
      </c>
      <c r="D17">
        <v>29.431999999999999</v>
      </c>
      <c r="E17">
        <v>31.206</v>
      </c>
      <c r="F17">
        <v>31.161000000000001</v>
      </c>
      <c r="G17">
        <v>29.501000000000001</v>
      </c>
      <c r="H17">
        <v>29.760999999999999</v>
      </c>
      <c r="I17">
        <v>30.821000000000002</v>
      </c>
      <c r="K17">
        <f t="shared" si="0"/>
        <v>5</v>
      </c>
      <c r="L17">
        <f t="shared" si="1"/>
        <v>31.206</v>
      </c>
    </row>
    <row r="18" spans="1:16">
      <c r="A18" t="s">
        <v>154</v>
      </c>
      <c r="B18">
        <v>27.081</v>
      </c>
      <c r="C18">
        <v>35.380000000000003</v>
      </c>
      <c r="D18">
        <v>32.758000000000003</v>
      </c>
      <c r="E18">
        <v>35.823</v>
      </c>
      <c r="F18">
        <v>36.097000000000001</v>
      </c>
      <c r="G18">
        <v>33.075000000000003</v>
      </c>
      <c r="H18">
        <v>33.682000000000002</v>
      </c>
      <c r="I18">
        <v>35.31</v>
      </c>
      <c r="K18">
        <f t="shared" si="0"/>
        <v>5</v>
      </c>
      <c r="L18">
        <f t="shared" si="1"/>
        <v>36.097000000000001</v>
      </c>
    </row>
    <row r="19" spans="1:16">
      <c r="A19" t="s">
        <v>163</v>
      </c>
      <c r="B19">
        <v>29.827999999999999</v>
      </c>
      <c r="C19">
        <v>39.47</v>
      </c>
      <c r="D19">
        <v>36.881</v>
      </c>
      <c r="E19">
        <v>39.901000000000003</v>
      </c>
      <c r="F19">
        <v>40.052999999999997</v>
      </c>
      <c r="G19">
        <v>37.121000000000002</v>
      </c>
      <c r="H19">
        <v>37.503999999999998</v>
      </c>
      <c r="I19">
        <v>39.344000000000001</v>
      </c>
      <c r="J19" s="7">
        <f>I19-C19</f>
        <v>-0.12599999999999767</v>
      </c>
      <c r="K19">
        <f t="shared" si="0"/>
        <v>5</v>
      </c>
      <c r="L19" s="8">
        <f t="shared" si="1"/>
        <v>40.052999999999997</v>
      </c>
    </row>
    <row r="20" spans="1:16" ht="17.25" thickBot="1">
      <c r="A20" t="s">
        <v>172</v>
      </c>
      <c r="B20">
        <v>24.516999999999999</v>
      </c>
      <c r="C20">
        <v>30.731999999999999</v>
      </c>
      <c r="D20">
        <v>28.614999999999998</v>
      </c>
      <c r="E20">
        <v>31.177</v>
      </c>
      <c r="F20">
        <v>31.207000000000001</v>
      </c>
      <c r="G20">
        <v>28.724</v>
      </c>
      <c r="H20">
        <v>29.449000000000002</v>
      </c>
      <c r="I20">
        <v>31.015999999999998</v>
      </c>
      <c r="J20" s="9">
        <f t="shared" ref="J20:J33" si="2">I20-C20</f>
        <v>0.28399999999999892</v>
      </c>
      <c r="K20">
        <f t="shared" si="0"/>
        <v>5</v>
      </c>
      <c r="L20" s="10">
        <f t="shared" si="1"/>
        <v>31.207000000000001</v>
      </c>
      <c r="N20" t="s">
        <v>482</v>
      </c>
      <c r="O20" t="s">
        <v>483</v>
      </c>
    </row>
    <row r="21" spans="1:16">
      <c r="A21" t="s">
        <v>181</v>
      </c>
      <c r="B21">
        <v>27.01</v>
      </c>
      <c r="C21">
        <v>33.802999999999997</v>
      </c>
      <c r="D21">
        <v>30.974</v>
      </c>
      <c r="E21">
        <v>34.164999999999999</v>
      </c>
      <c r="F21">
        <v>34.296999999999997</v>
      </c>
      <c r="G21">
        <v>31.132000000000001</v>
      </c>
      <c r="H21">
        <v>31.88</v>
      </c>
      <c r="I21">
        <v>33.764000000000003</v>
      </c>
      <c r="J21" s="7">
        <f t="shared" si="2"/>
        <v>-3.8999999999994373E-2</v>
      </c>
      <c r="K21">
        <f t="shared" si="0"/>
        <v>5</v>
      </c>
      <c r="L21" s="10">
        <f t="shared" si="1"/>
        <v>34.296999999999997</v>
      </c>
      <c r="N21" s="1" t="s">
        <v>478</v>
      </c>
      <c r="O21" s="2">
        <f>COUNTIF(K$2:K$18,"=1")</f>
        <v>0</v>
      </c>
      <c r="P21">
        <f>AVERAGE(B2:B18)</f>
        <v>26.132882352941181</v>
      </c>
    </row>
    <row r="22" spans="1:16">
      <c r="A22" t="s">
        <v>190</v>
      </c>
      <c r="B22">
        <v>26.414000000000001</v>
      </c>
      <c r="C22">
        <v>33.895000000000003</v>
      </c>
      <c r="D22">
        <v>31.939</v>
      </c>
      <c r="E22">
        <v>34.345999999999997</v>
      </c>
      <c r="F22">
        <v>34.271000000000001</v>
      </c>
      <c r="G22">
        <v>32.078000000000003</v>
      </c>
      <c r="H22">
        <v>32.674999999999997</v>
      </c>
      <c r="I22">
        <v>33.805</v>
      </c>
      <c r="J22" s="7">
        <f t="shared" si="2"/>
        <v>-9.0000000000003411E-2</v>
      </c>
      <c r="K22">
        <f t="shared" si="0"/>
        <v>5</v>
      </c>
      <c r="L22" s="10">
        <f t="shared" si="1"/>
        <v>34.345999999999997</v>
      </c>
      <c r="N22" s="3" t="s">
        <v>2</v>
      </c>
      <c r="O22" s="4">
        <f>COUNTIF(K$2:K$18,"=2")</f>
        <v>0</v>
      </c>
      <c r="P22">
        <f>AVERAGE(C2:C18)</f>
        <v>33.308529411764709</v>
      </c>
    </row>
    <row r="23" spans="1:16">
      <c r="A23" t="s">
        <v>199</v>
      </c>
      <c r="B23">
        <v>25.16</v>
      </c>
      <c r="C23">
        <v>30.22</v>
      </c>
      <c r="D23">
        <v>27.989000000000001</v>
      </c>
      <c r="E23">
        <v>30.585999999999999</v>
      </c>
      <c r="F23">
        <v>30.597000000000001</v>
      </c>
      <c r="G23">
        <v>28.073</v>
      </c>
      <c r="H23">
        <v>28.687000000000001</v>
      </c>
      <c r="I23">
        <v>30.335999999999999</v>
      </c>
      <c r="J23" s="9">
        <f t="shared" si="2"/>
        <v>0.11599999999999966</v>
      </c>
      <c r="K23">
        <f t="shared" si="0"/>
        <v>5</v>
      </c>
      <c r="L23" s="10">
        <f t="shared" si="1"/>
        <v>30.597000000000001</v>
      </c>
      <c r="N23" s="3" t="s">
        <v>479</v>
      </c>
      <c r="O23" s="4">
        <f>COUNTIF(K$2:K$18,"=3")</f>
        <v>0</v>
      </c>
      <c r="P23">
        <f>AVERAGE(D2:D18)</f>
        <v>31.48894117647059</v>
      </c>
    </row>
    <row r="24" spans="1:16">
      <c r="A24" t="s">
        <v>208</v>
      </c>
      <c r="B24">
        <v>28.094000000000001</v>
      </c>
      <c r="C24">
        <v>36.210999999999999</v>
      </c>
      <c r="D24">
        <v>34.930999999999997</v>
      </c>
      <c r="E24">
        <v>36.478000000000002</v>
      </c>
      <c r="F24">
        <v>36.625</v>
      </c>
      <c r="G24">
        <v>35.258000000000003</v>
      </c>
      <c r="H24">
        <v>35.533999999999999</v>
      </c>
      <c r="I24">
        <v>36.298999999999999</v>
      </c>
      <c r="J24" s="7">
        <f t="shared" si="2"/>
        <v>8.8000000000000966E-2</v>
      </c>
      <c r="K24">
        <f t="shared" si="0"/>
        <v>5</v>
      </c>
      <c r="L24" s="10">
        <f t="shared" si="1"/>
        <v>36.625</v>
      </c>
      <c r="N24" s="3" t="s">
        <v>480</v>
      </c>
      <c r="O24" s="4">
        <f>COUNTIF(K$2:K$18,"=4")</f>
        <v>0</v>
      </c>
      <c r="P24">
        <f>AVERAGE(E2:E18)</f>
        <v>33.684823529411759</v>
      </c>
    </row>
    <row r="25" spans="1:16">
      <c r="A25" t="s">
        <v>217</v>
      </c>
      <c r="B25">
        <v>26.1</v>
      </c>
      <c r="C25">
        <v>31.87</v>
      </c>
      <c r="D25">
        <v>30.084</v>
      </c>
      <c r="E25">
        <v>32.280999999999999</v>
      </c>
      <c r="F25">
        <v>32.35</v>
      </c>
      <c r="G25">
        <v>30.228000000000002</v>
      </c>
      <c r="H25">
        <v>30.736000000000001</v>
      </c>
      <c r="I25">
        <v>32.162999999999997</v>
      </c>
      <c r="J25" s="9">
        <f t="shared" si="2"/>
        <v>0.29299999999999571</v>
      </c>
      <c r="K25">
        <f t="shared" si="0"/>
        <v>5</v>
      </c>
      <c r="L25" s="10">
        <f t="shared" si="1"/>
        <v>32.35</v>
      </c>
      <c r="N25" s="3" t="s">
        <v>481</v>
      </c>
      <c r="O25" s="4">
        <f>COUNTIF(K$2:K$18,"=5")</f>
        <v>16</v>
      </c>
      <c r="P25">
        <f>AVERAGE(F2:F18)</f>
        <v>33.790176470588236</v>
      </c>
    </row>
    <row r="26" spans="1:16">
      <c r="A26" t="s">
        <v>226</v>
      </c>
      <c r="B26">
        <v>29.035</v>
      </c>
      <c r="C26">
        <v>38.24</v>
      </c>
      <c r="D26">
        <v>37.317</v>
      </c>
      <c r="E26">
        <v>38.564</v>
      </c>
      <c r="F26">
        <v>38.661000000000001</v>
      </c>
      <c r="G26">
        <v>37.406999999999996</v>
      </c>
      <c r="H26">
        <v>37.595999999999997</v>
      </c>
      <c r="I26">
        <v>38.301000000000002</v>
      </c>
      <c r="J26" s="9">
        <f t="shared" si="2"/>
        <v>6.0999999999999943E-2</v>
      </c>
      <c r="K26">
        <f t="shared" si="0"/>
        <v>5</v>
      </c>
      <c r="L26" s="10">
        <f t="shared" si="1"/>
        <v>38.661000000000001</v>
      </c>
      <c r="N26" s="3" t="s">
        <v>6</v>
      </c>
      <c r="O26" s="4">
        <f>COUNTIF(K$2:K$18,"=6")</f>
        <v>0</v>
      </c>
      <c r="P26">
        <f>AVERAGE(G2:G18)</f>
        <v>31.675058823529412</v>
      </c>
    </row>
    <row r="27" spans="1:16">
      <c r="A27" t="s">
        <v>235</v>
      </c>
      <c r="B27">
        <v>21.216000000000001</v>
      </c>
      <c r="C27">
        <v>27.395</v>
      </c>
      <c r="D27">
        <v>25.116</v>
      </c>
      <c r="E27">
        <v>27.757999999999999</v>
      </c>
      <c r="F27">
        <v>27.788</v>
      </c>
      <c r="G27">
        <v>25.201000000000001</v>
      </c>
      <c r="H27">
        <v>25.873999999999999</v>
      </c>
      <c r="I27">
        <v>27.277999999999999</v>
      </c>
      <c r="J27" s="7">
        <f t="shared" si="2"/>
        <v>-0.11700000000000088</v>
      </c>
      <c r="K27">
        <f t="shared" si="0"/>
        <v>5</v>
      </c>
      <c r="L27" s="10">
        <f t="shared" si="1"/>
        <v>27.788</v>
      </c>
      <c r="N27" s="3" t="s">
        <v>7</v>
      </c>
      <c r="O27" s="4">
        <f>COUNTIF(K$2:K$18,"=7")</f>
        <v>0</v>
      </c>
      <c r="P27">
        <f>AVERAGE(H2:H18)</f>
        <v>32.127411764705876</v>
      </c>
    </row>
    <row r="28" spans="1:16" ht="17.25" thickBot="1">
      <c r="A28" t="s">
        <v>244</v>
      </c>
      <c r="B28">
        <v>26.355</v>
      </c>
      <c r="C28">
        <v>33.366</v>
      </c>
      <c r="D28">
        <v>30.324000000000002</v>
      </c>
      <c r="E28">
        <v>33.823999999999998</v>
      </c>
      <c r="F28">
        <v>33.963000000000001</v>
      </c>
      <c r="G28">
        <v>30.45</v>
      </c>
      <c r="H28">
        <v>31.164000000000001</v>
      </c>
      <c r="I28">
        <v>33.268000000000001</v>
      </c>
      <c r="J28" s="7">
        <f t="shared" si="2"/>
        <v>-9.7999999999998977E-2</v>
      </c>
      <c r="K28">
        <f t="shared" si="0"/>
        <v>5</v>
      </c>
      <c r="L28" s="10">
        <f t="shared" si="1"/>
        <v>33.963000000000001</v>
      </c>
      <c r="N28" s="5" t="s">
        <v>8</v>
      </c>
      <c r="O28" s="6">
        <f>COUNTIF(K$2:K$18,"=8")</f>
        <v>1</v>
      </c>
      <c r="P28">
        <f>AVERAGE(I2:I18)</f>
        <v>33.363470588235302</v>
      </c>
    </row>
    <row r="29" spans="1:16">
      <c r="A29" t="s">
        <v>253</v>
      </c>
      <c r="B29">
        <v>21.797999999999998</v>
      </c>
      <c r="C29">
        <v>28.913</v>
      </c>
      <c r="D29">
        <v>27.984000000000002</v>
      </c>
      <c r="E29">
        <v>29.42</v>
      </c>
      <c r="F29">
        <v>29.526</v>
      </c>
      <c r="G29">
        <v>28.11</v>
      </c>
      <c r="H29">
        <v>28.510999999999999</v>
      </c>
      <c r="I29">
        <v>28.994</v>
      </c>
      <c r="J29" s="7">
        <f t="shared" si="2"/>
        <v>8.0999999999999517E-2</v>
      </c>
      <c r="K29">
        <f t="shared" si="0"/>
        <v>5</v>
      </c>
      <c r="L29" s="10">
        <f t="shared" si="1"/>
        <v>29.526</v>
      </c>
      <c r="O29">
        <f>SUM(O21:O28)</f>
        <v>17</v>
      </c>
    </row>
    <row r="30" spans="1:16">
      <c r="A30" t="s">
        <v>262</v>
      </c>
      <c r="B30">
        <v>27.952000000000002</v>
      </c>
      <c r="C30">
        <v>36.226999999999997</v>
      </c>
      <c r="D30">
        <v>34.688000000000002</v>
      </c>
      <c r="E30">
        <v>36.521000000000001</v>
      </c>
      <c r="F30">
        <v>36.509</v>
      </c>
      <c r="G30">
        <v>34.859000000000002</v>
      </c>
      <c r="H30">
        <v>35.21</v>
      </c>
      <c r="I30">
        <v>36.281999999999996</v>
      </c>
      <c r="J30" s="7">
        <f t="shared" si="2"/>
        <v>5.4999999999999716E-2</v>
      </c>
      <c r="K30">
        <f t="shared" si="0"/>
        <v>5</v>
      </c>
      <c r="L30" s="10">
        <f t="shared" si="1"/>
        <v>36.521000000000001</v>
      </c>
    </row>
    <row r="31" spans="1:16">
      <c r="A31" t="s">
        <v>271</v>
      </c>
      <c r="B31">
        <v>24.468</v>
      </c>
      <c r="C31">
        <v>30.856000000000002</v>
      </c>
      <c r="D31">
        <v>27.83</v>
      </c>
      <c r="E31">
        <v>31.302</v>
      </c>
      <c r="F31">
        <v>31.341999999999999</v>
      </c>
      <c r="G31">
        <v>27.931999999999999</v>
      </c>
      <c r="H31">
        <v>29.004999999999999</v>
      </c>
      <c r="I31">
        <v>30.739000000000001</v>
      </c>
      <c r="J31" s="7">
        <f t="shared" si="2"/>
        <v>-0.11700000000000088</v>
      </c>
      <c r="K31">
        <f t="shared" si="0"/>
        <v>5</v>
      </c>
      <c r="L31" s="10">
        <f t="shared" si="1"/>
        <v>31.341999999999999</v>
      </c>
    </row>
    <row r="32" spans="1:16" ht="17.25" thickBot="1">
      <c r="A32" t="s">
        <v>280</v>
      </c>
      <c r="B32">
        <v>27.100999999999999</v>
      </c>
      <c r="C32">
        <v>32.848999999999997</v>
      </c>
      <c r="D32">
        <v>30.407</v>
      </c>
      <c r="E32">
        <v>33.238999999999997</v>
      </c>
      <c r="F32">
        <v>33.090000000000003</v>
      </c>
      <c r="G32">
        <v>30.521000000000001</v>
      </c>
      <c r="H32">
        <v>31.05</v>
      </c>
      <c r="I32">
        <v>33.031999999999996</v>
      </c>
      <c r="J32" s="9">
        <f t="shared" si="2"/>
        <v>0.18299999999999983</v>
      </c>
      <c r="K32">
        <f t="shared" si="0"/>
        <v>5</v>
      </c>
      <c r="L32" s="10">
        <f t="shared" si="1"/>
        <v>33.238999999999997</v>
      </c>
      <c r="N32" t="s">
        <v>484</v>
      </c>
      <c r="O32" t="s">
        <v>485</v>
      </c>
    </row>
    <row r="33" spans="1:16">
      <c r="A33" t="s">
        <v>289</v>
      </c>
      <c r="B33">
        <v>24.625</v>
      </c>
      <c r="C33">
        <v>32.222000000000001</v>
      </c>
      <c r="D33">
        <v>30.405000000000001</v>
      </c>
      <c r="E33">
        <v>32.640999999999998</v>
      </c>
      <c r="F33">
        <v>32.676000000000002</v>
      </c>
      <c r="G33">
        <v>30.53</v>
      </c>
      <c r="H33">
        <v>31.212</v>
      </c>
      <c r="I33">
        <v>32.194000000000003</v>
      </c>
      <c r="J33" s="7">
        <f t="shared" si="2"/>
        <v>-2.7999999999998693E-2</v>
      </c>
      <c r="K33">
        <f t="shared" si="0"/>
        <v>5</v>
      </c>
      <c r="L33" s="11">
        <f t="shared" si="1"/>
        <v>32.676000000000002</v>
      </c>
      <c r="N33" s="1" t="s">
        <v>478</v>
      </c>
      <c r="O33" s="2">
        <f>COUNTIF(K$19:K$33,"=1")</f>
        <v>0</v>
      </c>
      <c r="P33">
        <f>AVERAGE(B19:B33)</f>
        <v>25.978200000000001</v>
      </c>
    </row>
    <row r="34" spans="1:16">
      <c r="A34" t="s">
        <v>298</v>
      </c>
      <c r="B34">
        <v>27.73</v>
      </c>
      <c r="C34">
        <v>36.5</v>
      </c>
      <c r="D34">
        <v>34.805999999999997</v>
      </c>
      <c r="E34">
        <v>37.002000000000002</v>
      </c>
      <c r="F34">
        <v>37.130000000000003</v>
      </c>
      <c r="G34">
        <v>35.121000000000002</v>
      </c>
      <c r="H34">
        <v>35.308</v>
      </c>
      <c r="I34">
        <v>36.700000000000003</v>
      </c>
      <c r="K34">
        <f t="shared" si="0"/>
        <v>5</v>
      </c>
      <c r="L34">
        <f t="shared" si="1"/>
        <v>37.130000000000003</v>
      </c>
      <c r="N34" s="3" t="s">
        <v>2</v>
      </c>
      <c r="O34" s="4">
        <f>COUNTIF(K$19:K$33,"=2")</f>
        <v>0</v>
      </c>
      <c r="P34">
        <f>AVERAGE(C19:C33)</f>
        <v>33.084599999999995</v>
      </c>
    </row>
    <row r="35" spans="1:16">
      <c r="A35" t="s">
        <v>307</v>
      </c>
      <c r="B35">
        <v>24.390999999999998</v>
      </c>
      <c r="C35">
        <v>31.670999999999999</v>
      </c>
      <c r="D35">
        <v>30.001000000000001</v>
      </c>
      <c r="E35">
        <v>32.042000000000002</v>
      </c>
      <c r="F35">
        <v>32.1</v>
      </c>
      <c r="G35">
        <v>30.065999999999999</v>
      </c>
      <c r="H35">
        <v>30.591999999999999</v>
      </c>
      <c r="I35">
        <v>31.696000000000002</v>
      </c>
      <c r="K35">
        <f t="shared" si="0"/>
        <v>5</v>
      </c>
      <c r="L35">
        <f t="shared" si="1"/>
        <v>32.1</v>
      </c>
      <c r="N35" s="3" t="s">
        <v>479</v>
      </c>
      <c r="O35" s="4">
        <f>COUNTIF(K$19:K$33,"=3")</f>
        <v>0</v>
      </c>
      <c r="P35">
        <f>AVERAGE(D19:D33)</f>
        <v>31.032266666666661</v>
      </c>
    </row>
    <row r="36" spans="1:16">
      <c r="A36" t="s">
        <v>316</v>
      </c>
      <c r="B36">
        <v>28.789000000000001</v>
      </c>
      <c r="C36">
        <v>38.725000000000001</v>
      </c>
      <c r="D36">
        <v>35.984000000000002</v>
      </c>
      <c r="E36">
        <v>39.033999999999999</v>
      </c>
      <c r="F36">
        <v>39.118000000000002</v>
      </c>
      <c r="G36">
        <v>36.210999999999999</v>
      </c>
      <c r="H36">
        <v>36.753999999999998</v>
      </c>
      <c r="I36">
        <v>38.795000000000002</v>
      </c>
      <c r="K36">
        <f t="shared" si="0"/>
        <v>5</v>
      </c>
      <c r="L36">
        <f t="shared" si="1"/>
        <v>39.118000000000002</v>
      </c>
      <c r="N36" s="3" t="s">
        <v>480</v>
      </c>
      <c r="O36" s="4">
        <f>COUNTIF(K$19:K$33,"=4")</f>
        <v>0</v>
      </c>
      <c r="P36">
        <f>AVERAGE(E19:E33)</f>
        <v>33.480200000000004</v>
      </c>
    </row>
    <row r="37" spans="1:16">
      <c r="A37" t="s">
        <v>325</v>
      </c>
      <c r="B37">
        <v>28.253</v>
      </c>
      <c r="C37">
        <v>36.228999999999999</v>
      </c>
      <c r="D37">
        <v>34.654000000000003</v>
      </c>
      <c r="E37">
        <v>36.613999999999997</v>
      </c>
      <c r="F37">
        <v>36.795999999999999</v>
      </c>
      <c r="G37">
        <v>34.884</v>
      </c>
      <c r="H37">
        <v>35.238999999999997</v>
      </c>
      <c r="I37">
        <v>36.292000000000002</v>
      </c>
      <c r="K37">
        <f t="shared" si="0"/>
        <v>5</v>
      </c>
      <c r="L37">
        <f t="shared" si="1"/>
        <v>36.795999999999999</v>
      </c>
      <c r="N37" s="3" t="s">
        <v>481</v>
      </c>
      <c r="O37" s="4">
        <f>COUNTIF(K$19:K$33,"=5")</f>
        <v>15</v>
      </c>
      <c r="P37">
        <f>AVERAGE(F19:F33)</f>
        <v>33.530333333333331</v>
      </c>
    </row>
    <row r="38" spans="1:16">
      <c r="A38" t="s">
        <v>334</v>
      </c>
      <c r="B38">
        <v>27.966000000000001</v>
      </c>
      <c r="C38">
        <v>36.828000000000003</v>
      </c>
      <c r="D38">
        <v>34.997</v>
      </c>
      <c r="E38">
        <v>37.124000000000002</v>
      </c>
      <c r="F38">
        <v>37.24</v>
      </c>
      <c r="G38">
        <v>35.311</v>
      </c>
      <c r="H38">
        <v>35.752000000000002</v>
      </c>
      <c r="I38">
        <v>36.845999999999997</v>
      </c>
      <c r="K38">
        <f t="shared" si="0"/>
        <v>5</v>
      </c>
      <c r="L38">
        <f t="shared" si="1"/>
        <v>37.24</v>
      </c>
      <c r="N38" s="3" t="s">
        <v>6</v>
      </c>
      <c r="O38" s="4">
        <f>COUNTIF(K$19:K$33,"=6")</f>
        <v>0</v>
      </c>
      <c r="P38">
        <f>AVERAGE(G19:G33)</f>
        <v>31.174933333333335</v>
      </c>
    </row>
    <row r="39" spans="1:16">
      <c r="A39" t="s">
        <v>343</v>
      </c>
      <c r="B39">
        <v>30.166</v>
      </c>
      <c r="C39">
        <v>43.762999999999998</v>
      </c>
      <c r="D39">
        <v>39.753999999999998</v>
      </c>
      <c r="E39">
        <v>44.209000000000003</v>
      </c>
      <c r="F39">
        <v>44.478000000000002</v>
      </c>
      <c r="G39">
        <v>40.28</v>
      </c>
      <c r="H39">
        <v>40.790999999999997</v>
      </c>
      <c r="I39">
        <v>43.978000000000002</v>
      </c>
      <c r="K39">
        <f t="shared" si="0"/>
        <v>5</v>
      </c>
      <c r="L39">
        <f t="shared" si="1"/>
        <v>44.478000000000002</v>
      </c>
      <c r="N39" s="3" t="s">
        <v>7</v>
      </c>
      <c r="O39" s="4">
        <f>COUNTIF(K$19:K$33,"=7")</f>
        <v>0</v>
      </c>
      <c r="P39">
        <f>AVERAGE(H19:H33)</f>
        <v>31.739133333333331</v>
      </c>
    </row>
    <row r="40" spans="1:16" ht="17.25" thickBot="1">
      <c r="A40" t="s">
        <v>352</v>
      </c>
      <c r="B40">
        <v>25.108000000000001</v>
      </c>
      <c r="C40">
        <v>30.53</v>
      </c>
      <c r="D40">
        <v>29.190999999999999</v>
      </c>
      <c r="E40">
        <v>30.741</v>
      </c>
      <c r="F40">
        <v>30.742999999999999</v>
      </c>
      <c r="G40">
        <v>29.271000000000001</v>
      </c>
      <c r="H40">
        <v>29.710999999999999</v>
      </c>
      <c r="I40">
        <v>30.492999999999999</v>
      </c>
      <c r="J40" s="7">
        <f>I40-C40</f>
        <v>-3.7000000000002586E-2</v>
      </c>
      <c r="K40">
        <f t="shared" si="0"/>
        <v>5</v>
      </c>
      <c r="L40" s="8">
        <f t="shared" si="1"/>
        <v>30.742999999999999</v>
      </c>
      <c r="N40" s="5" t="s">
        <v>8</v>
      </c>
      <c r="O40" s="6">
        <f>COUNTIF(K$19:K$33,"=8")</f>
        <v>0</v>
      </c>
      <c r="P40">
        <f>AVERAGE(I19:I33)</f>
        <v>33.120999999999995</v>
      </c>
    </row>
    <row r="41" spans="1:16">
      <c r="A41" t="s">
        <v>361</v>
      </c>
      <c r="B41">
        <v>24.574999999999999</v>
      </c>
      <c r="C41">
        <v>29.032</v>
      </c>
      <c r="D41">
        <v>27.573</v>
      </c>
      <c r="E41">
        <v>29.587</v>
      </c>
      <c r="F41">
        <v>29.591000000000001</v>
      </c>
      <c r="G41">
        <v>27.86</v>
      </c>
      <c r="H41">
        <v>28.456</v>
      </c>
      <c r="I41">
        <v>29.61</v>
      </c>
      <c r="J41" s="12">
        <f t="shared" ref="J41:J53" si="3">I41-C41</f>
        <v>0.5779999999999994</v>
      </c>
      <c r="K41">
        <f t="shared" si="0"/>
        <v>8</v>
      </c>
      <c r="L41" s="10">
        <f t="shared" si="1"/>
        <v>29.61</v>
      </c>
      <c r="O41">
        <f>SUM(O33:O40)</f>
        <v>15</v>
      </c>
    </row>
    <row r="42" spans="1:16">
      <c r="A42" t="s">
        <v>370</v>
      </c>
      <c r="B42">
        <v>28.073</v>
      </c>
      <c r="C42">
        <v>36.463999999999999</v>
      </c>
      <c r="D42">
        <v>34.350999999999999</v>
      </c>
      <c r="E42">
        <v>36.798999999999999</v>
      </c>
      <c r="F42">
        <v>36.840000000000003</v>
      </c>
      <c r="G42">
        <v>34.514000000000003</v>
      </c>
      <c r="H42">
        <v>35.042000000000002</v>
      </c>
      <c r="I42">
        <v>36.497</v>
      </c>
      <c r="J42" s="7">
        <f t="shared" si="3"/>
        <v>3.3000000000001251E-2</v>
      </c>
      <c r="K42">
        <f t="shared" si="0"/>
        <v>5</v>
      </c>
      <c r="L42" s="10">
        <f t="shared" si="1"/>
        <v>36.840000000000003</v>
      </c>
    </row>
    <row r="43" spans="1:16">
      <c r="A43" t="s">
        <v>379</v>
      </c>
      <c r="B43">
        <v>23.555</v>
      </c>
      <c r="C43">
        <v>31.195</v>
      </c>
      <c r="D43">
        <v>30.651</v>
      </c>
      <c r="E43">
        <v>31.501000000000001</v>
      </c>
      <c r="F43">
        <v>31.431000000000001</v>
      </c>
      <c r="G43">
        <v>30.66</v>
      </c>
      <c r="H43">
        <v>30.956</v>
      </c>
      <c r="I43">
        <v>31.186</v>
      </c>
      <c r="J43" s="7">
        <f t="shared" si="3"/>
        <v>-9.0000000000003411E-3</v>
      </c>
      <c r="K43">
        <f t="shared" si="0"/>
        <v>5</v>
      </c>
      <c r="L43" s="10">
        <f t="shared" si="1"/>
        <v>31.501000000000001</v>
      </c>
    </row>
    <row r="44" spans="1:16">
      <c r="A44" t="s">
        <v>388</v>
      </c>
      <c r="B44">
        <v>24.542999999999999</v>
      </c>
      <c r="C44">
        <v>30.919</v>
      </c>
      <c r="D44">
        <v>29.754999999999999</v>
      </c>
      <c r="E44">
        <v>31.158999999999999</v>
      </c>
      <c r="F44">
        <v>31.170999999999999</v>
      </c>
      <c r="G44">
        <v>29.870999999999999</v>
      </c>
      <c r="H44">
        <v>30.292999999999999</v>
      </c>
      <c r="I44">
        <v>30.989000000000001</v>
      </c>
      <c r="J44" s="12">
        <f t="shared" si="3"/>
        <v>7.0000000000000284E-2</v>
      </c>
      <c r="K44">
        <f t="shared" si="0"/>
        <v>5</v>
      </c>
      <c r="L44" s="10">
        <f t="shared" si="1"/>
        <v>31.170999999999999</v>
      </c>
    </row>
    <row r="45" spans="1:16" ht="17.25" thickBot="1">
      <c r="A45" t="s">
        <v>397</v>
      </c>
      <c r="B45">
        <v>28.137</v>
      </c>
      <c r="C45">
        <v>37.826000000000001</v>
      </c>
      <c r="D45">
        <v>35.539000000000001</v>
      </c>
      <c r="E45">
        <v>38.247</v>
      </c>
      <c r="F45">
        <v>38.54</v>
      </c>
      <c r="G45">
        <v>35.877000000000002</v>
      </c>
      <c r="H45">
        <v>36.533000000000001</v>
      </c>
      <c r="I45">
        <v>37.850999999999999</v>
      </c>
      <c r="J45" s="7">
        <f t="shared" si="3"/>
        <v>2.4999999999998579E-2</v>
      </c>
      <c r="K45">
        <f t="shared" si="0"/>
        <v>5</v>
      </c>
      <c r="L45" s="10">
        <f t="shared" si="1"/>
        <v>38.54</v>
      </c>
      <c r="N45" t="s">
        <v>486</v>
      </c>
      <c r="O45" t="s">
        <v>487</v>
      </c>
    </row>
    <row r="46" spans="1:16">
      <c r="A46" t="s">
        <v>406</v>
      </c>
      <c r="B46">
        <v>26.87</v>
      </c>
      <c r="C46">
        <v>34.918999999999997</v>
      </c>
      <c r="D46">
        <v>33.154000000000003</v>
      </c>
      <c r="E46">
        <v>35.386000000000003</v>
      </c>
      <c r="F46">
        <v>35.573999999999998</v>
      </c>
      <c r="G46">
        <v>33.414000000000001</v>
      </c>
      <c r="H46">
        <v>34.06</v>
      </c>
      <c r="I46">
        <v>34.912999999999997</v>
      </c>
      <c r="J46" s="7">
        <f t="shared" si="3"/>
        <v>-6.0000000000002274E-3</v>
      </c>
      <c r="K46">
        <f t="shared" si="0"/>
        <v>5</v>
      </c>
      <c r="L46" s="10">
        <f t="shared" si="1"/>
        <v>35.573999999999998</v>
      </c>
      <c r="N46" s="1" t="s">
        <v>478</v>
      </c>
      <c r="O46" s="2">
        <f>COUNTIF(K$40:K$53,"=1")</f>
        <v>0</v>
      </c>
      <c r="P46">
        <f>AVERAGE(B40:B53)</f>
        <v>26.000785714285712</v>
      </c>
    </row>
    <row r="47" spans="1:16">
      <c r="A47" t="s">
        <v>415</v>
      </c>
      <c r="B47">
        <v>18.791</v>
      </c>
      <c r="C47">
        <v>25.654</v>
      </c>
      <c r="D47">
        <v>25.201000000000001</v>
      </c>
      <c r="E47">
        <v>25.867999999999999</v>
      </c>
      <c r="F47">
        <v>25.914999999999999</v>
      </c>
      <c r="G47">
        <v>25.218</v>
      </c>
      <c r="H47">
        <v>25.507000000000001</v>
      </c>
      <c r="I47">
        <v>25.771000000000001</v>
      </c>
      <c r="J47" s="7">
        <f t="shared" si="3"/>
        <v>0.11700000000000088</v>
      </c>
      <c r="K47">
        <f t="shared" si="0"/>
        <v>5</v>
      </c>
      <c r="L47" s="10">
        <f t="shared" si="1"/>
        <v>25.914999999999999</v>
      </c>
      <c r="N47" s="3" t="s">
        <v>2</v>
      </c>
      <c r="O47" s="4">
        <f>COUNTIF(K$40:K$53,"=2")</f>
        <v>0</v>
      </c>
      <c r="P47">
        <f>AVERAGE(C40:C53)</f>
        <v>33.703428571428567</v>
      </c>
    </row>
    <row r="48" spans="1:16">
      <c r="A48" t="s">
        <v>424</v>
      </c>
      <c r="B48">
        <v>22.216999999999999</v>
      </c>
      <c r="C48">
        <v>26.887</v>
      </c>
      <c r="D48">
        <v>25.527999999999999</v>
      </c>
      <c r="E48">
        <v>27.213000000000001</v>
      </c>
      <c r="F48">
        <v>27.245999999999999</v>
      </c>
      <c r="G48">
        <v>25.582000000000001</v>
      </c>
      <c r="H48">
        <v>26.187999999999999</v>
      </c>
      <c r="I48">
        <v>27.077000000000002</v>
      </c>
      <c r="J48" s="12">
        <f t="shared" si="3"/>
        <v>0.19000000000000128</v>
      </c>
      <c r="K48">
        <f t="shared" si="0"/>
        <v>5</v>
      </c>
      <c r="L48" s="10">
        <f t="shared" si="1"/>
        <v>27.245999999999999</v>
      </c>
      <c r="N48" s="3" t="s">
        <v>479</v>
      </c>
      <c r="O48" s="4">
        <f>COUNTIF(K$40:K$53,"=3")</f>
        <v>0</v>
      </c>
      <c r="P48">
        <f>AVERAGE(D40:D53)</f>
        <v>32.348499999999994</v>
      </c>
    </row>
    <row r="49" spans="1:16">
      <c r="A49" t="s">
        <v>433</v>
      </c>
      <c r="B49">
        <v>24.16</v>
      </c>
      <c r="C49">
        <v>31.585000000000001</v>
      </c>
      <c r="D49">
        <v>30.501000000000001</v>
      </c>
      <c r="E49">
        <v>32.104999999999997</v>
      </c>
      <c r="F49">
        <v>32.171999999999997</v>
      </c>
      <c r="G49">
        <v>30.605</v>
      </c>
      <c r="H49">
        <v>31.15</v>
      </c>
      <c r="I49">
        <v>31.582999999999998</v>
      </c>
      <c r="J49" s="7">
        <f t="shared" si="3"/>
        <v>-2.0000000000024443E-3</v>
      </c>
      <c r="K49">
        <f t="shared" si="0"/>
        <v>5</v>
      </c>
      <c r="L49" s="10">
        <f t="shared" si="1"/>
        <v>32.171999999999997</v>
      </c>
      <c r="N49" s="3" t="s">
        <v>480</v>
      </c>
      <c r="O49" s="4">
        <f>COUNTIF(K$40:K$53,"=4")</f>
        <v>0</v>
      </c>
      <c r="P49">
        <f>AVERAGE(E40:E53)</f>
        <v>34.03971428571429</v>
      </c>
    </row>
    <row r="50" spans="1:16">
      <c r="A50" t="s">
        <v>442</v>
      </c>
      <c r="B50">
        <v>28.809000000000001</v>
      </c>
      <c r="C50">
        <v>37.277000000000001</v>
      </c>
      <c r="D50">
        <v>35.850999999999999</v>
      </c>
      <c r="E50">
        <v>37.457999999999998</v>
      </c>
      <c r="F50">
        <v>37.563000000000002</v>
      </c>
      <c r="G50">
        <v>36.024999999999999</v>
      </c>
      <c r="H50">
        <v>36.357999999999997</v>
      </c>
      <c r="I50">
        <v>37.366999999999997</v>
      </c>
      <c r="J50" s="12">
        <f t="shared" si="3"/>
        <v>8.9999999999996305E-2</v>
      </c>
      <c r="K50">
        <f t="shared" si="0"/>
        <v>5</v>
      </c>
      <c r="L50" s="10">
        <f t="shared" si="1"/>
        <v>37.563000000000002</v>
      </c>
      <c r="N50" s="3" t="s">
        <v>481</v>
      </c>
      <c r="O50" s="4">
        <f>COUNTIF(K$40:K$53,"=5")</f>
        <v>13</v>
      </c>
      <c r="P50">
        <f>AVERAGE(F40:F53)</f>
        <v>34.084285714285713</v>
      </c>
    </row>
    <row r="51" spans="1:16">
      <c r="A51" t="s">
        <v>451</v>
      </c>
      <c r="B51">
        <v>29.215</v>
      </c>
      <c r="C51">
        <v>38.252000000000002</v>
      </c>
      <c r="D51">
        <v>37.090000000000003</v>
      </c>
      <c r="E51">
        <v>38.54</v>
      </c>
      <c r="F51">
        <v>38.460999999999999</v>
      </c>
      <c r="G51">
        <v>37.33</v>
      </c>
      <c r="H51">
        <v>37.601999999999997</v>
      </c>
      <c r="I51">
        <v>38.292999999999999</v>
      </c>
      <c r="J51" s="7">
        <f t="shared" si="3"/>
        <v>4.0999999999996817E-2</v>
      </c>
      <c r="K51">
        <f t="shared" si="0"/>
        <v>5</v>
      </c>
      <c r="L51" s="10">
        <f t="shared" si="1"/>
        <v>38.54</v>
      </c>
      <c r="N51" s="3" t="s">
        <v>6</v>
      </c>
      <c r="O51" s="4">
        <f>COUNTIF(K$40:K$53,"=6")</f>
        <v>0</v>
      </c>
      <c r="P51">
        <f>AVERAGE(G40:G53)</f>
        <v>32.522785714285718</v>
      </c>
    </row>
    <row r="52" spans="1:16">
      <c r="A52" t="s">
        <v>460</v>
      </c>
      <c r="B52">
        <v>29.006</v>
      </c>
      <c r="C52">
        <v>38.587000000000003</v>
      </c>
      <c r="D52">
        <v>37.183999999999997</v>
      </c>
      <c r="E52">
        <v>38.942</v>
      </c>
      <c r="F52">
        <v>38.886000000000003</v>
      </c>
      <c r="G52">
        <v>37.475999999999999</v>
      </c>
      <c r="H52">
        <v>37.786999999999999</v>
      </c>
      <c r="I52">
        <v>38.597999999999999</v>
      </c>
      <c r="J52" s="12">
        <f t="shared" si="3"/>
        <v>1.099999999999568E-2</v>
      </c>
      <c r="K52">
        <f t="shared" si="0"/>
        <v>5</v>
      </c>
      <c r="L52" s="10">
        <f t="shared" si="1"/>
        <v>38.942</v>
      </c>
      <c r="N52" s="3" t="s">
        <v>7</v>
      </c>
      <c r="O52" s="4">
        <f>COUNTIF(K$40:K$53,"=7")</f>
        <v>0</v>
      </c>
      <c r="P52">
        <f>AVERAGE(H40:H53)</f>
        <v>32.972642857142851</v>
      </c>
    </row>
    <row r="53" spans="1:16" ht="17.25" thickBot="1">
      <c r="A53" t="s">
        <v>469</v>
      </c>
      <c r="B53">
        <v>30.952000000000002</v>
      </c>
      <c r="C53">
        <v>42.720999999999997</v>
      </c>
      <c r="D53">
        <v>41.31</v>
      </c>
      <c r="E53">
        <v>43.01</v>
      </c>
      <c r="F53">
        <v>43.046999999999997</v>
      </c>
      <c r="G53">
        <v>41.616</v>
      </c>
      <c r="H53">
        <v>41.973999999999997</v>
      </c>
      <c r="I53">
        <v>42.741999999999997</v>
      </c>
      <c r="J53" s="7">
        <f t="shared" si="3"/>
        <v>2.1000000000000796E-2</v>
      </c>
      <c r="K53">
        <f t="shared" si="0"/>
        <v>5</v>
      </c>
      <c r="L53" s="11">
        <f t="shared" si="1"/>
        <v>43.046999999999997</v>
      </c>
      <c r="N53" s="5" t="s">
        <v>8</v>
      </c>
      <c r="O53" s="6">
        <f>COUNTIF(K$40:K$53,"=8")</f>
        <v>1</v>
      </c>
      <c r="P53">
        <f>AVERAGE(I40:I53)</f>
        <v>33.783571428571435</v>
      </c>
    </row>
    <row r="54" spans="1:16">
      <c r="B54">
        <f t="shared" ref="B54:H54" si="4">AVERAGE(B2:B53)</f>
        <v>26.254576923076925</v>
      </c>
      <c r="C54">
        <f t="shared" si="4"/>
        <v>33.8091923076923</v>
      </c>
      <c r="D54">
        <f t="shared" si="4"/>
        <v>31.997519230769232</v>
      </c>
      <c r="E54">
        <f t="shared" si="4"/>
        <v>34.181269230769232</v>
      </c>
      <c r="F54" s="13">
        <f t="shared" si="4"/>
        <v>34.25826923076923</v>
      </c>
      <c r="G54">
        <f t="shared" si="4"/>
        <v>32.178692307692309</v>
      </c>
      <c r="H54">
        <f t="shared" si="4"/>
        <v>32.659730769230762</v>
      </c>
      <c r="I54">
        <f>AVERAGE(I2:I53)</f>
        <v>33.870596153846151</v>
      </c>
      <c r="O54">
        <f>SUM(O46:O53)</f>
        <v>14</v>
      </c>
    </row>
    <row r="55" spans="1:16" ht="17.25" thickBot="1">
      <c r="A55" t="s">
        <v>488</v>
      </c>
    </row>
    <row r="56" spans="1:16">
      <c r="A56" t="s">
        <v>489</v>
      </c>
      <c r="O56" s="34">
        <f>SUM(O21,O33,O46)</f>
        <v>0</v>
      </c>
      <c r="P56" s="37">
        <f t="shared" ref="P56:P58" si="5">O56/46*100</f>
        <v>0</v>
      </c>
    </row>
    <row r="57" spans="1:16">
      <c r="A57" t="s">
        <v>490</v>
      </c>
      <c r="O57" s="35">
        <f>SUM(O22,O34,O47)</f>
        <v>0</v>
      </c>
      <c r="P57" s="37">
        <f t="shared" si="5"/>
        <v>0</v>
      </c>
    </row>
    <row r="58" spans="1:16">
      <c r="A58" t="s">
        <v>491</v>
      </c>
      <c r="O58" s="35">
        <f>SUM(O23,O35,O48)</f>
        <v>0</v>
      </c>
      <c r="P58" s="37">
        <f t="shared" si="5"/>
        <v>0</v>
      </c>
    </row>
    <row r="59" spans="1:16">
      <c r="A59" t="s">
        <v>492</v>
      </c>
      <c r="O59" s="35">
        <f>SUM(O24,O36,O49)</f>
        <v>0</v>
      </c>
      <c r="P59" s="37">
        <f>O59/46*100</f>
        <v>0</v>
      </c>
    </row>
    <row r="60" spans="1:16">
      <c r="A60" t="s">
        <v>493</v>
      </c>
      <c r="O60" s="35">
        <f>SUM(O25,O37,O50)</f>
        <v>44</v>
      </c>
      <c r="P60" s="37">
        <f>O60/46*100</f>
        <v>95.652173913043484</v>
      </c>
    </row>
    <row r="61" spans="1:16">
      <c r="A61" t="s">
        <v>494</v>
      </c>
      <c r="O61" s="35">
        <f>SUM(O26,O38,O51)</f>
        <v>0</v>
      </c>
      <c r="P61" s="37">
        <f t="shared" ref="P61:P63" si="6">O61/46*100</f>
        <v>0</v>
      </c>
    </row>
    <row r="62" spans="1:16">
      <c r="A62" t="s">
        <v>495</v>
      </c>
      <c r="O62" s="35">
        <f>SUM(O27,O39,O52)</f>
        <v>0</v>
      </c>
      <c r="P62" s="37">
        <f t="shared" si="6"/>
        <v>0</v>
      </c>
    </row>
    <row r="63" spans="1:16" ht="17.25" thickBot="1">
      <c r="O63" s="36">
        <f>SUM(O28,O40,O53)</f>
        <v>2</v>
      </c>
      <c r="P63" s="37">
        <f t="shared" si="6"/>
        <v>4.3478260869565215</v>
      </c>
    </row>
    <row r="64" spans="1:16">
      <c r="B64" t="s">
        <v>502</v>
      </c>
      <c r="D64" t="s">
        <v>497</v>
      </c>
      <c r="O64">
        <f>SUM(O56:O63)</f>
        <v>46</v>
      </c>
      <c r="P64">
        <f>SUM(P56:P63)</f>
        <v>100</v>
      </c>
    </row>
    <row r="65" spans="2:21" ht="17.25" thickBot="1"/>
    <row r="66" spans="2:21" ht="17.25" thickTop="1">
      <c r="B66" t="s">
        <v>503</v>
      </c>
      <c r="D66" t="s">
        <v>498</v>
      </c>
      <c r="O66" s="40" t="s">
        <v>541</v>
      </c>
      <c r="P66" s="38" t="s">
        <v>521</v>
      </c>
      <c r="Q66" s="38" t="s">
        <v>543</v>
      </c>
      <c r="R66" s="38" t="s">
        <v>544</v>
      </c>
      <c r="S66" s="38" t="s">
        <v>537</v>
      </c>
      <c r="T66" s="39" t="s">
        <v>539</v>
      </c>
      <c r="U66" s="39" t="s">
        <v>530</v>
      </c>
    </row>
    <row r="67" spans="2:21">
      <c r="O67" s="41">
        <f>O56</f>
        <v>0</v>
      </c>
      <c r="P67" s="41">
        <f>O57</f>
        <v>0</v>
      </c>
      <c r="Q67" s="41">
        <f>O58</f>
        <v>0</v>
      </c>
      <c r="R67" s="41">
        <f>O60</f>
        <v>44</v>
      </c>
      <c r="S67" s="41">
        <f>O63</f>
        <v>2</v>
      </c>
      <c r="T67" s="41">
        <f>O62</f>
        <v>0</v>
      </c>
      <c r="U67" s="41">
        <f>SUM(O67:T67)</f>
        <v>46</v>
      </c>
    </row>
    <row r="68" spans="2:21">
      <c r="B68" t="s">
        <v>500</v>
      </c>
      <c r="D68" t="s">
        <v>501</v>
      </c>
      <c r="O68" s="42">
        <f>O67/46*100</f>
        <v>0</v>
      </c>
      <c r="P68" s="42">
        <f t="shared" ref="P68:U68" si="7">P67/46*100</f>
        <v>0</v>
      </c>
      <c r="Q68" s="42">
        <f t="shared" si="7"/>
        <v>0</v>
      </c>
      <c r="R68" s="42">
        <f t="shared" si="7"/>
        <v>95.652173913043484</v>
      </c>
      <c r="S68" s="42">
        <f t="shared" si="7"/>
        <v>4.3478260869565215</v>
      </c>
      <c r="T68" s="42">
        <f t="shared" si="7"/>
        <v>0</v>
      </c>
      <c r="U68" s="42">
        <f t="shared" si="7"/>
        <v>100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8"/>
  <sheetViews>
    <sheetView topLeftCell="L40" workbookViewId="0">
      <selection activeCell="O66" sqref="O66:U68"/>
    </sheetView>
  </sheetViews>
  <sheetFormatPr defaultRowHeight="16.5"/>
  <cols>
    <col min="14" max="14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1" t="s">
        <v>477</v>
      </c>
      <c r="O1" s="2"/>
    </row>
    <row r="2" spans="1:16">
      <c r="A2" t="s">
        <v>11</v>
      </c>
      <c r="B2">
        <v>22.562000000000001</v>
      </c>
      <c r="C2">
        <v>35.661999999999999</v>
      </c>
      <c r="D2">
        <v>33.201999999999998</v>
      </c>
      <c r="E2">
        <v>36.012</v>
      </c>
      <c r="F2">
        <v>36.101999999999997</v>
      </c>
      <c r="G2">
        <v>33.426000000000002</v>
      </c>
      <c r="H2">
        <v>33.777999999999999</v>
      </c>
      <c r="I2">
        <v>35.475000000000001</v>
      </c>
      <c r="K2">
        <f>MATCH(MAX(B2:D2,F2,H2:I2), B2:I2, 0)</f>
        <v>5</v>
      </c>
      <c r="L2">
        <f>MAX(B2:I2)</f>
        <v>36.101999999999997</v>
      </c>
      <c r="N2" s="3" t="s">
        <v>478</v>
      </c>
      <c r="O2" s="4">
        <f>COUNTIF(K$2:K$53,"=1")</f>
        <v>0</v>
      </c>
      <c r="P2">
        <f>AVERAGE(B2:B53)</f>
        <v>22.101057692307695</v>
      </c>
    </row>
    <row r="3" spans="1:16">
      <c r="A3" t="s">
        <v>20</v>
      </c>
      <c r="B3">
        <v>21.954999999999998</v>
      </c>
      <c r="C3">
        <v>33.037999999999997</v>
      </c>
      <c r="D3">
        <v>31.298999999999999</v>
      </c>
      <c r="E3">
        <v>33.414999999999999</v>
      </c>
      <c r="F3">
        <v>33.64</v>
      </c>
      <c r="G3">
        <v>31.547999999999998</v>
      </c>
      <c r="H3">
        <v>31.927</v>
      </c>
      <c r="I3">
        <v>33.159999999999997</v>
      </c>
      <c r="K3">
        <f t="shared" ref="K3:K53" si="0">MATCH(MAX(B3:D3,F3,H3:I3), B3:I3, 0)</f>
        <v>5</v>
      </c>
      <c r="L3">
        <f t="shared" ref="L3:L53" si="1">MAX(B3:I3)</f>
        <v>33.64</v>
      </c>
      <c r="N3" s="3" t="s">
        <v>2</v>
      </c>
      <c r="O3" s="4">
        <f>COUNTIF(K$2:K$53,"=2")</f>
        <v>0</v>
      </c>
      <c r="P3">
        <f>AVERAGE(C2:C53)</f>
        <v>32.02253846153846</v>
      </c>
    </row>
    <row r="4" spans="1:16">
      <c r="A4" t="s">
        <v>29</v>
      </c>
      <c r="B4">
        <v>22.581</v>
      </c>
      <c r="C4">
        <v>32.798999999999999</v>
      </c>
      <c r="D4">
        <v>31.013000000000002</v>
      </c>
      <c r="E4">
        <v>33.165999999999997</v>
      </c>
      <c r="F4">
        <v>33.366999999999997</v>
      </c>
      <c r="G4">
        <v>31.209</v>
      </c>
      <c r="H4">
        <v>31.565000000000001</v>
      </c>
      <c r="I4">
        <v>32.862000000000002</v>
      </c>
      <c r="K4">
        <f t="shared" si="0"/>
        <v>5</v>
      </c>
      <c r="L4">
        <f t="shared" si="1"/>
        <v>33.366999999999997</v>
      </c>
      <c r="N4" s="3" t="s">
        <v>479</v>
      </c>
      <c r="O4" s="4">
        <f>COUNTIF(K$2:K$53,"=3")</f>
        <v>0</v>
      </c>
      <c r="P4">
        <f>AVERAGE(D2:D53)</f>
        <v>30.20917307692309</v>
      </c>
    </row>
    <row r="5" spans="1:16">
      <c r="A5" t="s">
        <v>38</v>
      </c>
      <c r="B5">
        <v>22.268000000000001</v>
      </c>
      <c r="C5">
        <v>34.241999999999997</v>
      </c>
      <c r="D5">
        <v>32.090000000000003</v>
      </c>
      <c r="E5">
        <v>34.747999999999998</v>
      </c>
      <c r="F5">
        <v>34.947000000000003</v>
      </c>
      <c r="G5">
        <v>32.433</v>
      </c>
      <c r="H5">
        <v>32.747999999999998</v>
      </c>
      <c r="I5">
        <v>34.658000000000001</v>
      </c>
      <c r="K5">
        <f t="shared" si="0"/>
        <v>5</v>
      </c>
      <c r="L5">
        <f t="shared" si="1"/>
        <v>34.947000000000003</v>
      </c>
      <c r="N5" s="3" t="s">
        <v>480</v>
      </c>
      <c r="O5" s="4">
        <f>COUNTIF(K$2:K$53,"=4")</f>
        <v>0</v>
      </c>
      <c r="P5">
        <f>AVERAGE(E2:E53)</f>
        <v>32.370307692307684</v>
      </c>
    </row>
    <row r="6" spans="1:16">
      <c r="A6" t="s">
        <v>47</v>
      </c>
      <c r="B6">
        <v>22.41</v>
      </c>
      <c r="C6">
        <v>31.3</v>
      </c>
      <c r="D6">
        <v>29.960999999999999</v>
      </c>
      <c r="E6">
        <v>31.678999999999998</v>
      </c>
      <c r="F6">
        <v>31.701000000000001</v>
      </c>
      <c r="G6">
        <v>30.07</v>
      </c>
      <c r="H6">
        <v>30.373000000000001</v>
      </c>
      <c r="I6">
        <v>31.338000000000001</v>
      </c>
      <c r="K6">
        <f t="shared" si="0"/>
        <v>5</v>
      </c>
      <c r="L6">
        <f t="shared" si="1"/>
        <v>31.701000000000001</v>
      </c>
      <c r="N6" s="3" t="s">
        <v>481</v>
      </c>
      <c r="O6" s="4">
        <f>COUNTIF(K$2:K$53,"=5")</f>
        <v>50</v>
      </c>
      <c r="P6">
        <f>AVERAGE(F2:F53)</f>
        <v>32.421192307692309</v>
      </c>
    </row>
    <row r="7" spans="1:16">
      <c r="A7" t="s">
        <v>56</v>
      </c>
      <c r="B7">
        <v>21.170999999999999</v>
      </c>
      <c r="C7">
        <v>27.965</v>
      </c>
      <c r="D7">
        <v>26.628</v>
      </c>
      <c r="E7">
        <v>28.266999999999999</v>
      </c>
      <c r="F7">
        <v>28.292999999999999</v>
      </c>
      <c r="G7">
        <v>26.657</v>
      </c>
      <c r="H7">
        <v>26.959</v>
      </c>
      <c r="I7">
        <v>28.010999999999999</v>
      </c>
      <c r="K7">
        <f t="shared" si="0"/>
        <v>5</v>
      </c>
      <c r="L7">
        <f t="shared" si="1"/>
        <v>28.292999999999999</v>
      </c>
      <c r="N7" s="3" t="s">
        <v>6</v>
      </c>
      <c r="O7" s="4">
        <f>COUNTIF(K$2:K$53,"=6")</f>
        <v>0</v>
      </c>
      <c r="P7">
        <f>AVERAGE(G2:G53)</f>
        <v>30.363865384615398</v>
      </c>
    </row>
    <row r="8" spans="1:16">
      <c r="A8" t="s">
        <v>65</v>
      </c>
      <c r="B8">
        <v>22.204000000000001</v>
      </c>
      <c r="C8">
        <v>32.920999999999999</v>
      </c>
      <c r="D8">
        <v>30.632000000000001</v>
      </c>
      <c r="E8">
        <v>33.134999999999998</v>
      </c>
      <c r="F8">
        <v>33.252000000000002</v>
      </c>
      <c r="G8">
        <v>30.765999999999998</v>
      </c>
      <c r="H8">
        <v>31.145</v>
      </c>
      <c r="I8">
        <v>32.853999999999999</v>
      </c>
      <c r="K8">
        <f t="shared" si="0"/>
        <v>5</v>
      </c>
      <c r="L8">
        <f t="shared" si="1"/>
        <v>33.252000000000002</v>
      </c>
      <c r="N8" s="3" t="s">
        <v>7</v>
      </c>
      <c r="O8" s="4">
        <f>COUNTIF(K$2:K$53,"=7")</f>
        <v>0</v>
      </c>
      <c r="P8">
        <f>AVERAGE(H2:H53)</f>
        <v>30.742442307692311</v>
      </c>
    </row>
    <row r="9" spans="1:16" ht="17.25" thickBot="1">
      <c r="A9" t="s">
        <v>74</v>
      </c>
      <c r="B9">
        <v>23.126999999999999</v>
      </c>
      <c r="C9">
        <v>35.880000000000003</v>
      </c>
      <c r="D9">
        <v>33.643999999999998</v>
      </c>
      <c r="E9">
        <v>36.238</v>
      </c>
      <c r="F9">
        <v>36.201000000000001</v>
      </c>
      <c r="G9">
        <v>33.813000000000002</v>
      </c>
      <c r="H9">
        <v>34.179000000000002</v>
      </c>
      <c r="I9">
        <v>35.792999999999999</v>
      </c>
      <c r="K9">
        <f t="shared" si="0"/>
        <v>5</v>
      </c>
      <c r="L9">
        <f t="shared" si="1"/>
        <v>36.238</v>
      </c>
      <c r="N9" s="5" t="s">
        <v>8</v>
      </c>
      <c r="O9" s="6">
        <f>COUNTIF(K$2:K$53,"=8")</f>
        <v>2</v>
      </c>
      <c r="P9">
        <f>AVERAGE(I2:I53)</f>
        <v>32.087538461538458</v>
      </c>
    </row>
    <row r="10" spans="1:16">
      <c r="A10" t="s">
        <v>83</v>
      </c>
      <c r="B10">
        <v>21.683</v>
      </c>
      <c r="C10">
        <v>27.405999999999999</v>
      </c>
      <c r="D10">
        <v>26.599</v>
      </c>
      <c r="E10">
        <v>27.687000000000001</v>
      </c>
      <c r="F10">
        <v>27.692</v>
      </c>
      <c r="G10">
        <v>26.663</v>
      </c>
      <c r="H10">
        <v>26.969000000000001</v>
      </c>
      <c r="I10">
        <v>27.89</v>
      </c>
      <c r="K10">
        <f t="shared" si="0"/>
        <v>8</v>
      </c>
      <c r="L10">
        <f t="shared" si="1"/>
        <v>27.89</v>
      </c>
    </row>
    <row r="11" spans="1:16">
      <c r="A11" t="s">
        <v>92</v>
      </c>
      <c r="B11">
        <v>19.251000000000001</v>
      </c>
      <c r="C11">
        <v>26.327000000000002</v>
      </c>
      <c r="D11">
        <v>24.713999999999999</v>
      </c>
      <c r="E11">
        <v>26.646999999999998</v>
      </c>
      <c r="F11">
        <v>26.722000000000001</v>
      </c>
      <c r="G11">
        <v>24.79</v>
      </c>
      <c r="H11">
        <v>25.274000000000001</v>
      </c>
      <c r="I11">
        <v>26.367000000000001</v>
      </c>
      <c r="K11">
        <f t="shared" si="0"/>
        <v>5</v>
      </c>
      <c r="L11">
        <f t="shared" si="1"/>
        <v>26.722000000000001</v>
      </c>
    </row>
    <row r="12" spans="1:16">
      <c r="A12" t="s">
        <v>101</v>
      </c>
      <c r="B12">
        <v>23.24</v>
      </c>
      <c r="C12">
        <v>35.857999999999997</v>
      </c>
      <c r="D12">
        <v>33.927</v>
      </c>
      <c r="E12">
        <v>36.25</v>
      </c>
      <c r="F12">
        <v>36.383000000000003</v>
      </c>
      <c r="G12">
        <v>34.262</v>
      </c>
      <c r="H12">
        <v>34.497</v>
      </c>
      <c r="I12">
        <v>35.938000000000002</v>
      </c>
      <c r="K12">
        <f t="shared" si="0"/>
        <v>5</v>
      </c>
      <c r="L12">
        <f t="shared" si="1"/>
        <v>36.383000000000003</v>
      </c>
    </row>
    <row r="13" spans="1:16">
      <c r="A13" t="s">
        <v>110</v>
      </c>
      <c r="B13">
        <v>20.332000000000001</v>
      </c>
      <c r="C13">
        <v>28.623000000000001</v>
      </c>
      <c r="D13">
        <v>26.233000000000001</v>
      </c>
      <c r="E13">
        <v>28.975999999999999</v>
      </c>
      <c r="F13">
        <v>29.062999999999999</v>
      </c>
      <c r="G13">
        <v>26.311</v>
      </c>
      <c r="H13">
        <v>26.695</v>
      </c>
      <c r="I13">
        <v>28.437000000000001</v>
      </c>
      <c r="K13">
        <f t="shared" si="0"/>
        <v>5</v>
      </c>
      <c r="L13">
        <f t="shared" si="1"/>
        <v>29.062999999999999</v>
      </c>
    </row>
    <row r="14" spans="1:16">
      <c r="A14" t="s">
        <v>119</v>
      </c>
      <c r="B14">
        <v>22.87</v>
      </c>
      <c r="C14">
        <v>32.936</v>
      </c>
      <c r="D14">
        <v>31.527000000000001</v>
      </c>
      <c r="E14">
        <v>33.375999999999998</v>
      </c>
      <c r="F14">
        <v>33.488999999999997</v>
      </c>
      <c r="G14">
        <v>31.75</v>
      </c>
      <c r="H14">
        <v>32.088999999999999</v>
      </c>
      <c r="I14">
        <v>32.994</v>
      </c>
      <c r="K14">
        <f t="shared" si="0"/>
        <v>5</v>
      </c>
      <c r="L14">
        <f t="shared" si="1"/>
        <v>33.488999999999997</v>
      </c>
    </row>
    <row r="15" spans="1:16">
      <c r="A15" t="s">
        <v>128</v>
      </c>
      <c r="B15">
        <v>22.98</v>
      </c>
      <c r="C15">
        <v>33.585999999999999</v>
      </c>
      <c r="D15">
        <v>31.259</v>
      </c>
      <c r="E15">
        <v>33.884999999999998</v>
      </c>
      <c r="F15">
        <v>33.860999999999997</v>
      </c>
      <c r="G15">
        <v>31.329000000000001</v>
      </c>
      <c r="H15">
        <v>31.765000000000001</v>
      </c>
      <c r="I15">
        <v>33.567999999999998</v>
      </c>
      <c r="K15">
        <f t="shared" si="0"/>
        <v>5</v>
      </c>
      <c r="L15">
        <f t="shared" si="1"/>
        <v>33.884999999999998</v>
      </c>
    </row>
    <row r="16" spans="1:16">
      <c r="A16" t="s">
        <v>137</v>
      </c>
      <c r="B16">
        <v>19.87</v>
      </c>
      <c r="C16">
        <v>26.701000000000001</v>
      </c>
      <c r="D16">
        <v>24.861000000000001</v>
      </c>
      <c r="E16">
        <v>27.030999999999999</v>
      </c>
      <c r="F16">
        <v>27.029</v>
      </c>
      <c r="G16">
        <v>24.905000000000001</v>
      </c>
      <c r="H16">
        <v>25.457000000000001</v>
      </c>
      <c r="I16">
        <v>26.648</v>
      </c>
      <c r="K16">
        <f t="shared" si="0"/>
        <v>5</v>
      </c>
      <c r="L16">
        <f t="shared" si="1"/>
        <v>27.030999999999999</v>
      </c>
    </row>
    <row r="17" spans="1:16">
      <c r="A17" t="s">
        <v>146</v>
      </c>
      <c r="B17">
        <v>22.452999999999999</v>
      </c>
      <c r="C17">
        <v>29.58</v>
      </c>
      <c r="D17">
        <v>28.106999999999999</v>
      </c>
      <c r="E17">
        <v>29.885000000000002</v>
      </c>
      <c r="F17">
        <v>29.86</v>
      </c>
      <c r="G17">
        <v>28.198</v>
      </c>
      <c r="H17">
        <v>28.405999999999999</v>
      </c>
      <c r="I17">
        <v>29.437999999999999</v>
      </c>
      <c r="K17">
        <f t="shared" si="0"/>
        <v>5</v>
      </c>
      <c r="L17">
        <f t="shared" si="1"/>
        <v>29.885000000000002</v>
      </c>
    </row>
    <row r="18" spans="1:16">
      <c r="A18" t="s">
        <v>155</v>
      </c>
      <c r="B18">
        <v>22.884</v>
      </c>
      <c r="C18">
        <v>33.015000000000001</v>
      </c>
      <c r="D18">
        <v>30.521000000000001</v>
      </c>
      <c r="E18">
        <v>33.402999999999999</v>
      </c>
      <c r="F18">
        <v>33.598999999999997</v>
      </c>
      <c r="G18">
        <v>30.765999999999998</v>
      </c>
      <c r="H18">
        <v>31.242999999999999</v>
      </c>
      <c r="I18">
        <v>33.020000000000003</v>
      </c>
      <c r="K18">
        <f t="shared" si="0"/>
        <v>5</v>
      </c>
      <c r="L18">
        <f t="shared" si="1"/>
        <v>33.598999999999997</v>
      </c>
    </row>
    <row r="19" spans="1:16">
      <c r="A19" t="s">
        <v>164</v>
      </c>
      <c r="B19">
        <v>24.010999999999999</v>
      </c>
      <c r="C19">
        <v>37.338999999999999</v>
      </c>
      <c r="D19">
        <v>34.826999999999998</v>
      </c>
      <c r="E19">
        <v>37.719000000000001</v>
      </c>
      <c r="F19">
        <v>37.802</v>
      </c>
      <c r="G19">
        <v>35.027000000000001</v>
      </c>
      <c r="H19">
        <v>35.337000000000003</v>
      </c>
      <c r="I19">
        <v>37.180999999999997</v>
      </c>
      <c r="J19" s="7">
        <f>I19-C19</f>
        <v>-0.15800000000000125</v>
      </c>
      <c r="K19">
        <f t="shared" si="0"/>
        <v>5</v>
      </c>
      <c r="L19" s="8">
        <f t="shared" si="1"/>
        <v>37.802</v>
      </c>
    </row>
    <row r="20" spans="1:16" ht="17.25" thickBot="1">
      <c r="A20" t="s">
        <v>173</v>
      </c>
      <c r="B20">
        <v>21.35</v>
      </c>
      <c r="C20">
        <v>29.157</v>
      </c>
      <c r="D20">
        <v>26.975000000000001</v>
      </c>
      <c r="E20">
        <v>29.582000000000001</v>
      </c>
      <c r="F20">
        <v>29.596</v>
      </c>
      <c r="G20">
        <v>27.059000000000001</v>
      </c>
      <c r="H20">
        <v>27.593</v>
      </c>
      <c r="I20">
        <v>29.273</v>
      </c>
      <c r="J20" s="9">
        <f t="shared" ref="J20:J33" si="2">I20-C20</f>
        <v>0.11599999999999966</v>
      </c>
      <c r="K20">
        <f t="shared" si="0"/>
        <v>5</v>
      </c>
      <c r="L20" s="10">
        <f t="shared" si="1"/>
        <v>29.596</v>
      </c>
      <c r="N20" t="s">
        <v>482</v>
      </c>
      <c r="O20" t="s">
        <v>483</v>
      </c>
    </row>
    <row r="21" spans="1:16">
      <c r="A21" t="s">
        <v>182</v>
      </c>
      <c r="B21">
        <v>22.722000000000001</v>
      </c>
      <c r="C21">
        <v>32.398000000000003</v>
      </c>
      <c r="D21">
        <v>29.489000000000001</v>
      </c>
      <c r="E21">
        <v>32.777000000000001</v>
      </c>
      <c r="F21">
        <v>32.863</v>
      </c>
      <c r="G21">
        <v>29.640999999999998</v>
      </c>
      <c r="H21">
        <v>30.192</v>
      </c>
      <c r="I21">
        <v>32.290999999999997</v>
      </c>
      <c r="J21" s="7">
        <f t="shared" si="2"/>
        <v>-0.10700000000000642</v>
      </c>
      <c r="K21">
        <f t="shared" si="0"/>
        <v>5</v>
      </c>
      <c r="L21" s="10">
        <f t="shared" si="1"/>
        <v>32.863</v>
      </c>
      <c r="N21" s="1" t="s">
        <v>478</v>
      </c>
      <c r="O21" s="2">
        <f>COUNTIF(K$2:K$18,"=1")</f>
        <v>0</v>
      </c>
      <c r="P21">
        <f>AVERAGE(B2:B18)</f>
        <v>21.990647058823534</v>
      </c>
    </row>
    <row r="22" spans="1:16">
      <c r="A22" t="s">
        <v>191</v>
      </c>
      <c r="B22">
        <v>22.818999999999999</v>
      </c>
      <c r="C22">
        <v>32.158999999999999</v>
      </c>
      <c r="D22">
        <v>30.117000000000001</v>
      </c>
      <c r="E22">
        <v>32.585000000000001</v>
      </c>
      <c r="F22">
        <v>32.472000000000001</v>
      </c>
      <c r="G22">
        <v>30.273</v>
      </c>
      <c r="H22">
        <v>30.713000000000001</v>
      </c>
      <c r="I22">
        <v>32.034999999999997</v>
      </c>
      <c r="J22" s="7">
        <f t="shared" si="2"/>
        <v>-0.12400000000000233</v>
      </c>
      <c r="K22">
        <f t="shared" si="0"/>
        <v>5</v>
      </c>
      <c r="L22" s="10">
        <f t="shared" si="1"/>
        <v>32.585000000000001</v>
      </c>
      <c r="N22" s="3" t="s">
        <v>2</v>
      </c>
      <c r="O22" s="4">
        <f>COUNTIF(K$2:K$18,"=2")</f>
        <v>0</v>
      </c>
      <c r="P22">
        <f>AVERAGE(C2:C18)</f>
        <v>31.637588235294121</v>
      </c>
    </row>
    <row r="23" spans="1:16">
      <c r="A23" t="s">
        <v>200</v>
      </c>
      <c r="B23">
        <v>21.715</v>
      </c>
      <c r="C23">
        <v>28.757000000000001</v>
      </c>
      <c r="D23">
        <v>26.675999999999998</v>
      </c>
      <c r="E23">
        <v>29.134</v>
      </c>
      <c r="F23">
        <v>29.119</v>
      </c>
      <c r="G23">
        <v>26.753</v>
      </c>
      <c r="H23">
        <v>27.212</v>
      </c>
      <c r="I23">
        <v>28.812000000000001</v>
      </c>
      <c r="J23" s="9">
        <f t="shared" si="2"/>
        <v>5.4999999999999716E-2</v>
      </c>
      <c r="K23">
        <f t="shared" si="0"/>
        <v>5</v>
      </c>
      <c r="L23" s="10">
        <f t="shared" si="1"/>
        <v>29.134</v>
      </c>
      <c r="N23" s="3" t="s">
        <v>479</v>
      </c>
      <c r="O23" s="4">
        <f>COUNTIF(K$2:K$18,"=3")</f>
        <v>0</v>
      </c>
      <c r="P23">
        <f>AVERAGE(D2:D18)</f>
        <v>29.777470588235296</v>
      </c>
    </row>
    <row r="24" spans="1:16">
      <c r="A24" t="s">
        <v>209</v>
      </c>
      <c r="B24">
        <v>22.92</v>
      </c>
      <c r="C24">
        <v>34.481000000000002</v>
      </c>
      <c r="D24">
        <v>33.212000000000003</v>
      </c>
      <c r="E24">
        <v>34.737000000000002</v>
      </c>
      <c r="F24">
        <v>34.854999999999997</v>
      </c>
      <c r="G24">
        <v>33.508000000000003</v>
      </c>
      <c r="H24">
        <v>33.747</v>
      </c>
      <c r="I24">
        <v>34.658000000000001</v>
      </c>
      <c r="J24" s="7">
        <f t="shared" si="2"/>
        <v>0.1769999999999996</v>
      </c>
      <c r="K24">
        <f t="shared" si="0"/>
        <v>5</v>
      </c>
      <c r="L24" s="10">
        <f t="shared" si="1"/>
        <v>34.854999999999997</v>
      </c>
      <c r="N24" s="3" t="s">
        <v>480</v>
      </c>
      <c r="O24" s="4">
        <f>COUNTIF(K$2:K$18,"=4")</f>
        <v>0</v>
      </c>
      <c r="P24">
        <f>AVERAGE(E2:E18)</f>
        <v>31.988235294117644</v>
      </c>
    </row>
    <row r="25" spans="1:16">
      <c r="A25" t="s">
        <v>218</v>
      </c>
      <c r="B25">
        <v>22.108000000000001</v>
      </c>
      <c r="C25">
        <v>30.36</v>
      </c>
      <c r="D25">
        <v>28.530999999999999</v>
      </c>
      <c r="E25">
        <v>30.757000000000001</v>
      </c>
      <c r="F25">
        <v>30.818000000000001</v>
      </c>
      <c r="G25">
        <v>28.646999999999998</v>
      </c>
      <c r="H25">
        <v>29.047000000000001</v>
      </c>
      <c r="I25">
        <v>30.628</v>
      </c>
      <c r="J25" s="9">
        <f t="shared" si="2"/>
        <v>0.26800000000000068</v>
      </c>
      <c r="K25">
        <f t="shared" si="0"/>
        <v>5</v>
      </c>
      <c r="L25" s="10">
        <f t="shared" si="1"/>
        <v>30.818000000000001</v>
      </c>
      <c r="N25" s="3" t="s">
        <v>481</v>
      </c>
      <c r="O25" s="4">
        <f>COUNTIF(K$2:K$18,"=5")</f>
        <v>16</v>
      </c>
      <c r="P25">
        <f>AVERAGE(F2:F18)</f>
        <v>32.070647058823525</v>
      </c>
    </row>
    <row r="26" spans="1:16">
      <c r="A26" t="s">
        <v>227</v>
      </c>
      <c r="B26">
        <v>22.890999999999998</v>
      </c>
      <c r="C26">
        <v>36.302999999999997</v>
      </c>
      <c r="D26">
        <v>35.334000000000003</v>
      </c>
      <c r="E26">
        <v>36.637999999999998</v>
      </c>
      <c r="F26">
        <v>36.706000000000003</v>
      </c>
      <c r="G26">
        <v>35.389000000000003</v>
      </c>
      <c r="H26">
        <v>35.548000000000002</v>
      </c>
      <c r="I26">
        <v>36.387</v>
      </c>
      <c r="J26" s="9">
        <f t="shared" si="2"/>
        <v>8.4000000000003183E-2</v>
      </c>
      <c r="K26">
        <f t="shared" si="0"/>
        <v>5</v>
      </c>
      <c r="L26" s="10">
        <f t="shared" si="1"/>
        <v>36.706000000000003</v>
      </c>
      <c r="N26" s="3" t="s">
        <v>6</v>
      </c>
      <c r="O26" s="4">
        <f>COUNTIF(K$2:K$18,"=6")</f>
        <v>0</v>
      </c>
      <c r="P26">
        <f>AVERAGE(G2:G18)</f>
        <v>29.935058823529413</v>
      </c>
    </row>
    <row r="27" spans="1:16">
      <c r="A27" t="s">
        <v>236</v>
      </c>
      <c r="B27">
        <v>19.065000000000001</v>
      </c>
      <c r="C27">
        <v>25.837</v>
      </c>
      <c r="D27">
        <v>23.597000000000001</v>
      </c>
      <c r="E27">
        <v>26.172999999999998</v>
      </c>
      <c r="F27">
        <v>26.195</v>
      </c>
      <c r="G27">
        <v>23.669</v>
      </c>
      <c r="H27">
        <v>24.167999999999999</v>
      </c>
      <c r="I27">
        <v>25.640999999999998</v>
      </c>
      <c r="J27" s="7">
        <f t="shared" si="2"/>
        <v>-0.19600000000000151</v>
      </c>
      <c r="K27">
        <f t="shared" si="0"/>
        <v>5</v>
      </c>
      <c r="L27" s="10">
        <f t="shared" si="1"/>
        <v>26.195</v>
      </c>
      <c r="N27" s="3" t="s">
        <v>7</v>
      </c>
      <c r="O27" s="4">
        <f>COUNTIF(K$2:K$18,"=7")</f>
        <v>0</v>
      </c>
      <c r="P27">
        <f>AVERAGE(H2:H18)</f>
        <v>30.298176470588238</v>
      </c>
    </row>
    <row r="28" spans="1:16" ht="17.25" thickBot="1">
      <c r="A28" t="s">
        <v>245</v>
      </c>
      <c r="B28">
        <v>22.155999999999999</v>
      </c>
      <c r="C28">
        <v>31.690999999999999</v>
      </c>
      <c r="D28">
        <v>28.872</v>
      </c>
      <c r="E28">
        <v>32.122999999999998</v>
      </c>
      <c r="F28">
        <v>32.219000000000001</v>
      </c>
      <c r="G28">
        <v>28.981000000000002</v>
      </c>
      <c r="H28">
        <v>29.491</v>
      </c>
      <c r="I28">
        <v>31.623000000000001</v>
      </c>
      <c r="J28" s="7">
        <f t="shared" si="2"/>
        <v>-6.799999999999784E-2</v>
      </c>
      <c r="K28">
        <f t="shared" si="0"/>
        <v>5</v>
      </c>
      <c r="L28" s="10">
        <f t="shared" si="1"/>
        <v>32.219000000000001</v>
      </c>
      <c r="N28" s="5" t="s">
        <v>8</v>
      </c>
      <c r="O28" s="6">
        <f>COUNTIF(K$2:K$18,"=8")</f>
        <v>1</v>
      </c>
      <c r="P28">
        <f>AVERAGE(I2:I18)</f>
        <v>31.673588235294112</v>
      </c>
    </row>
    <row r="29" spans="1:16">
      <c r="A29" t="s">
        <v>254</v>
      </c>
      <c r="B29">
        <v>19.786999999999999</v>
      </c>
      <c r="C29">
        <v>27.012</v>
      </c>
      <c r="D29">
        <v>26.029</v>
      </c>
      <c r="E29">
        <v>27.486999999999998</v>
      </c>
      <c r="F29">
        <v>27.577999999999999</v>
      </c>
      <c r="G29">
        <v>26.126999999999999</v>
      </c>
      <c r="H29">
        <v>26.459</v>
      </c>
      <c r="I29">
        <v>27.148</v>
      </c>
      <c r="J29" s="7">
        <f t="shared" si="2"/>
        <v>0.13599999999999923</v>
      </c>
      <c r="K29">
        <f t="shared" si="0"/>
        <v>5</v>
      </c>
      <c r="L29" s="10">
        <f t="shared" si="1"/>
        <v>27.577999999999999</v>
      </c>
      <c r="O29">
        <f>SUM(O21:O28)</f>
        <v>17</v>
      </c>
    </row>
    <row r="30" spans="1:16">
      <c r="A30" t="s">
        <v>263</v>
      </c>
      <c r="B30">
        <v>23.459</v>
      </c>
      <c r="C30">
        <v>34.119999999999997</v>
      </c>
      <c r="D30">
        <v>32.621000000000002</v>
      </c>
      <c r="E30">
        <v>34.377000000000002</v>
      </c>
      <c r="F30">
        <v>34.366999999999997</v>
      </c>
      <c r="G30">
        <v>32.738</v>
      </c>
      <c r="H30">
        <v>33.01</v>
      </c>
      <c r="I30">
        <v>34.165999999999997</v>
      </c>
      <c r="J30" s="7">
        <f t="shared" si="2"/>
        <v>4.5999999999999375E-2</v>
      </c>
      <c r="K30">
        <f t="shared" si="0"/>
        <v>5</v>
      </c>
      <c r="L30" s="10">
        <f t="shared" si="1"/>
        <v>34.377000000000002</v>
      </c>
    </row>
    <row r="31" spans="1:16">
      <c r="A31" t="s">
        <v>272</v>
      </c>
      <c r="B31">
        <v>21.292999999999999</v>
      </c>
      <c r="C31">
        <v>29.25</v>
      </c>
      <c r="D31">
        <v>26.306000000000001</v>
      </c>
      <c r="E31">
        <v>29.675000000000001</v>
      </c>
      <c r="F31">
        <v>29.693999999999999</v>
      </c>
      <c r="G31">
        <v>26.391999999999999</v>
      </c>
      <c r="H31">
        <v>27.141999999999999</v>
      </c>
      <c r="I31">
        <v>29.05</v>
      </c>
      <c r="J31" s="7">
        <f t="shared" si="2"/>
        <v>-0.19999999999999929</v>
      </c>
      <c r="K31">
        <f t="shared" si="0"/>
        <v>5</v>
      </c>
      <c r="L31" s="10">
        <f t="shared" si="1"/>
        <v>29.693999999999999</v>
      </c>
    </row>
    <row r="32" spans="1:16" ht="17.25" thickBot="1">
      <c r="A32" t="s">
        <v>281</v>
      </c>
      <c r="B32">
        <v>23.123000000000001</v>
      </c>
      <c r="C32">
        <v>31.128</v>
      </c>
      <c r="D32">
        <v>28.989000000000001</v>
      </c>
      <c r="E32">
        <v>31.512</v>
      </c>
      <c r="F32">
        <v>31.367000000000001</v>
      </c>
      <c r="G32">
        <v>29.113</v>
      </c>
      <c r="H32">
        <v>29.486000000000001</v>
      </c>
      <c r="I32">
        <v>31.274999999999999</v>
      </c>
      <c r="J32" s="9">
        <f t="shared" si="2"/>
        <v>0.14699999999999847</v>
      </c>
      <c r="K32">
        <f t="shared" si="0"/>
        <v>5</v>
      </c>
      <c r="L32" s="10">
        <f t="shared" si="1"/>
        <v>31.512</v>
      </c>
      <c r="N32" t="s">
        <v>484</v>
      </c>
      <c r="O32" t="s">
        <v>485</v>
      </c>
    </row>
    <row r="33" spans="1:16">
      <c r="A33" t="s">
        <v>290</v>
      </c>
      <c r="B33">
        <v>21.454000000000001</v>
      </c>
      <c r="C33">
        <v>30.292999999999999</v>
      </c>
      <c r="D33">
        <v>28.492999999999999</v>
      </c>
      <c r="E33">
        <v>30.683</v>
      </c>
      <c r="F33">
        <v>30.684000000000001</v>
      </c>
      <c r="G33">
        <v>28.608000000000001</v>
      </c>
      <c r="H33">
        <v>29.097000000000001</v>
      </c>
      <c r="I33">
        <v>30.257999999999999</v>
      </c>
      <c r="J33" s="7">
        <f t="shared" si="2"/>
        <v>-3.5000000000000142E-2</v>
      </c>
      <c r="K33">
        <f t="shared" si="0"/>
        <v>5</v>
      </c>
      <c r="L33" s="11">
        <f t="shared" si="1"/>
        <v>30.684000000000001</v>
      </c>
      <c r="N33" s="1" t="s">
        <v>478</v>
      </c>
      <c r="O33" s="2">
        <f>COUNTIF(K$19:K$33,"=1")</f>
        <v>0</v>
      </c>
      <c r="P33">
        <f>AVERAGE(B19:B33)</f>
        <v>22.058199999999999</v>
      </c>
    </row>
    <row r="34" spans="1:16">
      <c r="A34" t="s">
        <v>299</v>
      </c>
      <c r="B34">
        <v>22.613</v>
      </c>
      <c r="C34">
        <v>34.362000000000002</v>
      </c>
      <c r="D34">
        <v>32.838999999999999</v>
      </c>
      <c r="E34">
        <v>34.866999999999997</v>
      </c>
      <c r="F34">
        <v>34.975000000000001</v>
      </c>
      <c r="G34">
        <v>33.134999999999998</v>
      </c>
      <c r="H34">
        <v>33.328000000000003</v>
      </c>
      <c r="I34">
        <v>34.838000000000001</v>
      </c>
      <c r="K34">
        <f t="shared" si="0"/>
        <v>5</v>
      </c>
      <c r="L34">
        <f t="shared" si="1"/>
        <v>34.975000000000001</v>
      </c>
      <c r="N34" s="3" t="s">
        <v>2</v>
      </c>
      <c r="O34" s="4">
        <f>COUNTIF(K$19:K$33,"=2")</f>
        <v>0</v>
      </c>
      <c r="P34">
        <f>AVERAGE(C19:C33)</f>
        <v>31.352333333333331</v>
      </c>
    </row>
    <row r="35" spans="1:16">
      <c r="A35" t="s">
        <v>308</v>
      </c>
      <c r="B35">
        <v>21.061</v>
      </c>
      <c r="C35">
        <v>29.821000000000002</v>
      </c>
      <c r="D35">
        <v>28.167999999999999</v>
      </c>
      <c r="E35">
        <v>30.167999999999999</v>
      </c>
      <c r="F35">
        <v>30.199000000000002</v>
      </c>
      <c r="G35">
        <v>28.234999999999999</v>
      </c>
      <c r="H35">
        <v>28.66</v>
      </c>
      <c r="I35">
        <v>29.873999999999999</v>
      </c>
      <c r="K35">
        <f t="shared" si="0"/>
        <v>5</v>
      </c>
      <c r="L35">
        <f t="shared" si="1"/>
        <v>30.199000000000002</v>
      </c>
      <c r="N35" s="3" t="s">
        <v>479</v>
      </c>
      <c r="O35" s="4">
        <f>COUNTIF(K$19:K$33,"=3")</f>
        <v>0</v>
      </c>
      <c r="P35">
        <f>AVERAGE(D19:D33)</f>
        <v>29.337866666666663</v>
      </c>
    </row>
    <row r="36" spans="1:16">
      <c r="A36" t="s">
        <v>317</v>
      </c>
      <c r="B36">
        <v>22.952999999999999</v>
      </c>
      <c r="C36">
        <v>36.549999999999997</v>
      </c>
      <c r="D36">
        <v>33.930999999999997</v>
      </c>
      <c r="E36">
        <v>36.85</v>
      </c>
      <c r="F36">
        <v>36.94</v>
      </c>
      <c r="G36">
        <v>34.145000000000003</v>
      </c>
      <c r="H36">
        <v>34.598999999999997</v>
      </c>
      <c r="I36">
        <v>36.79</v>
      </c>
      <c r="K36">
        <f t="shared" si="0"/>
        <v>5</v>
      </c>
      <c r="L36">
        <f t="shared" si="1"/>
        <v>36.94</v>
      </c>
      <c r="N36" s="3" t="s">
        <v>480</v>
      </c>
      <c r="O36" s="4">
        <f>COUNTIF(K$19:K$33,"=4")</f>
        <v>0</v>
      </c>
      <c r="P36">
        <f>AVERAGE(E19:E33)</f>
        <v>31.730600000000003</v>
      </c>
    </row>
    <row r="37" spans="1:16">
      <c r="A37" t="s">
        <v>326</v>
      </c>
      <c r="B37">
        <v>23.332999999999998</v>
      </c>
      <c r="C37">
        <v>33.746000000000002</v>
      </c>
      <c r="D37">
        <v>32.323</v>
      </c>
      <c r="E37">
        <v>34.049999999999997</v>
      </c>
      <c r="F37">
        <v>34.176000000000002</v>
      </c>
      <c r="G37">
        <v>32.500999999999998</v>
      </c>
      <c r="H37">
        <v>32.777000000000001</v>
      </c>
      <c r="I37">
        <v>33.844999999999999</v>
      </c>
      <c r="K37">
        <f t="shared" si="0"/>
        <v>5</v>
      </c>
      <c r="L37">
        <f t="shared" si="1"/>
        <v>34.176000000000002</v>
      </c>
      <c r="N37" s="3" t="s">
        <v>481</v>
      </c>
      <c r="O37" s="4">
        <f>COUNTIF(K$19:K$33,"=5")</f>
        <v>15</v>
      </c>
      <c r="P37">
        <f>AVERAGE(F19:F33)</f>
        <v>31.75566666666667</v>
      </c>
    </row>
    <row r="38" spans="1:16">
      <c r="A38" t="s">
        <v>335</v>
      </c>
      <c r="B38">
        <v>23.213000000000001</v>
      </c>
      <c r="C38">
        <v>34.930999999999997</v>
      </c>
      <c r="D38">
        <v>33.130000000000003</v>
      </c>
      <c r="E38">
        <v>35.206000000000003</v>
      </c>
      <c r="F38">
        <v>35.26</v>
      </c>
      <c r="G38">
        <v>33.380000000000003</v>
      </c>
      <c r="H38">
        <v>33.76</v>
      </c>
      <c r="I38">
        <v>34.991999999999997</v>
      </c>
      <c r="K38">
        <f t="shared" si="0"/>
        <v>5</v>
      </c>
      <c r="L38">
        <f t="shared" si="1"/>
        <v>35.26</v>
      </c>
      <c r="N38" s="3" t="s">
        <v>6</v>
      </c>
      <c r="O38" s="4">
        <f>COUNTIF(K$19:K$33,"=6")</f>
        <v>0</v>
      </c>
      <c r="P38">
        <f>AVERAGE(G19:G33)</f>
        <v>29.461666666666666</v>
      </c>
    </row>
    <row r="39" spans="1:16">
      <c r="A39" t="s">
        <v>344</v>
      </c>
      <c r="B39">
        <v>24.128</v>
      </c>
      <c r="C39">
        <v>41.363</v>
      </c>
      <c r="D39">
        <v>37.61</v>
      </c>
      <c r="E39">
        <v>41.744</v>
      </c>
      <c r="F39">
        <v>41.826000000000001</v>
      </c>
      <c r="G39">
        <v>38.152000000000001</v>
      </c>
      <c r="H39">
        <v>38.590000000000003</v>
      </c>
      <c r="I39">
        <v>41.655999999999999</v>
      </c>
      <c r="K39">
        <f t="shared" si="0"/>
        <v>5</v>
      </c>
      <c r="L39">
        <f t="shared" si="1"/>
        <v>41.826000000000001</v>
      </c>
      <c r="N39" s="3" t="s">
        <v>7</v>
      </c>
      <c r="O39" s="4">
        <f>COUNTIF(K$19:K$33,"=7")</f>
        <v>0</v>
      </c>
      <c r="P39">
        <f>AVERAGE(H19:H33)</f>
        <v>29.882799999999992</v>
      </c>
    </row>
    <row r="40" spans="1:16" ht="17.25" thickBot="1">
      <c r="A40" t="s">
        <v>353</v>
      </c>
      <c r="B40">
        <v>21.47</v>
      </c>
      <c r="C40">
        <v>29.300999999999998</v>
      </c>
      <c r="D40">
        <v>27.736000000000001</v>
      </c>
      <c r="E40">
        <v>29.54</v>
      </c>
      <c r="F40">
        <v>29.527000000000001</v>
      </c>
      <c r="G40">
        <v>27.808</v>
      </c>
      <c r="H40">
        <v>28.198</v>
      </c>
      <c r="I40">
        <v>29.26</v>
      </c>
      <c r="J40" s="7">
        <f>I40-C40</f>
        <v>-4.0999999999996817E-2</v>
      </c>
      <c r="K40">
        <f t="shared" si="0"/>
        <v>5</v>
      </c>
      <c r="L40" s="8">
        <f t="shared" si="1"/>
        <v>29.54</v>
      </c>
      <c r="N40" s="5" t="s">
        <v>8</v>
      </c>
      <c r="O40" s="6">
        <f>COUNTIF(K$19:K$33,"=8")</f>
        <v>0</v>
      </c>
      <c r="P40">
        <f>AVERAGE(I19:I33)</f>
        <v>31.361733333333333</v>
      </c>
    </row>
    <row r="41" spans="1:16">
      <c r="A41" t="s">
        <v>362</v>
      </c>
      <c r="B41">
        <v>21.37</v>
      </c>
      <c r="C41">
        <v>27.745000000000001</v>
      </c>
      <c r="D41">
        <v>26.42</v>
      </c>
      <c r="E41">
        <v>28.170999999999999</v>
      </c>
      <c r="F41">
        <v>28.167999999999999</v>
      </c>
      <c r="G41">
        <v>26.617999999999999</v>
      </c>
      <c r="H41">
        <v>27.042999999999999</v>
      </c>
      <c r="I41">
        <v>28.216000000000001</v>
      </c>
      <c r="J41" s="12">
        <f t="shared" ref="J41:J53" si="3">I41-C41</f>
        <v>0.47100000000000009</v>
      </c>
      <c r="K41">
        <f t="shared" si="0"/>
        <v>8</v>
      </c>
      <c r="L41" s="10">
        <f t="shared" si="1"/>
        <v>28.216000000000001</v>
      </c>
      <c r="O41">
        <f>SUM(O33:O40)</f>
        <v>15</v>
      </c>
    </row>
    <row r="42" spans="1:16">
      <c r="A42" t="s">
        <v>371</v>
      </c>
      <c r="B42">
        <v>22.861000000000001</v>
      </c>
      <c r="C42">
        <v>34.676000000000002</v>
      </c>
      <c r="D42">
        <v>32.506999999999998</v>
      </c>
      <c r="E42">
        <v>34.997</v>
      </c>
      <c r="F42">
        <v>35.006</v>
      </c>
      <c r="G42">
        <v>32.649000000000001</v>
      </c>
      <c r="H42">
        <v>33.073</v>
      </c>
      <c r="I42">
        <v>34.706000000000003</v>
      </c>
      <c r="J42" s="7">
        <f t="shared" si="3"/>
        <v>3.0000000000001137E-2</v>
      </c>
      <c r="K42">
        <f t="shared" si="0"/>
        <v>5</v>
      </c>
      <c r="L42" s="10">
        <f t="shared" si="1"/>
        <v>35.006</v>
      </c>
    </row>
    <row r="43" spans="1:16">
      <c r="A43" t="s">
        <v>380</v>
      </c>
      <c r="B43">
        <v>20.904</v>
      </c>
      <c r="C43">
        <v>29.202000000000002</v>
      </c>
      <c r="D43">
        <v>28.637</v>
      </c>
      <c r="E43">
        <v>29.466000000000001</v>
      </c>
      <c r="F43">
        <v>29.395</v>
      </c>
      <c r="G43">
        <v>28.675999999999998</v>
      </c>
      <c r="H43">
        <v>28.888999999999999</v>
      </c>
      <c r="I43">
        <v>29.190999999999999</v>
      </c>
      <c r="J43" s="7">
        <f t="shared" si="3"/>
        <v>-1.1000000000002785E-2</v>
      </c>
      <c r="K43">
        <f t="shared" si="0"/>
        <v>5</v>
      </c>
      <c r="L43" s="10">
        <f t="shared" si="1"/>
        <v>29.466000000000001</v>
      </c>
    </row>
    <row r="44" spans="1:16">
      <c r="A44" t="s">
        <v>389</v>
      </c>
      <c r="B44">
        <v>21.294</v>
      </c>
      <c r="C44">
        <v>29.198</v>
      </c>
      <c r="D44">
        <v>28.036000000000001</v>
      </c>
      <c r="E44">
        <v>29.440999999999999</v>
      </c>
      <c r="F44">
        <v>29.443000000000001</v>
      </c>
      <c r="G44">
        <v>28.114999999999998</v>
      </c>
      <c r="H44">
        <v>28.448</v>
      </c>
      <c r="I44">
        <v>29.294</v>
      </c>
      <c r="J44" s="12">
        <f t="shared" si="3"/>
        <v>9.6000000000000085E-2</v>
      </c>
      <c r="K44">
        <f t="shared" si="0"/>
        <v>5</v>
      </c>
      <c r="L44" s="10">
        <f t="shared" si="1"/>
        <v>29.443000000000001</v>
      </c>
    </row>
    <row r="45" spans="1:16" ht="17.25" thickBot="1">
      <c r="A45" t="s">
        <v>398</v>
      </c>
      <c r="B45">
        <v>22.559000000000001</v>
      </c>
      <c r="C45">
        <v>35.487000000000002</v>
      </c>
      <c r="D45">
        <v>33.171999999999997</v>
      </c>
      <c r="E45">
        <v>35.853999999999999</v>
      </c>
      <c r="F45">
        <v>36.048000000000002</v>
      </c>
      <c r="G45">
        <v>33.439</v>
      </c>
      <c r="H45">
        <v>33.962000000000003</v>
      </c>
      <c r="I45">
        <v>35.567</v>
      </c>
      <c r="J45" s="7">
        <f t="shared" si="3"/>
        <v>7.9999999999998295E-2</v>
      </c>
      <c r="K45">
        <f t="shared" si="0"/>
        <v>5</v>
      </c>
      <c r="L45" s="10">
        <f t="shared" si="1"/>
        <v>36.048000000000002</v>
      </c>
      <c r="N45" t="s">
        <v>486</v>
      </c>
      <c r="O45" t="s">
        <v>487</v>
      </c>
    </row>
    <row r="46" spans="1:16">
      <c r="A46" t="s">
        <v>407</v>
      </c>
      <c r="B46">
        <v>22.885999999999999</v>
      </c>
      <c r="C46">
        <v>33.067999999999998</v>
      </c>
      <c r="D46">
        <v>31.276</v>
      </c>
      <c r="E46">
        <v>33.494999999999997</v>
      </c>
      <c r="F46">
        <v>33.645000000000003</v>
      </c>
      <c r="G46">
        <v>31.49</v>
      </c>
      <c r="H46">
        <v>31.968</v>
      </c>
      <c r="I46">
        <v>33.113</v>
      </c>
      <c r="J46" s="7">
        <f t="shared" si="3"/>
        <v>4.5000000000001705E-2</v>
      </c>
      <c r="K46">
        <f t="shared" si="0"/>
        <v>5</v>
      </c>
      <c r="L46" s="10">
        <f t="shared" si="1"/>
        <v>33.645000000000003</v>
      </c>
      <c r="N46" s="1" t="s">
        <v>478</v>
      </c>
      <c r="O46" s="2">
        <f>COUNTIF(K$40:K$53,"=1")</f>
        <v>0</v>
      </c>
      <c r="P46">
        <f>AVERAGE(B40:B53)</f>
        <v>21.945714285714285</v>
      </c>
    </row>
    <row r="47" spans="1:16">
      <c r="A47" t="s">
        <v>416</v>
      </c>
      <c r="B47">
        <v>17.375</v>
      </c>
      <c r="C47">
        <v>23.797000000000001</v>
      </c>
      <c r="D47">
        <v>23.35</v>
      </c>
      <c r="E47">
        <v>24.004999999999999</v>
      </c>
      <c r="F47">
        <v>24.056000000000001</v>
      </c>
      <c r="G47">
        <v>23.363</v>
      </c>
      <c r="H47">
        <v>23.603999999999999</v>
      </c>
      <c r="I47">
        <v>23.975000000000001</v>
      </c>
      <c r="J47" s="7">
        <f t="shared" si="3"/>
        <v>0.17800000000000082</v>
      </c>
      <c r="K47">
        <f t="shared" si="0"/>
        <v>5</v>
      </c>
      <c r="L47" s="10">
        <f t="shared" si="1"/>
        <v>24.056000000000001</v>
      </c>
      <c r="N47" s="3" t="s">
        <v>2</v>
      </c>
      <c r="O47" s="4">
        <f>COUNTIF(K$40:K$53,"=2")</f>
        <v>0</v>
      </c>
      <c r="P47">
        <f>AVERAGE(C40:C53)</f>
        <v>31.876785714285717</v>
      </c>
    </row>
    <row r="48" spans="1:16">
      <c r="A48" t="s">
        <v>425</v>
      </c>
      <c r="B48">
        <v>19.687999999999999</v>
      </c>
      <c r="C48">
        <v>25.667000000000002</v>
      </c>
      <c r="D48">
        <v>24.202999999999999</v>
      </c>
      <c r="E48">
        <v>26.001000000000001</v>
      </c>
      <c r="F48">
        <v>26.035</v>
      </c>
      <c r="G48">
        <v>24.26</v>
      </c>
      <c r="H48">
        <v>24.739000000000001</v>
      </c>
      <c r="I48">
        <v>25.815999999999999</v>
      </c>
      <c r="J48" s="12">
        <f t="shared" si="3"/>
        <v>0.14899999999999736</v>
      </c>
      <c r="K48">
        <f t="shared" si="0"/>
        <v>5</v>
      </c>
      <c r="L48" s="10">
        <f t="shared" si="1"/>
        <v>26.035</v>
      </c>
      <c r="N48" s="3" t="s">
        <v>479</v>
      </c>
      <c r="O48" s="4">
        <f>COUNTIF(K$40:K$53,"=3")</f>
        <v>0</v>
      </c>
      <c r="P48">
        <f>AVERAGE(D40:D53)</f>
        <v>30.470785714285718</v>
      </c>
    </row>
    <row r="49" spans="1:16">
      <c r="A49" t="s">
        <v>434</v>
      </c>
      <c r="B49">
        <v>21.087</v>
      </c>
      <c r="C49">
        <v>29.495000000000001</v>
      </c>
      <c r="D49">
        <v>28.010999999999999</v>
      </c>
      <c r="E49">
        <v>29.962</v>
      </c>
      <c r="F49">
        <v>30.013000000000002</v>
      </c>
      <c r="G49">
        <v>28.07</v>
      </c>
      <c r="H49">
        <v>28.57</v>
      </c>
      <c r="I49">
        <v>29.475999999999999</v>
      </c>
      <c r="J49" s="7">
        <f t="shared" si="3"/>
        <v>-1.9000000000001904E-2</v>
      </c>
      <c r="K49">
        <f t="shared" si="0"/>
        <v>5</v>
      </c>
      <c r="L49" s="10">
        <f t="shared" si="1"/>
        <v>30.013000000000002</v>
      </c>
      <c r="N49" s="3" t="s">
        <v>480</v>
      </c>
      <c r="O49" s="4">
        <f>COUNTIF(K$40:K$53,"=4")</f>
        <v>0</v>
      </c>
      <c r="P49">
        <f>AVERAGE(E40:E53)</f>
        <v>32.186571428571426</v>
      </c>
    </row>
    <row r="50" spans="1:16">
      <c r="A50" t="s">
        <v>443</v>
      </c>
      <c r="B50">
        <v>23.530999999999999</v>
      </c>
      <c r="C50">
        <v>35.198999999999998</v>
      </c>
      <c r="D50">
        <v>33.826000000000001</v>
      </c>
      <c r="E50">
        <v>35.402999999999999</v>
      </c>
      <c r="F50">
        <v>35.491999999999997</v>
      </c>
      <c r="G50">
        <v>33.988</v>
      </c>
      <c r="H50">
        <v>34.247</v>
      </c>
      <c r="I50">
        <v>35.396000000000001</v>
      </c>
      <c r="J50" s="12">
        <f t="shared" si="3"/>
        <v>0.19700000000000273</v>
      </c>
      <c r="K50">
        <f t="shared" si="0"/>
        <v>5</v>
      </c>
      <c r="L50" s="10">
        <f t="shared" si="1"/>
        <v>35.491999999999997</v>
      </c>
      <c r="N50" s="3" t="s">
        <v>481</v>
      </c>
      <c r="O50" s="4">
        <f>COUNTIF(K$40:K$53,"=5")</f>
        <v>13</v>
      </c>
      <c r="P50">
        <f>AVERAGE(F40:F53)</f>
        <v>32.213571428571427</v>
      </c>
    </row>
    <row r="51" spans="1:16">
      <c r="A51" t="s">
        <v>452</v>
      </c>
      <c r="B51">
        <v>24.143999999999998</v>
      </c>
      <c r="C51">
        <v>36.302</v>
      </c>
      <c r="D51">
        <v>35.179000000000002</v>
      </c>
      <c r="E51">
        <v>36.552</v>
      </c>
      <c r="F51">
        <v>36.491</v>
      </c>
      <c r="G51">
        <v>35.353000000000002</v>
      </c>
      <c r="H51">
        <v>35.558999999999997</v>
      </c>
      <c r="I51">
        <v>36.356999999999999</v>
      </c>
      <c r="J51" s="7">
        <f t="shared" si="3"/>
        <v>5.4999999999999716E-2</v>
      </c>
      <c r="K51">
        <f t="shared" si="0"/>
        <v>5</v>
      </c>
      <c r="L51" s="10">
        <f t="shared" si="1"/>
        <v>36.552</v>
      </c>
      <c r="N51" s="3" t="s">
        <v>6</v>
      </c>
      <c r="O51" s="4">
        <f>COUNTIF(K$40:K$53,"=6")</f>
        <v>0</v>
      </c>
      <c r="P51">
        <f>AVERAGE(G40:G53)</f>
        <v>30.610857142857146</v>
      </c>
    </row>
    <row r="52" spans="1:16">
      <c r="A52" t="s">
        <v>461</v>
      </c>
      <c r="B52">
        <v>23.882000000000001</v>
      </c>
      <c r="C52">
        <v>36.552999999999997</v>
      </c>
      <c r="D52">
        <v>35.152999999999999</v>
      </c>
      <c r="E52">
        <v>36.856000000000002</v>
      </c>
      <c r="F52">
        <v>36.789000000000001</v>
      </c>
      <c r="G52">
        <v>35.399000000000001</v>
      </c>
      <c r="H52">
        <v>35.640999999999998</v>
      </c>
      <c r="I52">
        <v>36.613</v>
      </c>
      <c r="J52" s="12">
        <f t="shared" si="3"/>
        <v>6.0000000000002274E-2</v>
      </c>
      <c r="K52">
        <f t="shared" si="0"/>
        <v>5</v>
      </c>
      <c r="L52" s="10">
        <f t="shared" si="1"/>
        <v>36.856000000000002</v>
      </c>
      <c r="N52" s="3" t="s">
        <v>7</v>
      </c>
      <c r="O52" s="4">
        <f>COUNTIF(K$40:K$53,"=7")</f>
        <v>0</v>
      </c>
      <c r="P52">
        <f>AVERAGE(H40:H53)</f>
        <v>30.970142857142857</v>
      </c>
    </row>
    <row r="53" spans="1:16" ht="17.25" thickBot="1">
      <c r="A53" t="s">
        <v>470</v>
      </c>
      <c r="B53">
        <v>24.189</v>
      </c>
      <c r="C53">
        <v>40.585000000000001</v>
      </c>
      <c r="D53">
        <v>39.085000000000001</v>
      </c>
      <c r="E53">
        <v>40.869</v>
      </c>
      <c r="F53">
        <v>40.881999999999998</v>
      </c>
      <c r="G53">
        <v>39.323999999999998</v>
      </c>
      <c r="H53">
        <v>39.640999999999998</v>
      </c>
      <c r="I53">
        <v>40.700000000000003</v>
      </c>
      <c r="J53" s="7">
        <f t="shared" si="3"/>
        <v>0.11500000000000199</v>
      </c>
      <c r="K53">
        <f t="shared" si="0"/>
        <v>5</v>
      </c>
      <c r="L53" s="11">
        <f t="shared" si="1"/>
        <v>40.881999999999998</v>
      </c>
      <c r="N53" s="5" t="s">
        <v>8</v>
      </c>
      <c r="O53" s="6">
        <f>COUNTIF(K$40:K$53,"=8")</f>
        <v>1</v>
      </c>
      <c r="P53">
        <f>AVERAGE(I40:I53)</f>
        <v>31.977142857142855</v>
      </c>
    </row>
    <row r="54" spans="1:16">
      <c r="B54">
        <f t="shared" ref="B54:H54" si="4">AVERAGE(B2:B53)</f>
        <v>22.101057692307695</v>
      </c>
      <c r="C54">
        <f t="shared" si="4"/>
        <v>32.02253846153846</v>
      </c>
      <c r="D54">
        <f t="shared" si="4"/>
        <v>30.20917307692309</v>
      </c>
      <c r="E54">
        <f t="shared" si="4"/>
        <v>32.370307692307684</v>
      </c>
      <c r="F54" s="13">
        <f t="shared" si="4"/>
        <v>32.421192307692309</v>
      </c>
      <c r="G54">
        <f t="shared" si="4"/>
        <v>30.363865384615398</v>
      </c>
      <c r="H54">
        <f t="shared" si="4"/>
        <v>30.742442307692311</v>
      </c>
      <c r="I54">
        <f>AVERAGE(I2:I53)</f>
        <v>32.087538461538458</v>
      </c>
      <c r="O54">
        <f>SUM(O46:O53)</f>
        <v>14</v>
      </c>
    </row>
    <row r="55" spans="1:16" ht="17.25" thickBot="1">
      <c r="A55" t="s">
        <v>488</v>
      </c>
    </row>
    <row r="56" spans="1:16">
      <c r="A56" t="s">
        <v>489</v>
      </c>
      <c r="O56" s="34">
        <f>SUM(O21,O33,O46)</f>
        <v>0</v>
      </c>
      <c r="P56" s="37">
        <f t="shared" ref="P56:P58" si="5">O56/46*100</f>
        <v>0</v>
      </c>
    </row>
    <row r="57" spans="1:16">
      <c r="A57" t="s">
        <v>490</v>
      </c>
      <c r="O57" s="35">
        <f>SUM(O22,O34,O47)</f>
        <v>0</v>
      </c>
      <c r="P57" s="37">
        <f t="shared" si="5"/>
        <v>0</v>
      </c>
    </row>
    <row r="58" spans="1:16">
      <c r="A58" t="s">
        <v>491</v>
      </c>
      <c r="O58" s="35">
        <f>SUM(O23,O35,O48)</f>
        <v>0</v>
      </c>
      <c r="P58" s="37">
        <f t="shared" si="5"/>
        <v>0</v>
      </c>
    </row>
    <row r="59" spans="1:16">
      <c r="A59" t="s">
        <v>492</v>
      </c>
      <c r="O59" s="35">
        <f>SUM(O24,O36,O49)</f>
        <v>0</v>
      </c>
      <c r="P59" s="37">
        <f>O59/46*100</f>
        <v>0</v>
      </c>
    </row>
    <row r="60" spans="1:16">
      <c r="A60" t="s">
        <v>493</v>
      </c>
      <c r="O60" s="35">
        <f>SUM(O25,O37,O50)</f>
        <v>44</v>
      </c>
      <c r="P60" s="37">
        <f>O60/46*100</f>
        <v>95.652173913043484</v>
      </c>
    </row>
    <row r="61" spans="1:16">
      <c r="A61" t="s">
        <v>494</v>
      </c>
      <c r="O61" s="35">
        <f>SUM(O26,O38,O51)</f>
        <v>0</v>
      </c>
      <c r="P61" s="37">
        <f t="shared" ref="P61:P63" si="6">O61/46*100</f>
        <v>0</v>
      </c>
    </row>
    <row r="62" spans="1:16">
      <c r="A62" t="s">
        <v>495</v>
      </c>
      <c r="O62" s="35">
        <f>SUM(O27,O39,O52)</f>
        <v>0</v>
      </c>
      <c r="P62" s="37">
        <f t="shared" si="6"/>
        <v>0</v>
      </c>
    </row>
    <row r="63" spans="1:16" ht="17.25" thickBot="1">
      <c r="O63" s="36">
        <f>SUM(O28,O40,O53)</f>
        <v>2</v>
      </c>
      <c r="P63" s="37">
        <f t="shared" si="6"/>
        <v>4.3478260869565215</v>
      </c>
    </row>
    <row r="64" spans="1:16">
      <c r="B64" t="s">
        <v>502</v>
      </c>
      <c r="D64" t="s">
        <v>497</v>
      </c>
      <c r="O64">
        <f>SUM(O56:O63)</f>
        <v>46</v>
      </c>
      <c r="P64">
        <f>SUM(P56:P63)</f>
        <v>100</v>
      </c>
    </row>
    <row r="65" spans="2:21" ht="17.25" thickBot="1"/>
    <row r="66" spans="2:21" ht="17.25" thickTop="1">
      <c r="B66" t="s">
        <v>503</v>
      </c>
      <c r="D66" t="s">
        <v>498</v>
      </c>
      <c r="O66" s="40" t="s">
        <v>541</v>
      </c>
      <c r="P66" s="38" t="s">
        <v>521</v>
      </c>
      <c r="Q66" s="38" t="s">
        <v>543</v>
      </c>
      <c r="R66" s="38" t="s">
        <v>544</v>
      </c>
      <c r="S66" s="38" t="s">
        <v>537</v>
      </c>
      <c r="T66" s="39" t="s">
        <v>539</v>
      </c>
      <c r="U66" s="39" t="s">
        <v>530</v>
      </c>
    </row>
    <row r="67" spans="2:21">
      <c r="O67" s="41">
        <f>O56</f>
        <v>0</v>
      </c>
      <c r="P67" s="41">
        <f>O57</f>
        <v>0</v>
      </c>
      <c r="Q67" s="41">
        <f>O58</f>
        <v>0</v>
      </c>
      <c r="R67" s="41">
        <f>O60</f>
        <v>44</v>
      </c>
      <c r="S67" s="41">
        <f>O63</f>
        <v>2</v>
      </c>
      <c r="T67" s="41">
        <f>O62</f>
        <v>0</v>
      </c>
      <c r="U67" s="41">
        <f>SUM(O67:T67)</f>
        <v>46</v>
      </c>
    </row>
    <row r="68" spans="2:21">
      <c r="B68" t="s">
        <v>500</v>
      </c>
      <c r="D68" t="s">
        <v>501</v>
      </c>
      <c r="O68" s="42">
        <f>O67/46*100</f>
        <v>0</v>
      </c>
      <c r="P68" s="42">
        <f t="shared" ref="P68:U68" si="7">P67/46*100</f>
        <v>0</v>
      </c>
      <c r="Q68" s="42">
        <f t="shared" si="7"/>
        <v>0</v>
      </c>
      <c r="R68" s="42">
        <f t="shared" si="7"/>
        <v>95.652173913043484</v>
      </c>
      <c r="S68" s="42">
        <f t="shared" si="7"/>
        <v>4.3478260869565215</v>
      </c>
      <c r="T68" s="42">
        <f t="shared" si="7"/>
        <v>0</v>
      </c>
      <c r="U68" s="42">
        <f t="shared" si="7"/>
        <v>100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8"/>
  <sheetViews>
    <sheetView topLeftCell="K2" workbookViewId="0">
      <selection activeCell="S79" sqref="S79"/>
    </sheetView>
  </sheetViews>
  <sheetFormatPr defaultRowHeight="16.5"/>
  <cols>
    <col min="14" max="14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1" t="s">
        <v>477</v>
      </c>
      <c r="O1" s="2"/>
    </row>
    <row r="2" spans="1:16">
      <c r="A2" t="s">
        <v>12</v>
      </c>
      <c r="B2">
        <v>19.068999999999999</v>
      </c>
      <c r="C2">
        <v>33.509</v>
      </c>
      <c r="D2">
        <v>31.439</v>
      </c>
      <c r="E2">
        <v>33.783000000000001</v>
      </c>
      <c r="F2">
        <v>33.834000000000003</v>
      </c>
      <c r="G2">
        <v>31.579000000000001</v>
      </c>
      <c r="H2">
        <v>31.834</v>
      </c>
      <c r="I2">
        <v>33.441000000000003</v>
      </c>
      <c r="K2">
        <f>MATCH(MAX(B2:D2,F2,H2:I2), B2:I2, 0)</f>
        <v>5</v>
      </c>
      <c r="L2">
        <f>MAX(B2:I2)</f>
        <v>33.834000000000003</v>
      </c>
      <c r="N2" s="3" t="s">
        <v>478</v>
      </c>
      <c r="O2" s="4">
        <f>COUNTIF(K$2:K$53,"=1")</f>
        <v>0</v>
      </c>
      <c r="P2">
        <f>AVERAGE(B2:B53)</f>
        <v>18.142173076923079</v>
      </c>
    </row>
    <row r="3" spans="1:16">
      <c r="A3" t="s">
        <v>21</v>
      </c>
      <c r="B3">
        <v>18.170999999999999</v>
      </c>
      <c r="C3">
        <v>31.466999999999999</v>
      </c>
      <c r="D3">
        <v>29.648</v>
      </c>
      <c r="E3">
        <v>31.803999999999998</v>
      </c>
      <c r="F3">
        <v>31.957999999999998</v>
      </c>
      <c r="G3">
        <v>29.783000000000001</v>
      </c>
      <c r="H3">
        <v>30.091999999999999</v>
      </c>
      <c r="I3">
        <v>31.521000000000001</v>
      </c>
      <c r="K3">
        <f t="shared" ref="K3:K53" si="0">MATCH(MAX(B3:D3,F3,H3:I3), B3:I3, 0)</f>
        <v>5</v>
      </c>
      <c r="L3">
        <f t="shared" ref="L3:L53" si="1">MAX(B3:I3)</f>
        <v>31.957999999999998</v>
      </c>
      <c r="N3" s="3" t="s">
        <v>2</v>
      </c>
      <c r="O3" s="4">
        <f>COUNTIF(K$2:K$53,"=2")</f>
        <v>0</v>
      </c>
      <c r="P3">
        <f>AVERAGE(C2:C53)</f>
        <v>30.543750000000006</v>
      </c>
    </row>
    <row r="4" spans="1:16">
      <c r="A4" t="s">
        <v>30</v>
      </c>
      <c r="B4">
        <v>18.606000000000002</v>
      </c>
      <c r="C4">
        <v>30.884</v>
      </c>
      <c r="D4">
        <v>29.29</v>
      </c>
      <c r="E4">
        <v>31.141999999999999</v>
      </c>
      <c r="F4">
        <v>31.238</v>
      </c>
      <c r="G4">
        <v>29.391999999999999</v>
      </c>
      <c r="H4">
        <v>29.681000000000001</v>
      </c>
      <c r="I4">
        <v>31.027000000000001</v>
      </c>
      <c r="K4">
        <f t="shared" si="0"/>
        <v>5</v>
      </c>
      <c r="L4">
        <f t="shared" si="1"/>
        <v>31.238</v>
      </c>
      <c r="N4" s="3" t="s">
        <v>479</v>
      </c>
      <c r="O4" s="4">
        <f>COUNTIF(K$2:K$53,"=3")</f>
        <v>0</v>
      </c>
      <c r="P4">
        <f>AVERAGE(D2:D53)</f>
        <v>28.891403846153842</v>
      </c>
    </row>
    <row r="5" spans="1:16">
      <c r="A5" t="s">
        <v>39</v>
      </c>
      <c r="B5">
        <v>18.599</v>
      </c>
      <c r="C5">
        <v>32.536999999999999</v>
      </c>
      <c r="D5">
        <v>30.797999999999998</v>
      </c>
      <c r="E5">
        <v>33.027999999999999</v>
      </c>
      <c r="F5">
        <v>33.14</v>
      </c>
      <c r="G5">
        <v>31.114000000000001</v>
      </c>
      <c r="H5">
        <v>31.37</v>
      </c>
      <c r="I5">
        <v>33.1</v>
      </c>
      <c r="K5">
        <f t="shared" si="0"/>
        <v>5</v>
      </c>
      <c r="L5">
        <f t="shared" si="1"/>
        <v>33.14</v>
      </c>
      <c r="N5" s="3" t="s">
        <v>480</v>
      </c>
      <c r="O5" s="4">
        <f>COUNTIF(K$2:K$53,"=4")</f>
        <v>1</v>
      </c>
      <c r="P5">
        <f>AVERAGE(E2:E53)</f>
        <v>30.851769230769229</v>
      </c>
    </row>
    <row r="6" spans="1:16">
      <c r="A6" t="s">
        <v>48</v>
      </c>
      <c r="B6">
        <v>18.010999999999999</v>
      </c>
      <c r="C6">
        <v>29.861000000000001</v>
      </c>
      <c r="D6">
        <v>28.588999999999999</v>
      </c>
      <c r="E6">
        <v>30.178999999999998</v>
      </c>
      <c r="F6">
        <v>30.210999999999999</v>
      </c>
      <c r="G6">
        <v>28.68</v>
      </c>
      <c r="H6">
        <v>28.911999999999999</v>
      </c>
      <c r="I6">
        <v>29.902000000000001</v>
      </c>
      <c r="K6">
        <f t="shared" si="0"/>
        <v>5</v>
      </c>
      <c r="L6">
        <f t="shared" si="1"/>
        <v>30.210999999999999</v>
      </c>
      <c r="N6" s="3" t="s">
        <v>481</v>
      </c>
      <c r="O6" s="4">
        <f>COUNTIF(K$2:K$53,"=5")</f>
        <v>45</v>
      </c>
      <c r="P6">
        <f>AVERAGE(F2:F53)</f>
        <v>30.889461538461539</v>
      </c>
    </row>
    <row r="7" spans="1:16">
      <c r="A7" t="s">
        <v>57</v>
      </c>
      <c r="B7">
        <v>17.925000000000001</v>
      </c>
      <c r="C7">
        <v>26.777000000000001</v>
      </c>
      <c r="D7">
        <v>25.51</v>
      </c>
      <c r="E7">
        <v>27.035</v>
      </c>
      <c r="F7">
        <v>27.064</v>
      </c>
      <c r="G7">
        <v>25.553000000000001</v>
      </c>
      <c r="H7">
        <v>25.786000000000001</v>
      </c>
      <c r="I7">
        <v>26.87</v>
      </c>
      <c r="K7">
        <f t="shared" si="0"/>
        <v>5</v>
      </c>
      <c r="L7">
        <f t="shared" si="1"/>
        <v>27.064</v>
      </c>
      <c r="N7" s="3" t="s">
        <v>6</v>
      </c>
      <c r="O7" s="4">
        <f>COUNTIF(K$2:K$53,"=6")</f>
        <v>0</v>
      </c>
      <c r="P7">
        <f>AVERAGE(G2:G53)</f>
        <v>29.014884615384609</v>
      </c>
    </row>
    <row r="8" spans="1:16">
      <c r="A8" t="s">
        <v>66</v>
      </c>
      <c r="B8">
        <v>18.503</v>
      </c>
      <c r="C8">
        <v>31.469000000000001</v>
      </c>
      <c r="D8">
        <v>29.4</v>
      </c>
      <c r="E8">
        <v>31.667999999999999</v>
      </c>
      <c r="F8">
        <v>31.780999999999999</v>
      </c>
      <c r="G8">
        <v>29.527000000000001</v>
      </c>
      <c r="H8">
        <v>29.841999999999999</v>
      </c>
      <c r="I8">
        <v>31.491</v>
      </c>
      <c r="K8">
        <f t="shared" si="0"/>
        <v>5</v>
      </c>
      <c r="L8">
        <f t="shared" si="1"/>
        <v>31.780999999999999</v>
      </c>
      <c r="N8" s="3" t="s">
        <v>7</v>
      </c>
      <c r="O8" s="4">
        <f>COUNTIF(K$2:K$53,"=7")</f>
        <v>0</v>
      </c>
      <c r="P8">
        <f>AVERAGE(H2:H53)</f>
        <v>29.315153846153844</v>
      </c>
    </row>
    <row r="9" spans="1:16" ht="17.25" thickBot="1">
      <c r="A9" t="s">
        <v>75</v>
      </c>
      <c r="B9">
        <v>18.271999999999998</v>
      </c>
      <c r="C9">
        <v>34.22</v>
      </c>
      <c r="D9">
        <v>32.445999999999998</v>
      </c>
      <c r="E9">
        <v>34.527000000000001</v>
      </c>
      <c r="F9">
        <v>34.51</v>
      </c>
      <c r="G9">
        <v>32.603000000000002</v>
      </c>
      <c r="H9">
        <v>32.875</v>
      </c>
      <c r="I9">
        <v>34.314</v>
      </c>
      <c r="K9">
        <f t="shared" si="0"/>
        <v>5</v>
      </c>
      <c r="L9">
        <f t="shared" si="1"/>
        <v>34.527000000000001</v>
      </c>
      <c r="N9" s="5" t="s">
        <v>8</v>
      </c>
      <c r="O9" s="6">
        <f>COUNTIF(K$2:K$53,"=8")</f>
        <v>6</v>
      </c>
      <c r="P9">
        <f>AVERAGE(I2:I53)</f>
        <v>30.671980769230768</v>
      </c>
    </row>
    <row r="10" spans="1:16">
      <c r="A10" t="s">
        <v>84</v>
      </c>
      <c r="B10">
        <v>17.611000000000001</v>
      </c>
      <c r="C10">
        <v>26.425000000000001</v>
      </c>
      <c r="D10">
        <v>25.483000000000001</v>
      </c>
      <c r="E10">
        <v>26.678999999999998</v>
      </c>
      <c r="F10">
        <v>26.716999999999999</v>
      </c>
      <c r="G10">
        <v>25.515999999999998</v>
      </c>
      <c r="H10">
        <v>25.780999999999999</v>
      </c>
      <c r="I10">
        <v>26.794</v>
      </c>
      <c r="K10">
        <f t="shared" si="0"/>
        <v>8</v>
      </c>
      <c r="L10">
        <f t="shared" si="1"/>
        <v>26.794</v>
      </c>
    </row>
    <row r="11" spans="1:16">
      <c r="A11" t="s">
        <v>93</v>
      </c>
      <c r="B11">
        <v>16.286999999999999</v>
      </c>
      <c r="C11">
        <v>24.844999999999999</v>
      </c>
      <c r="D11">
        <v>23.363</v>
      </c>
      <c r="E11">
        <v>25.146000000000001</v>
      </c>
      <c r="F11">
        <v>25.216999999999999</v>
      </c>
      <c r="G11">
        <v>23.437000000000001</v>
      </c>
      <c r="H11">
        <v>23.791</v>
      </c>
      <c r="I11">
        <v>24.887</v>
      </c>
      <c r="K11">
        <f t="shared" si="0"/>
        <v>5</v>
      </c>
      <c r="L11">
        <f t="shared" si="1"/>
        <v>25.216999999999999</v>
      </c>
    </row>
    <row r="12" spans="1:16">
      <c r="A12" t="s">
        <v>102</v>
      </c>
      <c r="B12">
        <v>18.907</v>
      </c>
      <c r="C12">
        <v>34.26</v>
      </c>
      <c r="D12">
        <v>32.542999999999999</v>
      </c>
      <c r="E12">
        <v>34.542000000000002</v>
      </c>
      <c r="F12">
        <v>34.643999999999998</v>
      </c>
      <c r="G12">
        <v>32.796999999999997</v>
      </c>
      <c r="H12">
        <v>32.997</v>
      </c>
      <c r="I12">
        <v>34.347000000000001</v>
      </c>
      <c r="K12">
        <f t="shared" si="0"/>
        <v>5</v>
      </c>
      <c r="L12">
        <f t="shared" si="1"/>
        <v>34.643999999999998</v>
      </c>
    </row>
    <row r="13" spans="1:16">
      <c r="A13" t="s">
        <v>111</v>
      </c>
      <c r="B13">
        <v>16.768999999999998</v>
      </c>
      <c r="C13">
        <v>27.193999999999999</v>
      </c>
      <c r="D13">
        <v>25.158000000000001</v>
      </c>
      <c r="E13">
        <v>27.495999999999999</v>
      </c>
      <c r="F13">
        <v>27.59</v>
      </c>
      <c r="G13">
        <v>25.231999999999999</v>
      </c>
      <c r="H13">
        <v>25.54</v>
      </c>
      <c r="I13">
        <v>27.138000000000002</v>
      </c>
      <c r="K13">
        <f t="shared" si="0"/>
        <v>5</v>
      </c>
      <c r="L13">
        <f t="shared" si="1"/>
        <v>27.59</v>
      </c>
    </row>
    <row r="14" spans="1:16">
      <c r="A14" t="s">
        <v>120</v>
      </c>
      <c r="B14">
        <v>18.541</v>
      </c>
      <c r="C14">
        <v>31.402000000000001</v>
      </c>
      <c r="D14">
        <v>30.032</v>
      </c>
      <c r="E14">
        <v>31.766999999999999</v>
      </c>
      <c r="F14">
        <v>31.818999999999999</v>
      </c>
      <c r="G14">
        <v>30.212</v>
      </c>
      <c r="H14">
        <v>30.47</v>
      </c>
      <c r="I14">
        <v>31.5</v>
      </c>
      <c r="K14">
        <f t="shared" si="0"/>
        <v>5</v>
      </c>
      <c r="L14">
        <f t="shared" si="1"/>
        <v>31.818999999999999</v>
      </c>
    </row>
    <row r="15" spans="1:16">
      <c r="A15" t="s">
        <v>129</v>
      </c>
      <c r="B15">
        <v>18.757000000000001</v>
      </c>
      <c r="C15">
        <v>32.372</v>
      </c>
      <c r="D15">
        <v>30.22</v>
      </c>
      <c r="E15">
        <v>32.662999999999997</v>
      </c>
      <c r="F15">
        <v>32.624000000000002</v>
      </c>
      <c r="G15">
        <v>30.292000000000002</v>
      </c>
      <c r="H15">
        <v>30.652000000000001</v>
      </c>
      <c r="I15">
        <v>32.444000000000003</v>
      </c>
      <c r="K15">
        <f t="shared" si="0"/>
        <v>5</v>
      </c>
      <c r="L15">
        <f t="shared" si="1"/>
        <v>32.662999999999997</v>
      </c>
    </row>
    <row r="16" spans="1:16">
      <c r="A16" t="s">
        <v>138</v>
      </c>
      <c r="B16">
        <v>17.407</v>
      </c>
      <c r="C16">
        <v>25.513000000000002</v>
      </c>
      <c r="D16">
        <v>23.882000000000001</v>
      </c>
      <c r="E16">
        <v>25.809000000000001</v>
      </c>
      <c r="F16">
        <v>25.812999999999999</v>
      </c>
      <c r="G16">
        <v>23.908000000000001</v>
      </c>
      <c r="H16">
        <v>24.321000000000002</v>
      </c>
      <c r="I16">
        <v>25.475000000000001</v>
      </c>
      <c r="K16">
        <f t="shared" si="0"/>
        <v>5</v>
      </c>
      <c r="L16">
        <f t="shared" si="1"/>
        <v>25.812999999999999</v>
      </c>
    </row>
    <row r="17" spans="1:16">
      <c r="A17" t="s">
        <v>147</v>
      </c>
      <c r="B17">
        <v>18.885000000000002</v>
      </c>
      <c r="C17">
        <v>28.603000000000002</v>
      </c>
      <c r="D17">
        <v>27.256</v>
      </c>
      <c r="E17">
        <v>28.873000000000001</v>
      </c>
      <c r="F17">
        <v>28.882000000000001</v>
      </c>
      <c r="G17">
        <v>27.352</v>
      </c>
      <c r="H17">
        <v>27.513999999999999</v>
      </c>
      <c r="I17">
        <v>28.478999999999999</v>
      </c>
      <c r="K17">
        <f t="shared" si="0"/>
        <v>5</v>
      </c>
      <c r="L17">
        <f t="shared" si="1"/>
        <v>28.882000000000001</v>
      </c>
    </row>
    <row r="18" spans="1:16">
      <c r="A18" t="s">
        <v>156</v>
      </c>
      <c r="B18">
        <v>18.786000000000001</v>
      </c>
      <c r="C18">
        <v>31.670999999999999</v>
      </c>
      <c r="D18">
        <v>29.291</v>
      </c>
      <c r="E18">
        <v>32.082999999999998</v>
      </c>
      <c r="F18">
        <v>32.246000000000002</v>
      </c>
      <c r="G18">
        <v>29.527999999999999</v>
      </c>
      <c r="H18">
        <v>29.93</v>
      </c>
      <c r="I18">
        <v>31.827999999999999</v>
      </c>
      <c r="K18">
        <f t="shared" si="0"/>
        <v>5</v>
      </c>
      <c r="L18">
        <f t="shared" si="1"/>
        <v>32.246000000000002</v>
      </c>
    </row>
    <row r="19" spans="1:16">
      <c r="A19" t="s">
        <v>165</v>
      </c>
      <c r="B19">
        <v>18.984999999999999</v>
      </c>
      <c r="C19">
        <v>35.860999999999997</v>
      </c>
      <c r="D19">
        <v>33.563000000000002</v>
      </c>
      <c r="E19">
        <v>36.206000000000003</v>
      </c>
      <c r="F19">
        <v>36.26</v>
      </c>
      <c r="G19">
        <v>33.718000000000004</v>
      </c>
      <c r="H19">
        <v>33.988</v>
      </c>
      <c r="I19">
        <v>35.799999999999997</v>
      </c>
      <c r="J19" s="7">
        <f>I19-C19</f>
        <v>-6.0999999999999943E-2</v>
      </c>
      <c r="K19">
        <f t="shared" si="0"/>
        <v>5</v>
      </c>
      <c r="L19" s="8">
        <f t="shared" si="1"/>
        <v>36.26</v>
      </c>
    </row>
    <row r="20" spans="1:16" ht="17.25" thickBot="1">
      <c r="A20" t="s">
        <v>174</v>
      </c>
      <c r="B20">
        <v>17.577000000000002</v>
      </c>
      <c r="C20">
        <v>27.768000000000001</v>
      </c>
      <c r="D20">
        <v>25.742000000000001</v>
      </c>
      <c r="E20">
        <v>28.135999999999999</v>
      </c>
      <c r="F20">
        <v>28.129000000000001</v>
      </c>
      <c r="G20">
        <v>25.811</v>
      </c>
      <c r="H20">
        <v>26.210999999999999</v>
      </c>
      <c r="I20">
        <v>27.869</v>
      </c>
      <c r="J20" s="9">
        <f t="shared" ref="J20:J33" si="2">I20-C20</f>
        <v>0.10099999999999909</v>
      </c>
      <c r="K20">
        <f t="shared" si="0"/>
        <v>5</v>
      </c>
      <c r="L20" s="10">
        <f t="shared" si="1"/>
        <v>28.135999999999999</v>
      </c>
      <c r="N20" t="s">
        <v>482</v>
      </c>
      <c r="O20" t="s">
        <v>483</v>
      </c>
    </row>
    <row r="21" spans="1:16">
      <c r="A21" t="s">
        <v>183</v>
      </c>
      <c r="B21">
        <v>18.619</v>
      </c>
      <c r="C21">
        <v>30.925000000000001</v>
      </c>
      <c r="D21">
        <v>28.231999999999999</v>
      </c>
      <c r="E21">
        <v>31.277999999999999</v>
      </c>
      <c r="F21">
        <v>31.356000000000002</v>
      </c>
      <c r="G21">
        <v>28.367000000000001</v>
      </c>
      <c r="H21">
        <v>28.806000000000001</v>
      </c>
      <c r="I21">
        <v>30.853999999999999</v>
      </c>
      <c r="J21" s="7">
        <f t="shared" si="2"/>
        <v>-7.1000000000001506E-2</v>
      </c>
      <c r="K21">
        <f t="shared" si="0"/>
        <v>5</v>
      </c>
      <c r="L21" s="10">
        <f t="shared" si="1"/>
        <v>31.356000000000002</v>
      </c>
      <c r="N21" s="1" t="s">
        <v>478</v>
      </c>
      <c r="O21" s="2">
        <f>COUNTIF(K$2:K$18,"=1")</f>
        <v>0</v>
      </c>
      <c r="P21">
        <f>AVERAGE(B2:B18)</f>
        <v>18.182705882352941</v>
      </c>
    </row>
    <row r="22" spans="1:16">
      <c r="A22" t="s">
        <v>192</v>
      </c>
      <c r="B22">
        <v>18.532</v>
      </c>
      <c r="C22">
        <v>30.637</v>
      </c>
      <c r="D22">
        <v>28.675000000000001</v>
      </c>
      <c r="E22">
        <v>31.015000000000001</v>
      </c>
      <c r="F22">
        <v>30.920999999999999</v>
      </c>
      <c r="G22">
        <v>28.81</v>
      </c>
      <c r="H22">
        <v>29.13</v>
      </c>
      <c r="I22">
        <v>30.497</v>
      </c>
      <c r="J22" s="7">
        <f t="shared" si="2"/>
        <v>-0.14000000000000057</v>
      </c>
      <c r="K22">
        <f t="shared" si="0"/>
        <v>5</v>
      </c>
      <c r="L22" s="10">
        <f t="shared" si="1"/>
        <v>31.015000000000001</v>
      </c>
      <c r="N22" s="3" t="s">
        <v>2</v>
      </c>
      <c r="O22" s="4">
        <f>COUNTIF(K$2:K$18,"=2")</f>
        <v>0</v>
      </c>
      <c r="P22">
        <f>AVERAGE(C2:C18)</f>
        <v>30.176999999999992</v>
      </c>
    </row>
    <row r="23" spans="1:16">
      <c r="A23" t="s">
        <v>201</v>
      </c>
      <c r="B23">
        <v>17.995999999999999</v>
      </c>
      <c r="C23">
        <v>27.387</v>
      </c>
      <c r="D23">
        <v>25.661000000000001</v>
      </c>
      <c r="E23">
        <v>27.709</v>
      </c>
      <c r="F23">
        <v>27.704999999999998</v>
      </c>
      <c r="G23">
        <v>25.722000000000001</v>
      </c>
      <c r="H23">
        <v>26.048999999999999</v>
      </c>
      <c r="I23">
        <v>27.503</v>
      </c>
      <c r="J23" s="9">
        <f t="shared" si="2"/>
        <v>0.11599999999999966</v>
      </c>
      <c r="K23">
        <f t="shared" si="0"/>
        <v>5</v>
      </c>
      <c r="L23" s="10">
        <f t="shared" si="1"/>
        <v>27.709</v>
      </c>
      <c r="N23" s="3" t="s">
        <v>479</v>
      </c>
      <c r="O23" s="4">
        <f>COUNTIF(K$2:K$18,"=3")</f>
        <v>0</v>
      </c>
      <c r="P23">
        <f>AVERAGE(D2:D18)</f>
        <v>28.491058823529414</v>
      </c>
    </row>
    <row r="24" spans="1:16">
      <c r="A24" t="s">
        <v>210</v>
      </c>
      <c r="B24">
        <v>18.375</v>
      </c>
      <c r="C24">
        <v>33.033999999999999</v>
      </c>
      <c r="D24">
        <v>31.82</v>
      </c>
      <c r="E24">
        <v>33.302999999999997</v>
      </c>
      <c r="F24">
        <v>33.415999999999997</v>
      </c>
      <c r="G24">
        <v>32.066000000000003</v>
      </c>
      <c r="H24">
        <v>32.286999999999999</v>
      </c>
      <c r="I24">
        <v>33.354999999999997</v>
      </c>
      <c r="J24" s="7">
        <f t="shared" si="2"/>
        <v>0.32099999999999795</v>
      </c>
      <c r="K24">
        <f t="shared" si="0"/>
        <v>5</v>
      </c>
      <c r="L24" s="10">
        <f t="shared" si="1"/>
        <v>33.415999999999997</v>
      </c>
      <c r="N24" s="3" t="s">
        <v>480</v>
      </c>
      <c r="O24" s="4">
        <f>COUNTIF(K$2:K$18,"=4")</f>
        <v>0</v>
      </c>
      <c r="P24">
        <f>AVERAGE(E2:E18)</f>
        <v>30.483764705882354</v>
      </c>
    </row>
    <row r="25" spans="1:16">
      <c r="A25" t="s">
        <v>219</v>
      </c>
      <c r="B25">
        <v>18.198</v>
      </c>
      <c r="C25">
        <v>28.745000000000001</v>
      </c>
      <c r="D25">
        <v>27.248000000000001</v>
      </c>
      <c r="E25">
        <v>29.085999999999999</v>
      </c>
      <c r="F25">
        <v>29.13</v>
      </c>
      <c r="G25">
        <v>27.327000000000002</v>
      </c>
      <c r="H25">
        <v>27.629000000000001</v>
      </c>
      <c r="I25">
        <v>29.076000000000001</v>
      </c>
      <c r="J25" s="9">
        <f t="shared" si="2"/>
        <v>0.33099999999999952</v>
      </c>
      <c r="K25">
        <f t="shared" si="0"/>
        <v>5</v>
      </c>
      <c r="L25" s="10">
        <f t="shared" si="1"/>
        <v>29.13</v>
      </c>
      <c r="N25" s="3" t="s">
        <v>481</v>
      </c>
      <c r="O25" s="4">
        <f>COUNTIF(K$2:K$18,"=5")</f>
        <v>16</v>
      </c>
      <c r="P25">
        <f>AVERAGE(F2:F18)</f>
        <v>30.546352941176472</v>
      </c>
    </row>
    <row r="26" spans="1:16">
      <c r="A26" t="s">
        <v>228</v>
      </c>
      <c r="B26">
        <v>18.597000000000001</v>
      </c>
      <c r="C26">
        <v>35.109000000000002</v>
      </c>
      <c r="D26">
        <v>34.127000000000002</v>
      </c>
      <c r="E26">
        <v>35.411000000000001</v>
      </c>
      <c r="F26">
        <v>35.436</v>
      </c>
      <c r="G26">
        <v>34.154000000000003</v>
      </c>
      <c r="H26">
        <v>34.290999999999997</v>
      </c>
      <c r="I26">
        <v>35.188000000000002</v>
      </c>
      <c r="J26" s="9">
        <f t="shared" si="2"/>
        <v>7.9000000000000625E-2</v>
      </c>
      <c r="K26">
        <f t="shared" si="0"/>
        <v>5</v>
      </c>
      <c r="L26" s="10">
        <f t="shared" si="1"/>
        <v>35.436</v>
      </c>
      <c r="N26" s="3" t="s">
        <v>6</v>
      </c>
      <c r="O26" s="4">
        <f>COUNTIF(K$2:K$18,"=6")</f>
        <v>0</v>
      </c>
      <c r="P26">
        <f>AVERAGE(G2:G18)</f>
        <v>28.617941176470588</v>
      </c>
    </row>
    <row r="27" spans="1:16">
      <c r="A27" t="s">
        <v>237</v>
      </c>
      <c r="B27">
        <v>16.256</v>
      </c>
      <c r="C27">
        <v>24.29</v>
      </c>
      <c r="D27">
        <v>22.356000000000002</v>
      </c>
      <c r="E27">
        <v>24.585999999999999</v>
      </c>
      <c r="F27">
        <v>24.606999999999999</v>
      </c>
      <c r="G27">
        <v>22.422999999999998</v>
      </c>
      <c r="H27">
        <v>22.785</v>
      </c>
      <c r="I27">
        <v>24.146000000000001</v>
      </c>
      <c r="J27" s="7">
        <f t="shared" si="2"/>
        <v>-0.14399999999999835</v>
      </c>
      <c r="K27">
        <f t="shared" si="0"/>
        <v>5</v>
      </c>
      <c r="L27" s="10">
        <f t="shared" si="1"/>
        <v>24.606999999999999</v>
      </c>
      <c r="N27" s="3" t="s">
        <v>7</v>
      </c>
      <c r="O27" s="4">
        <f>COUNTIF(K$2:K$18,"=7")</f>
        <v>0</v>
      </c>
      <c r="P27">
        <f>AVERAGE(H2:H18)</f>
        <v>28.905176470588238</v>
      </c>
    </row>
    <row r="28" spans="1:16" ht="17.25" thickBot="1">
      <c r="A28" t="s">
        <v>246</v>
      </c>
      <c r="B28">
        <v>18.007000000000001</v>
      </c>
      <c r="C28">
        <v>30.254000000000001</v>
      </c>
      <c r="D28">
        <v>27.597000000000001</v>
      </c>
      <c r="E28">
        <v>30.632999999999999</v>
      </c>
      <c r="F28">
        <v>30.701000000000001</v>
      </c>
      <c r="G28">
        <v>27.690999999999999</v>
      </c>
      <c r="H28">
        <v>28.097999999999999</v>
      </c>
      <c r="I28">
        <v>30.263999999999999</v>
      </c>
      <c r="J28" s="7">
        <f t="shared" si="2"/>
        <v>9.9999999999980105E-3</v>
      </c>
      <c r="K28">
        <f t="shared" si="0"/>
        <v>5</v>
      </c>
      <c r="L28" s="10">
        <f t="shared" si="1"/>
        <v>30.701000000000001</v>
      </c>
      <c r="N28" s="5" t="s">
        <v>8</v>
      </c>
      <c r="O28" s="6">
        <f>COUNTIF(K$2:K$18,"=8")</f>
        <v>1</v>
      </c>
      <c r="P28">
        <f>AVERAGE(I2:I18)</f>
        <v>30.268117647058823</v>
      </c>
    </row>
    <row r="29" spans="1:16">
      <c r="A29" t="s">
        <v>255</v>
      </c>
      <c r="B29">
        <v>16.978000000000002</v>
      </c>
      <c r="C29">
        <v>25.538</v>
      </c>
      <c r="D29">
        <v>24.544</v>
      </c>
      <c r="E29">
        <v>25.963000000000001</v>
      </c>
      <c r="F29">
        <v>26.038</v>
      </c>
      <c r="G29">
        <v>24.628</v>
      </c>
      <c r="H29">
        <v>24.899000000000001</v>
      </c>
      <c r="I29">
        <v>25.718</v>
      </c>
      <c r="J29" s="7">
        <f t="shared" si="2"/>
        <v>0.17999999999999972</v>
      </c>
      <c r="K29">
        <f t="shared" si="0"/>
        <v>5</v>
      </c>
      <c r="L29" s="10">
        <f t="shared" si="1"/>
        <v>26.038</v>
      </c>
      <c r="O29">
        <f>SUM(O21:O28)</f>
        <v>17</v>
      </c>
    </row>
    <row r="30" spans="1:16">
      <c r="A30" t="s">
        <v>264</v>
      </c>
      <c r="B30">
        <v>18.86</v>
      </c>
      <c r="C30">
        <v>33.04</v>
      </c>
      <c r="D30">
        <v>31.484999999999999</v>
      </c>
      <c r="E30">
        <v>33.302</v>
      </c>
      <c r="F30">
        <v>33.29</v>
      </c>
      <c r="G30">
        <v>31.588999999999999</v>
      </c>
      <c r="H30">
        <v>31.824000000000002</v>
      </c>
      <c r="I30">
        <v>33.162999999999997</v>
      </c>
      <c r="J30" s="7">
        <f t="shared" si="2"/>
        <v>0.12299999999999756</v>
      </c>
      <c r="K30">
        <f t="shared" si="0"/>
        <v>5</v>
      </c>
      <c r="L30" s="10">
        <f t="shared" si="1"/>
        <v>33.302</v>
      </c>
    </row>
    <row r="31" spans="1:16">
      <c r="A31" t="s">
        <v>273</v>
      </c>
      <c r="B31">
        <v>18.032</v>
      </c>
      <c r="C31">
        <v>27.786000000000001</v>
      </c>
      <c r="D31">
        <v>25.131</v>
      </c>
      <c r="E31">
        <v>28.151</v>
      </c>
      <c r="F31">
        <v>28.149000000000001</v>
      </c>
      <c r="G31">
        <v>25.193999999999999</v>
      </c>
      <c r="H31">
        <v>25.719000000000001</v>
      </c>
      <c r="I31">
        <v>27.61</v>
      </c>
      <c r="J31" s="7">
        <f t="shared" si="2"/>
        <v>-0.17600000000000193</v>
      </c>
      <c r="K31">
        <f t="shared" si="0"/>
        <v>5</v>
      </c>
      <c r="L31" s="10">
        <f t="shared" si="1"/>
        <v>28.151</v>
      </c>
    </row>
    <row r="32" spans="1:16" ht="17.25" thickBot="1">
      <c r="A32" t="s">
        <v>282</v>
      </c>
      <c r="B32">
        <v>18.856000000000002</v>
      </c>
      <c r="C32">
        <v>30.007999999999999</v>
      </c>
      <c r="D32">
        <v>28.085999999999999</v>
      </c>
      <c r="E32">
        <v>30.344000000000001</v>
      </c>
      <c r="F32">
        <v>30.225000000000001</v>
      </c>
      <c r="G32">
        <v>28.202999999999999</v>
      </c>
      <c r="H32">
        <v>28.481000000000002</v>
      </c>
      <c r="I32">
        <v>30.114999999999998</v>
      </c>
      <c r="J32" s="9">
        <f t="shared" si="2"/>
        <v>0.10699999999999932</v>
      </c>
      <c r="K32">
        <f>MATCH(MAX(B32:D32,F32,H32:I32), B32:I32, 0)</f>
        <v>5</v>
      </c>
      <c r="L32" s="10">
        <f t="shared" si="1"/>
        <v>30.344000000000001</v>
      </c>
      <c r="N32" t="s">
        <v>484</v>
      </c>
      <c r="O32" t="s">
        <v>485</v>
      </c>
    </row>
    <row r="33" spans="1:18">
      <c r="A33" t="s">
        <v>291</v>
      </c>
      <c r="B33">
        <v>17.599</v>
      </c>
      <c r="C33">
        <v>28.66</v>
      </c>
      <c r="D33">
        <v>27.094000000000001</v>
      </c>
      <c r="E33">
        <v>29.013000000000002</v>
      </c>
      <c r="F33">
        <v>29.013000000000002</v>
      </c>
      <c r="G33">
        <v>27.175000000000001</v>
      </c>
      <c r="H33">
        <v>27.530999999999999</v>
      </c>
      <c r="I33">
        <v>28.707999999999998</v>
      </c>
      <c r="J33" s="7">
        <f t="shared" si="2"/>
        <v>4.7999999999998266E-2</v>
      </c>
      <c r="K33">
        <f>MATCH(MAX(B33:D33,F33,H33:I33), B33:I33, 0)</f>
        <v>4</v>
      </c>
      <c r="L33" s="11">
        <f t="shared" si="1"/>
        <v>29.013000000000002</v>
      </c>
      <c r="N33" s="1" t="s">
        <v>478</v>
      </c>
      <c r="O33" s="2">
        <f>COUNTIF(K$19:K$33,"=1")</f>
        <v>0</v>
      </c>
      <c r="P33">
        <f>AVERAGE(B19:B33)</f>
        <v>18.097800000000003</v>
      </c>
    </row>
    <row r="34" spans="1:18">
      <c r="A34" t="s">
        <v>300</v>
      </c>
      <c r="B34">
        <v>17.606999999999999</v>
      </c>
      <c r="C34">
        <v>32.795999999999999</v>
      </c>
      <c r="D34">
        <v>31.44</v>
      </c>
      <c r="E34">
        <v>33.192999999999998</v>
      </c>
      <c r="F34">
        <v>33.277000000000001</v>
      </c>
      <c r="G34">
        <v>31.672999999999998</v>
      </c>
      <c r="H34">
        <v>31.853000000000002</v>
      </c>
      <c r="I34">
        <v>33.228000000000002</v>
      </c>
      <c r="K34">
        <f t="shared" si="0"/>
        <v>5</v>
      </c>
      <c r="L34">
        <f t="shared" si="1"/>
        <v>33.277000000000001</v>
      </c>
      <c r="N34" s="3" t="s">
        <v>2</v>
      </c>
      <c r="O34" s="4">
        <f>COUNTIF(K$19:K$33,"=2")</f>
        <v>0</v>
      </c>
      <c r="P34">
        <f>AVERAGE(C19:C33)</f>
        <v>29.936133333333338</v>
      </c>
    </row>
    <row r="35" spans="1:18">
      <c r="A35" t="s">
        <v>309</v>
      </c>
      <c r="B35">
        <v>17.718</v>
      </c>
      <c r="C35">
        <v>28.21</v>
      </c>
      <c r="D35">
        <v>26.696000000000002</v>
      </c>
      <c r="E35">
        <v>28.510999999999999</v>
      </c>
      <c r="F35">
        <v>28.541</v>
      </c>
      <c r="G35">
        <v>26.747</v>
      </c>
      <c r="H35">
        <v>27.077999999999999</v>
      </c>
      <c r="I35">
        <v>28.295000000000002</v>
      </c>
      <c r="K35">
        <f t="shared" si="0"/>
        <v>5</v>
      </c>
      <c r="L35">
        <f t="shared" si="1"/>
        <v>28.541</v>
      </c>
      <c r="N35" s="3" t="s">
        <v>479</v>
      </c>
      <c r="O35" s="4">
        <f>COUNTIF(K$19:K$33,"=3")</f>
        <v>0</v>
      </c>
      <c r="P35">
        <f>AVERAGE(D19:D33)</f>
        <v>28.090733333333329</v>
      </c>
    </row>
    <row r="36" spans="1:18">
      <c r="A36" t="s">
        <v>318</v>
      </c>
      <c r="B36">
        <v>17.722000000000001</v>
      </c>
      <c r="C36">
        <v>34.725999999999999</v>
      </c>
      <c r="D36">
        <v>32.347999999999999</v>
      </c>
      <c r="E36">
        <v>35.020000000000003</v>
      </c>
      <c r="F36">
        <v>35.052</v>
      </c>
      <c r="G36">
        <v>32.536999999999999</v>
      </c>
      <c r="H36">
        <v>32.923999999999999</v>
      </c>
      <c r="I36">
        <v>35.073999999999998</v>
      </c>
      <c r="K36">
        <f t="shared" si="0"/>
        <v>8</v>
      </c>
      <c r="L36">
        <f t="shared" si="1"/>
        <v>35.073999999999998</v>
      </c>
      <c r="N36" s="3" t="s">
        <v>480</v>
      </c>
      <c r="O36" s="4">
        <f>COUNTIF(K$19:K$33,"=4")</f>
        <v>1</v>
      </c>
      <c r="P36">
        <f>AVERAGE(E19:E33)</f>
        <v>30.275733333333335</v>
      </c>
    </row>
    <row r="37" spans="1:18">
      <c r="A37" t="s">
        <v>327</v>
      </c>
      <c r="B37">
        <v>18.800999999999998</v>
      </c>
      <c r="C37">
        <v>32.512999999999998</v>
      </c>
      <c r="D37">
        <v>31.123000000000001</v>
      </c>
      <c r="E37">
        <v>32.837000000000003</v>
      </c>
      <c r="F37">
        <v>32.945</v>
      </c>
      <c r="G37">
        <v>31.302</v>
      </c>
      <c r="H37">
        <v>31.561</v>
      </c>
      <c r="I37">
        <v>32.777000000000001</v>
      </c>
      <c r="K37">
        <f t="shared" si="0"/>
        <v>5</v>
      </c>
      <c r="L37">
        <f t="shared" si="1"/>
        <v>32.945</v>
      </c>
      <c r="N37" s="3" t="s">
        <v>481</v>
      </c>
      <c r="O37" s="4">
        <f>COUNTIF(K$19:K$33,"=5")</f>
        <v>14</v>
      </c>
      <c r="P37">
        <f>AVERAGE(F19:F33)</f>
        <v>30.291733333333337</v>
      </c>
    </row>
    <row r="38" spans="1:18">
      <c r="A38" t="s">
        <v>336</v>
      </c>
      <c r="B38">
        <v>18.969000000000001</v>
      </c>
      <c r="C38">
        <v>33.566000000000003</v>
      </c>
      <c r="D38">
        <v>31.800999999999998</v>
      </c>
      <c r="E38">
        <v>33.81</v>
      </c>
      <c r="F38">
        <v>33.878</v>
      </c>
      <c r="G38">
        <v>32.017000000000003</v>
      </c>
      <c r="H38">
        <v>32.326000000000001</v>
      </c>
      <c r="I38">
        <v>33.665999999999997</v>
      </c>
      <c r="K38">
        <f t="shared" si="0"/>
        <v>5</v>
      </c>
      <c r="L38">
        <f t="shared" si="1"/>
        <v>33.878</v>
      </c>
      <c r="N38" s="3" t="s">
        <v>6</v>
      </c>
      <c r="O38" s="4">
        <f>COUNTIF(K$19:K$33,"=6")</f>
        <v>0</v>
      </c>
      <c r="P38">
        <f>AVERAGE(G19:G33)</f>
        <v>28.191866666666662</v>
      </c>
    </row>
    <row r="39" spans="1:18">
      <c r="A39" t="s">
        <v>345</v>
      </c>
      <c r="B39">
        <v>18.934000000000001</v>
      </c>
      <c r="C39">
        <v>39.238999999999997</v>
      </c>
      <c r="D39">
        <v>36.046999999999997</v>
      </c>
      <c r="E39">
        <v>39.564</v>
      </c>
      <c r="F39">
        <v>39.534999999999997</v>
      </c>
      <c r="G39">
        <v>36.472000000000001</v>
      </c>
      <c r="H39">
        <v>36.884999999999998</v>
      </c>
      <c r="I39">
        <v>39.78</v>
      </c>
      <c r="K39">
        <f t="shared" si="0"/>
        <v>8</v>
      </c>
      <c r="L39">
        <f t="shared" si="1"/>
        <v>39.78</v>
      </c>
      <c r="N39" s="3" t="s">
        <v>7</v>
      </c>
      <c r="O39" s="4">
        <f>COUNTIF(K$19:K$33,"=7")</f>
        <v>0</v>
      </c>
      <c r="P39">
        <f>AVERAGE(H19:H33)</f>
        <v>28.5152</v>
      </c>
    </row>
    <row r="40" spans="1:18" ht="17.25" thickBot="1">
      <c r="A40" t="s">
        <v>354</v>
      </c>
      <c r="B40">
        <v>17.809999999999999</v>
      </c>
      <c r="C40">
        <v>28.181999999999999</v>
      </c>
      <c r="D40">
        <v>26.577999999999999</v>
      </c>
      <c r="E40">
        <v>28.408999999999999</v>
      </c>
      <c r="F40">
        <v>28.388000000000002</v>
      </c>
      <c r="G40">
        <v>26.632000000000001</v>
      </c>
      <c r="H40">
        <v>26.962</v>
      </c>
      <c r="I40">
        <v>28.169</v>
      </c>
      <c r="J40" s="7">
        <f>I40-C40</f>
        <v>-1.2999999999998124E-2</v>
      </c>
      <c r="K40">
        <f t="shared" si="0"/>
        <v>5</v>
      </c>
      <c r="L40" s="8">
        <f t="shared" si="1"/>
        <v>28.408999999999999</v>
      </c>
      <c r="N40" s="5" t="s">
        <v>8</v>
      </c>
      <c r="O40" s="6">
        <f>COUNTIF(K$19:K$33,"=8")</f>
        <v>0</v>
      </c>
      <c r="P40">
        <f>AVERAGE(I19:I33)</f>
        <v>29.991066666666672</v>
      </c>
    </row>
    <row r="41" spans="1:18">
      <c r="A41" t="s">
        <v>363</v>
      </c>
      <c r="B41">
        <v>17.765999999999998</v>
      </c>
      <c r="C41">
        <v>26.562999999999999</v>
      </c>
      <c r="D41">
        <v>25.376999999999999</v>
      </c>
      <c r="E41">
        <v>26.920999999999999</v>
      </c>
      <c r="F41">
        <v>26.931999999999999</v>
      </c>
      <c r="G41">
        <v>25.54</v>
      </c>
      <c r="H41">
        <v>25.861000000000001</v>
      </c>
      <c r="I41">
        <v>27.004999999999999</v>
      </c>
      <c r="J41" s="12">
        <f t="shared" ref="J41:J53" si="3">I41-C41</f>
        <v>0.44200000000000017</v>
      </c>
      <c r="K41">
        <f t="shared" si="0"/>
        <v>8</v>
      </c>
      <c r="L41" s="10">
        <f t="shared" si="1"/>
        <v>27.004999999999999</v>
      </c>
      <c r="O41">
        <f>SUM(O33:O40)</f>
        <v>15</v>
      </c>
    </row>
    <row r="42" spans="1:18">
      <c r="A42" t="s">
        <v>372</v>
      </c>
      <c r="B42">
        <v>18.501000000000001</v>
      </c>
      <c r="C42">
        <v>32.850999999999999</v>
      </c>
      <c r="D42">
        <v>30.983000000000001</v>
      </c>
      <c r="E42">
        <v>33.128999999999998</v>
      </c>
      <c r="F42">
        <v>33.113</v>
      </c>
      <c r="G42">
        <v>31.073</v>
      </c>
      <c r="H42">
        <v>31.402999999999999</v>
      </c>
      <c r="I42">
        <v>33.020000000000003</v>
      </c>
      <c r="J42" s="7">
        <f t="shared" si="3"/>
        <v>0.16900000000000404</v>
      </c>
      <c r="K42">
        <f t="shared" si="0"/>
        <v>5</v>
      </c>
      <c r="L42" s="10">
        <f t="shared" si="1"/>
        <v>33.128999999999998</v>
      </c>
    </row>
    <row r="43" spans="1:18">
      <c r="A43" t="s">
        <v>381</v>
      </c>
      <c r="B43">
        <v>17.725000000000001</v>
      </c>
      <c r="C43">
        <v>27.698</v>
      </c>
      <c r="D43">
        <v>27.242000000000001</v>
      </c>
      <c r="E43">
        <v>27.936</v>
      </c>
      <c r="F43">
        <v>27.896999999999998</v>
      </c>
      <c r="G43">
        <v>27.312000000000001</v>
      </c>
      <c r="H43">
        <v>27.466999999999999</v>
      </c>
      <c r="I43">
        <v>27.765000000000001</v>
      </c>
      <c r="J43" s="7">
        <f t="shared" si="3"/>
        <v>6.7000000000000171E-2</v>
      </c>
      <c r="K43">
        <f t="shared" si="0"/>
        <v>5</v>
      </c>
      <c r="L43" s="10">
        <f t="shared" si="1"/>
        <v>27.936</v>
      </c>
    </row>
    <row r="44" spans="1:18">
      <c r="A44" t="s">
        <v>390</v>
      </c>
      <c r="B44">
        <v>17.925000000000001</v>
      </c>
      <c r="C44">
        <v>27.824000000000002</v>
      </c>
      <c r="D44">
        <v>26.805</v>
      </c>
      <c r="E44">
        <v>28.042999999999999</v>
      </c>
      <c r="F44">
        <v>28.047000000000001</v>
      </c>
      <c r="G44">
        <v>26.867999999999999</v>
      </c>
      <c r="H44">
        <v>27.128</v>
      </c>
      <c r="I44">
        <v>28.004000000000001</v>
      </c>
      <c r="J44" s="12">
        <f t="shared" si="3"/>
        <v>0.17999999999999972</v>
      </c>
      <c r="K44">
        <f t="shared" si="0"/>
        <v>5</v>
      </c>
      <c r="L44" s="10">
        <f t="shared" si="1"/>
        <v>28.047000000000001</v>
      </c>
    </row>
    <row r="45" spans="1:18" ht="17.25" thickBot="1">
      <c r="A45" t="s">
        <v>399</v>
      </c>
      <c r="B45">
        <v>17.954999999999998</v>
      </c>
      <c r="C45">
        <v>33.76</v>
      </c>
      <c r="D45">
        <v>31.591000000000001</v>
      </c>
      <c r="E45">
        <v>34.088999999999999</v>
      </c>
      <c r="F45">
        <v>34.231999999999999</v>
      </c>
      <c r="G45">
        <v>31.78</v>
      </c>
      <c r="H45">
        <v>32.201999999999998</v>
      </c>
      <c r="I45">
        <v>33.991</v>
      </c>
      <c r="J45" s="7">
        <f t="shared" si="3"/>
        <v>0.23100000000000165</v>
      </c>
      <c r="K45">
        <f t="shared" si="0"/>
        <v>5</v>
      </c>
      <c r="L45" s="10">
        <f t="shared" si="1"/>
        <v>34.231999999999999</v>
      </c>
      <c r="N45" t="s">
        <v>486</v>
      </c>
      <c r="O45" t="s">
        <v>487</v>
      </c>
      <c r="R45" t="e">
        <f>+J45I45:R45</f>
        <v>#NAME?</v>
      </c>
    </row>
    <row r="46" spans="1:18">
      <c r="A46" t="s">
        <v>408</v>
      </c>
      <c r="B46">
        <v>18.718</v>
      </c>
      <c r="C46">
        <v>31.414999999999999</v>
      </c>
      <c r="D46">
        <v>29.696999999999999</v>
      </c>
      <c r="E46">
        <v>31.786000000000001</v>
      </c>
      <c r="F46">
        <v>31.882999999999999</v>
      </c>
      <c r="G46">
        <v>29.856000000000002</v>
      </c>
      <c r="H46">
        <v>30.225000000000001</v>
      </c>
      <c r="I46">
        <v>31.49</v>
      </c>
      <c r="J46" s="7">
        <f t="shared" si="3"/>
        <v>7.4999999999999289E-2</v>
      </c>
      <c r="K46">
        <f t="shared" si="0"/>
        <v>5</v>
      </c>
      <c r="L46" s="10">
        <f t="shared" si="1"/>
        <v>31.882999999999999</v>
      </c>
      <c r="N46" s="1" t="s">
        <v>478</v>
      </c>
      <c r="O46" s="2">
        <f>COUNTIF(K$40:K$53,"=1")</f>
        <v>0</v>
      </c>
      <c r="P46">
        <f>AVERAGE(B40:B53)</f>
        <v>18.076357142857141</v>
      </c>
    </row>
    <row r="47" spans="1:18">
      <c r="A47" t="s">
        <v>417</v>
      </c>
      <c r="B47">
        <v>15.315</v>
      </c>
      <c r="C47">
        <v>22.259</v>
      </c>
      <c r="D47">
        <v>21.952000000000002</v>
      </c>
      <c r="E47">
        <v>22.436</v>
      </c>
      <c r="F47">
        <v>22.49</v>
      </c>
      <c r="G47">
        <v>21.963999999999999</v>
      </c>
      <c r="H47">
        <v>22.149000000000001</v>
      </c>
      <c r="I47">
        <v>22.55</v>
      </c>
      <c r="J47" s="7">
        <f t="shared" si="3"/>
        <v>0.29100000000000037</v>
      </c>
      <c r="K47">
        <f t="shared" si="0"/>
        <v>8</v>
      </c>
      <c r="L47" s="10">
        <f t="shared" si="1"/>
        <v>22.55</v>
      </c>
      <c r="N47" s="3" t="s">
        <v>2</v>
      </c>
      <c r="O47" s="4">
        <f>COUNTIF(K$40:K$53,"=2")</f>
        <v>0</v>
      </c>
      <c r="P47">
        <f>AVERAGE(C40:C53)</f>
        <v>30.369571428571437</v>
      </c>
    </row>
    <row r="48" spans="1:18">
      <c r="A48" t="s">
        <v>426</v>
      </c>
      <c r="B48">
        <v>16.861999999999998</v>
      </c>
      <c r="C48">
        <v>24.478999999999999</v>
      </c>
      <c r="D48">
        <v>23.120999999999999</v>
      </c>
      <c r="E48">
        <v>24.786999999999999</v>
      </c>
      <c r="F48">
        <v>24.817</v>
      </c>
      <c r="G48">
        <v>23.164999999999999</v>
      </c>
      <c r="H48">
        <v>23.536000000000001</v>
      </c>
      <c r="I48">
        <v>24.66</v>
      </c>
      <c r="J48" s="12">
        <f t="shared" si="3"/>
        <v>0.18100000000000094</v>
      </c>
      <c r="K48">
        <f t="shared" si="0"/>
        <v>5</v>
      </c>
      <c r="L48" s="10">
        <f t="shared" si="1"/>
        <v>24.817</v>
      </c>
      <c r="N48" s="3" t="s">
        <v>479</v>
      </c>
      <c r="O48" s="4">
        <f>COUNTIF(K$40:K$53,"=3")</f>
        <v>0</v>
      </c>
      <c r="P48">
        <f>AVERAGE(D40:D53)</f>
        <v>29.084928571428573</v>
      </c>
    </row>
    <row r="49" spans="1:17">
      <c r="A49" t="s">
        <v>435</v>
      </c>
      <c r="B49">
        <v>17.724</v>
      </c>
      <c r="C49">
        <v>27.946000000000002</v>
      </c>
      <c r="D49">
        <v>26.468</v>
      </c>
      <c r="E49">
        <v>28.36</v>
      </c>
      <c r="F49">
        <v>28.398</v>
      </c>
      <c r="G49">
        <v>26.512</v>
      </c>
      <c r="H49">
        <v>26.908000000000001</v>
      </c>
      <c r="I49">
        <v>28.006</v>
      </c>
      <c r="J49" s="7">
        <f t="shared" si="3"/>
        <v>5.9999999999998721E-2</v>
      </c>
      <c r="K49">
        <f t="shared" si="0"/>
        <v>5</v>
      </c>
      <c r="L49" s="10">
        <f t="shared" si="1"/>
        <v>28.398</v>
      </c>
      <c r="N49" s="3" t="s">
        <v>480</v>
      </c>
      <c r="O49" s="4">
        <f>COUNTIF(K$40:K$53,"=4")</f>
        <v>0</v>
      </c>
      <c r="P49">
        <f>AVERAGE(E40:E53)</f>
        <v>30.642642857142857</v>
      </c>
    </row>
    <row r="50" spans="1:17">
      <c r="A50" t="s">
        <v>444</v>
      </c>
      <c r="B50">
        <v>18.66</v>
      </c>
      <c r="C50">
        <v>33.555</v>
      </c>
      <c r="D50">
        <v>32.351999999999997</v>
      </c>
      <c r="E50">
        <v>33.720999999999997</v>
      </c>
      <c r="F50">
        <v>33.793999999999997</v>
      </c>
      <c r="G50">
        <v>32.466999999999999</v>
      </c>
      <c r="H50">
        <v>32.694000000000003</v>
      </c>
      <c r="I50">
        <v>33.85</v>
      </c>
      <c r="J50" s="12">
        <f t="shared" si="3"/>
        <v>0.29500000000000171</v>
      </c>
      <c r="K50">
        <f t="shared" si="0"/>
        <v>8</v>
      </c>
      <c r="L50" s="10">
        <f t="shared" si="1"/>
        <v>33.85</v>
      </c>
      <c r="N50" s="3" t="s">
        <v>481</v>
      </c>
      <c r="O50" s="4">
        <f>COUNTIF(K$40:K$53,"=5")</f>
        <v>11</v>
      </c>
      <c r="P50">
        <f>AVERAGE(F40:F53)</f>
        <v>30.668571428571429</v>
      </c>
    </row>
    <row r="51" spans="1:17">
      <c r="A51" t="s">
        <v>453</v>
      </c>
      <c r="B51">
        <v>19.431999999999999</v>
      </c>
      <c r="C51">
        <v>34.761000000000003</v>
      </c>
      <c r="D51">
        <v>33.773000000000003</v>
      </c>
      <c r="E51">
        <v>34.981000000000002</v>
      </c>
      <c r="F51">
        <v>34.963999999999999</v>
      </c>
      <c r="G51">
        <v>33.904000000000003</v>
      </c>
      <c r="H51">
        <v>34.069000000000003</v>
      </c>
      <c r="I51">
        <v>34.887999999999998</v>
      </c>
      <c r="J51" s="7">
        <f t="shared" si="3"/>
        <v>0.12699999999999534</v>
      </c>
      <c r="K51">
        <f t="shared" si="0"/>
        <v>5</v>
      </c>
      <c r="L51" s="10">
        <f t="shared" si="1"/>
        <v>34.981000000000002</v>
      </c>
      <c r="N51" s="3" t="s">
        <v>6</v>
      </c>
      <c r="O51" s="4">
        <f>COUNTIF(K$40:K$53,"=6")</f>
        <v>0</v>
      </c>
      <c r="P51">
        <f>AVERAGE(G40:G53)</f>
        <v>29.188785714285711</v>
      </c>
    </row>
    <row r="52" spans="1:17">
      <c r="A52" t="s">
        <v>462</v>
      </c>
      <c r="B52">
        <v>19.504999999999999</v>
      </c>
      <c r="C52">
        <v>35.100999999999999</v>
      </c>
      <c r="D52">
        <v>33.832000000000001</v>
      </c>
      <c r="E52">
        <v>35.381999999999998</v>
      </c>
      <c r="F52">
        <v>35.35</v>
      </c>
      <c r="G52">
        <v>34.012999999999998</v>
      </c>
      <c r="H52">
        <v>34.216999999999999</v>
      </c>
      <c r="I52">
        <v>35.258000000000003</v>
      </c>
      <c r="J52" s="12">
        <f t="shared" si="3"/>
        <v>0.15700000000000358</v>
      </c>
      <c r="K52">
        <f t="shared" si="0"/>
        <v>5</v>
      </c>
      <c r="L52" s="10">
        <f t="shared" si="1"/>
        <v>35.381999999999998</v>
      </c>
      <c r="N52" s="3" t="s">
        <v>7</v>
      </c>
      <c r="O52" s="4">
        <f>COUNTIF(K$40:K$53,"=7")</f>
        <v>0</v>
      </c>
      <c r="P52">
        <f>AVERAGE(H40:H53)</f>
        <v>29.474642857142861</v>
      </c>
    </row>
    <row r="53" spans="1:17" ht="17.25" thickBot="1">
      <c r="A53" t="s">
        <v>471</v>
      </c>
      <c r="B53">
        <v>19.170999999999999</v>
      </c>
      <c r="C53">
        <v>38.78</v>
      </c>
      <c r="D53">
        <v>37.417999999999999</v>
      </c>
      <c r="E53">
        <v>39.017000000000003</v>
      </c>
      <c r="F53">
        <v>39.055</v>
      </c>
      <c r="G53">
        <v>37.557000000000002</v>
      </c>
      <c r="H53">
        <v>37.823999999999998</v>
      </c>
      <c r="I53">
        <v>39.042999999999999</v>
      </c>
      <c r="J53" s="7">
        <f t="shared" si="3"/>
        <v>0.26299999999999812</v>
      </c>
      <c r="K53">
        <f t="shared" si="0"/>
        <v>5</v>
      </c>
      <c r="L53" s="11">
        <f t="shared" si="1"/>
        <v>39.055</v>
      </c>
      <c r="N53" s="5" t="s">
        <v>8</v>
      </c>
      <c r="O53" s="6">
        <f>COUNTIF(K$40:K$53,"=8")</f>
        <v>3</v>
      </c>
      <c r="P53">
        <f>AVERAGE(I40:I53)</f>
        <v>30.549928571428577</v>
      </c>
    </row>
    <row r="54" spans="1:17">
      <c r="B54">
        <f t="shared" ref="B54:H54" si="4">AVERAGE(B2:B53)</f>
        <v>18.142173076923079</v>
      </c>
      <c r="C54">
        <f t="shared" si="4"/>
        <v>30.543750000000006</v>
      </c>
      <c r="D54">
        <f t="shared" si="4"/>
        <v>28.891403846153842</v>
      </c>
      <c r="E54">
        <f t="shared" si="4"/>
        <v>30.851769230769229</v>
      </c>
      <c r="F54" s="13">
        <f t="shared" si="4"/>
        <v>30.889461538461539</v>
      </c>
      <c r="G54">
        <f t="shared" si="4"/>
        <v>29.014884615384609</v>
      </c>
      <c r="H54">
        <f t="shared" si="4"/>
        <v>29.315153846153844</v>
      </c>
      <c r="I54">
        <f>AVERAGE(I2:I53)</f>
        <v>30.671980769230768</v>
      </c>
      <c r="O54">
        <f>SUM(O46:O53)</f>
        <v>14</v>
      </c>
    </row>
    <row r="55" spans="1:17" ht="17.25" thickBot="1">
      <c r="A55" t="s">
        <v>488</v>
      </c>
    </row>
    <row r="56" spans="1:17">
      <c r="A56" t="s">
        <v>489</v>
      </c>
      <c r="O56" s="34">
        <f>SUM(O21,O33,O46)</f>
        <v>0</v>
      </c>
      <c r="P56" s="37">
        <f t="shared" ref="P56:P58" si="5">O56/46*100</f>
        <v>0</v>
      </c>
    </row>
    <row r="57" spans="1:17">
      <c r="A57" t="s">
        <v>490</v>
      </c>
      <c r="O57" s="35">
        <f>SUM(O22,O34,O47)</f>
        <v>0</v>
      </c>
      <c r="P57" s="37">
        <f t="shared" si="5"/>
        <v>0</v>
      </c>
    </row>
    <row r="58" spans="1:17">
      <c r="A58" t="s">
        <v>491</v>
      </c>
      <c r="O58" s="35">
        <f>SUM(O23,O35,O48)</f>
        <v>0</v>
      </c>
      <c r="P58" s="37">
        <f t="shared" si="5"/>
        <v>0</v>
      </c>
    </row>
    <row r="59" spans="1:17">
      <c r="A59" t="s">
        <v>492</v>
      </c>
      <c r="O59" s="35">
        <f>SUM(O24,O36,O49)</f>
        <v>1</v>
      </c>
      <c r="P59" s="37">
        <f>O59/46*100</f>
        <v>2.1739130434782608</v>
      </c>
    </row>
    <row r="60" spans="1:17">
      <c r="A60" t="s">
        <v>493</v>
      </c>
      <c r="O60" s="35">
        <f>SUM(O25,O37,O50)</f>
        <v>41</v>
      </c>
      <c r="P60" s="37">
        <f>O60/46*100</f>
        <v>89.130434782608688</v>
      </c>
      <c r="Q60">
        <v>42</v>
      </c>
    </row>
    <row r="61" spans="1:17">
      <c r="A61" t="s">
        <v>494</v>
      </c>
      <c r="O61" s="35">
        <f>SUM(O26,O38,O51)</f>
        <v>0</v>
      </c>
      <c r="P61" s="37">
        <f t="shared" ref="P61:P63" si="6">O61/46*100</f>
        <v>0</v>
      </c>
    </row>
    <row r="62" spans="1:17">
      <c r="A62" t="s">
        <v>495</v>
      </c>
      <c r="O62" s="35">
        <f>SUM(O27,O39,O52)</f>
        <v>0</v>
      </c>
      <c r="P62" s="37">
        <f t="shared" si="6"/>
        <v>0</v>
      </c>
    </row>
    <row r="63" spans="1:17" ht="17.25" thickBot="1">
      <c r="O63" s="36">
        <f>SUM(O28,O40,O53)</f>
        <v>4</v>
      </c>
      <c r="P63" s="37">
        <f t="shared" si="6"/>
        <v>8.695652173913043</v>
      </c>
    </row>
    <row r="64" spans="1:17">
      <c r="B64" t="s">
        <v>502</v>
      </c>
      <c r="D64" t="s">
        <v>497</v>
      </c>
      <c r="O64">
        <f>SUM(O56:O63)</f>
        <v>46</v>
      </c>
      <c r="P64">
        <f>SUM(P56:P63)</f>
        <v>100</v>
      </c>
    </row>
    <row r="65" spans="2:21" ht="17.25" thickBot="1"/>
    <row r="66" spans="2:21" ht="17.25" thickTop="1">
      <c r="B66" t="s">
        <v>503</v>
      </c>
      <c r="D66" t="s">
        <v>498</v>
      </c>
      <c r="O66" s="40" t="s">
        <v>541</v>
      </c>
      <c r="P66" s="38" t="s">
        <v>521</v>
      </c>
      <c r="Q66" s="38" t="s">
        <v>543</v>
      </c>
      <c r="R66" s="38" t="s">
        <v>544</v>
      </c>
      <c r="S66" s="38" t="s">
        <v>537</v>
      </c>
      <c r="T66" s="39" t="s">
        <v>539</v>
      </c>
      <c r="U66" s="39" t="s">
        <v>530</v>
      </c>
    </row>
    <row r="67" spans="2:21">
      <c r="O67" s="41">
        <f>O56</f>
        <v>0</v>
      </c>
      <c r="P67" s="41">
        <f>O57</f>
        <v>0</v>
      </c>
      <c r="Q67" s="41">
        <f>O58</f>
        <v>0</v>
      </c>
      <c r="R67" s="41">
        <v>42</v>
      </c>
      <c r="S67" s="41">
        <f>O63</f>
        <v>4</v>
      </c>
      <c r="T67" s="41">
        <f>O62</f>
        <v>0</v>
      </c>
      <c r="U67" s="41">
        <f>SUM(O67:T67)</f>
        <v>46</v>
      </c>
    </row>
    <row r="68" spans="2:21">
      <c r="B68" t="s">
        <v>500</v>
      </c>
      <c r="D68" t="s">
        <v>501</v>
      </c>
      <c r="O68" s="42">
        <f>O67/46*100</f>
        <v>0</v>
      </c>
      <c r="P68" s="42">
        <f t="shared" ref="P68:U68" si="7">P67/46*100</f>
        <v>0</v>
      </c>
      <c r="Q68" s="42">
        <f t="shared" si="7"/>
        <v>0</v>
      </c>
      <c r="R68" s="42">
        <f t="shared" si="7"/>
        <v>91.304347826086953</v>
      </c>
      <c r="S68" s="42">
        <f t="shared" si="7"/>
        <v>8.695652173913043</v>
      </c>
      <c r="T68" s="42">
        <f t="shared" si="7"/>
        <v>0</v>
      </c>
      <c r="U68" s="42">
        <f t="shared" si="7"/>
        <v>100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6"/>
  <sheetViews>
    <sheetView topLeftCell="L34" workbookViewId="0">
      <selection activeCell="S81" sqref="S81"/>
    </sheetView>
  </sheetViews>
  <sheetFormatPr defaultRowHeight="16.5"/>
  <cols>
    <col min="14" max="14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1" t="s">
        <v>477</v>
      </c>
      <c r="O1" s="2"/>
    </row>
    <row r="2" spans="1:16">
      <c r="A2" t="s">
        <v>13</v>
      </c>
      <c r="B2">
        <v>14.885999999999999</v>
      </c>
      <c r="C2">
        <v>32.229999999999997</v>
      </c>
      <c r="D2">
        <v>30.265999999999998</v>
      </c>
      <c r="E2">
        <v>32.518999999999998</v>
      </c>
      <c r="F2">
        <v>32.572000000000003</v>
      </c>
      <c r="G2">
        <v>30.391999999999999</v>
      </c>
      <c r="H2">
        <v>30.617999999999999</v>
      </c>
      <c r="I2">
        <v>32.156999999999996</v>
      </c>
      <c r="K2">
        <f>MATCH(MAX(B2:D2,F2,H2:I2), B2:I2, 0)</f>
        <v>5</v>
      </c>
      <c r="L2">
        <f>MAX(B2:I2)</f>
        <v>32.572000000000003</v>
      </c>
      <c r="N2" s="3" t="s">
        <v>478</v>
      </c>
      <c r="O2" s="4">
        <f>COUNTIF(K$2:K$53,"=1")</f>
        <v>0</v>
      </c>
      <c r="P2">
        <f>AVERAGE(B2:B53)</f>
        <v>14.729076923076921</v>
      </c>
    </row>
    <row r="3" spans="1:16">
      <c r="A3" t="s">
        <v>22</v>
      </c>
      <c r="B3">
        <v>14.815</v>
      </c>
      <c r="C3">
        <v>29.782</v>
      </c>
      <c r="D3">
        <v>28.181000000000001</v>
      </c>
      <c r="E3">
        <v>30.045999999999999</v>
      </c>
      <c r="F3">
        <v>30.137</v>
      </c>
      <c r="G3">
        <v>28.263999999999999</v>
      </c>
      <c r="H3">
        <v>28.530999999999999</v>
      </c>
      <c r="I3">
        <v>29.96</v>
      </c>
      <c r="K3">
        <f t="shared" ref="K3:K53" si="0">MATCH(MAX(B3:D3,F3,H3:I3), B3:I3, 0)</f>
        <v>5</v>
      </c>
      <c r="L3">
        <f t="shared" ref="L3:L53" si="1">MAX(B3:I3)</f>
        <v>30.137</v>
      </c>
      <c r="N3" s="3" t="s">
        <v>2</v>
      </c>
      <c r="O3" s="4">
        <f>COUNTIF(K$2:K$53,"=2")</f>
        <v>0</v>
      </c>
      <c r="P3">
        <f>AVERAGE(C2:C53)</f>
        <v>29.127884615384612</v>
      </c>
    </row>
    <row r="4" spans="1:16">
      <c r="A4" t="s">
        <v>31</v>
      </c>
      <c r="B4">
        <v>14.739000000000001</v>
      </c>
      <c r="C4">
        <v>29.771000000000001</v>
      </c>
      <c r="D4">
        <v>28.422000000000001</v>
      </c>
      <c r="E4">
        <v>30.055</v>
      </c>
      <c r="F4">
        <v>30.137</v>
      </c>
      <c r="G4">
        <v>28.501999999999999</v>
      </c>
      <c r="H4">
        <v>28.763999999999999</v>
      </c>
      <c r="I4">
        <v>30.175999999999998</v>
      </c>
      <c r="K4">
        <f t="shared" si="0"/>
        <v>8</v>
      </c>
      <c r="L4">
        <f t="shared" si="1"/>
        <v>30.175999999999998</v>
      </c>
      <c r="N4" s="3" t="s">
        <v>479</v>
      </c>
      <c r="O4" s="4">
        <f>COUNTIF(K$2:K$53,"=3")</f>
        <v>0</v>
      </c>
      <c r="P4">
        <f>AVERAGE(D2:D53)</f>
        <v>27.811807692307692</v>
      </c>
    </row>
    <row r="5" spans="1:16">
      <c r="A5" t="s">
        <v>40</v>
      </c>
      <c r="B5">
        <v>14.842000000000001</v>
      </c>
      <c r="C5">
        <v>30.507999999999999</v>
      </c>
      <c r="D5">
        <v>29.341999999999999</v>
      </c>
      <c r="E5">
        <v>30.844999999999999</v>
      </c>
      <c r="F5">
        <v>30.920999999999999</v>
      </c>
      <c r="G5">
        <v>29.568000000000001</v>
      </c>
      <c r="H5">
        <v>29.768000000000001</v>
      </c>
      <c r="I5">
        <v>31.154</v>
      </c>
      <c r="K5">
        <f t="shared" si="0"/>
        <v>8</v>
      </c>
      <c r="L5">
        <f t="shared" si="1"/>
        <v>31.154</v>
      </c>
      <c r="N5" s="3" t="s">
        <v>480</v>
      </c>
      <c r="O5" s="4">
        <f>COUNTIF(K$2:K$53,"=4")</f>
        <v>0</v>
      </c>
      <c r="P5">
        <f>AVERAGE(E2:E53)</f>
        <v>29.387423076923081</v>
      </c>
    </row>
    <row r="6" spans="1:16">
      <c r="A6" t="s">
        <v>49</v>
      </c>
      <c r="B6">
        <v>14.926</v>
      </c>
      <c r="C6">
        <v>28.946999999999999</v>
      </c>
      <c r="D6">
        <v>27.731000000000002</v>
      </c>
      <c r="E6">
        <v>29.22</v>
      </c>
      <c r="F6">
        <v>29.266999999999999</v>
      </c>
      <c r="G6">
        <v>27.794</v>
      </c>
      <c r="H6">
        <v>28.001999999999999</v>
      </c>
      <c r="I6">
        <v>29.027000000000001</v>
      </c>
      <c r="K6">
        <f t="shared" si="0"/>
        <v>5</v>
      </c>
      <c r="L6">
        <f t="shared" si="1"/>
        <v>29.266999999999999</v>
      </c>
      <c r="N6" s="3" t="s">
        <v>481</v>
      </c>
      <c r="O6" s="4">
        <f>COUNTIF(K$2:K$53,"=5")</f>
        <v>27</v>
      </c>
      <c r="P6">
        <f>AVERAGE(F2:F53)</f>
        <v>29.423692307692313</v>
      </c>
    </row>
    <row r="7" spans="1:16">
      <c r="A7" t="s">
        <v>58</v>
      </c>
      <c r="B7">
        <v>14.407</v>
      </c>
      <c r="C7">
        <v>25.478999999999999</v>
      </c>
      <c r="D7">
        <v>24.61</v>
      </c>
      <c r="E7">
        <v>25.709</v>
      </c>
      <c r="F7">
        <v>25.739000000000001</v>
      </c>
      <c r="G7">
        <v>24.63</v>
      </c>
      <c r="H7">
        <v>24.812999999999999</v>
      </c>
      <c r="I7">
        <v>25.757999999999999</v>
      </c>
      <c r="K7">
        <f t="shared" si="0"/>
        <v>8</v>
      </c>
      <c r="L7">
        <f t="shared" si="1"/>
        <v>25.757999999999999</v>
      </c>
      <c r="N7" s="3" t="s">
        <v>6</v>
      </c>
      <c r="O7" s="4">
        <f>COUNTIF(K$2:K$53,"=6")</f>
        <v>0</v>
      </c>
      <c r="P7">
        <f>AVERAGE(G2:G53)</f>
        <v>27.902442307692301</v>
      </c>
    </row>
    <row r="8" spans="1:16">
      <c r="A8" t="s">
        <v>67</v>
      </c>
      <c r="B8">
        <v>14.856999999999999</v>
      </c>
      <c r="C8">
        <v>29.632000000000001</v>
      </c>
      <c r="D8">
        <v>28.04</v>
      </c>
      <c r="E8">
        <v>29.815999999999999</v>
      </c>
      <c r="F8">
        <v>29.901</v>
      </c>
      <c r="G8">
        <v>28.134</v>
      </c>
      <c r="H8">
        <v>28.393000000000001</v>
      </c>
      <c r="I8">
        <v>29.850999999999999</v>
      </c>
      <c r="K8">
        <f t="shared" si="0"/>
        <v>5</v>
      </c>
      <c r="L8">
        <f t="shared" si="1"/>
        <v>29.901</v>
      </c>
      <c r="N8" s="3" t="s">
        <v>7</v>
      </c>
      <c r="O8" s="4">
        <f>COUNTIF(K$2:K$53,"=7")</f>
        <v>0</v>
      </c>
      <c r="P8">
        <f>AVERAGE(H2:H53)</f>
        <v>28.146923076923084</v>
      </c>
    </row>
    <row r="9" spans="1:16" ht="17.25" thickBot="1">
      <c r="A9" t="s">
        <v>76</v>
      </c>
      <c r="B9">
        <v>14.926</v>
      </c>
      <c r="C9">
        <v>32.823</v>
      </c>
      <c r="D9">
        <v>31.256</v>
      </c>
      <c r="E9">
        <v>33.098999999999997</v>
      </c>
      <c r="F9">
        <v>33.156999999999996</v>
      </c>
      <c r="G9">
        <v>31.350999999999999</v>
      </c>
      <c r="H9">
        <v>31.614000000000001</v>
      </c>
      <c r="I9">
        <v>33.046999999999997</v>
      </c>
      <c r="K9">
        <f t="shared" si="0"/>
        <v>5</v>
      </c>
      <c r="L9">
        <f t="shared" si="1"/>
        <v>33.156999999999996</v>
      </c>
      <c r="N9" s="5" t="s">
        <v>8</v>
      </c>
      <c r="O9" s="6">
        <f>COUNTIF(K$2:K$53,"=8")</f>
        <v>25</v>
      </c>
      <c r="P9">
        <f>AVERAGE(I2:I53)</f>
        <v>29.41467307692308</v>
      </c>
    </row>
    <row r="10" spans="1:16">
      <c r="A10" t="s">
        <v>85</v>
      </c>
      <c r="B10">
        <v>14.723000000000001</v>
      </c>
      <c r="C10">
        <v>25.547999999999998</v>
      </c>
      <c r="D10">
        <v>24.81</v>
      </c>
      <c r="E10">
        <v>25.786000000000001</v>
      </c>
      <c r="F10">
        <v>25.81</v>
      </c>
      <c r="G10">
        <v>24.844999999999999</v>
      </c>
      <c r="H10">
        <v>25.065000000000001</v>
      </c>
      <c r="I10">
        <v>26.053000000000001</v>
      </c>
      <c r="K10">
        <f t="shared" si="0"/>
        <v>8</v>
      </c>
      <c r="L10">
        <f t="shared" si="1"/>
        <v>26.053000000000001</v>
      </c>
    </row>
    <row r="11" spans="1:16">
      <c r="A11" t="s">
        <v>94</v>
      </c>
      <c r="B11">
        <v>13.916</v>
      </c>
      <c r="C11">
        <v>23.329000000000001</v>
      </c>
      <c r="D11">
        <v>22.254999999999999</v>
      </c>
      <c r="E11">
        <v>23.518000000000001</v>
      </c>
      <c r="F11">
        <v>23.550999999999998</v>
      </c>
      <c r="G11">
        <v>22.291</v>
      </c>
      <c r="H11">
        <v>22.547000000000001</v>
      </c>
      <c r="I11">
        <v>23.492000000000001</v>
      </c>
      <c r="K11">
        <f t="shared" si="0"/>
        <v>5</v>
      </c>
      <c r="L11">
        <f t="shared" si="1"/>
        <v>23.550999999999998</v>
      </c>
    </row>
    <row r="12" spans="1:16">
      <c r="A12" t="s">
        <v>103</v>
      </c>
      <c r="B12">
        <v>15.502000000000001</v>
      </c>
      <c r="C12">
        <v>32.537999999999997</v>
      </c>
      <c r="D12">
        <v>31.341999999999999</v>
      </c>
      <c r="E12">
        <v>32.799999999999997</v>
      </c>
      <c r="F12">
        <v>32.853999999999999</v>
      </c>
      <c r="G12">
        <v>31.533999999999999</v>
      </c>
      <c r="H12">
        <v>31.707999999999998</v>
      </c>
      <c r="I12">
        <v>32.904000000000003</v>
      </c>
      <c r="K12">
        <f t="shared" si="0"/>
        <v>8</v>
      </c>
      <c r="L12">
        <f t="shared" si="1"/>
        <v>32.904000000000003</v>
      </c>
    </row>
    <row r="13" spans="1:16">
      <c r="A13" t="s">
        <v>112</v>
      </c>
      <c r="B13">
        <v>13.955</v>
      </c>
      <c r="C13">
        <v>25.882000000000001</v>
      </c>
      <c r="D13">
        <v>24.187000000000001</v>
      </c>
      <c r="E13">
        <v>26.155999999999999</v>
      </c>
      <c r="F13">
        <v>26.190999999999999</v>
      </c>
      <c r="G13">
        <v>24.225999999999999</v>
      </c>
      <c r="H13">
        <v>24.474</v>
      </c>
      <c r="I13">
        <v>25.920999999999999</v>
      </c>
      <c r="K13">
        <f t="shared" si="0"/>
        <v>5</v>
      </c>
      <c r="L13">
        <f t="shared" si="1"/>
        <v>26.190999999999999</v>
      </c>
    </row>
    <row r="14" spans="1:16">
      <c r="A14" t="s">
        <v>121</v>
      </c>
      <c r="B14">
        <v>14.510999999999999</v>
      </c>
      <c r="C14">
        <v>29.898</v>
      </c>
      <c r="D14">
        <v>28.850999999999999</v>
      </c>
      <c r="E14">
        <v>30.213000000000001</v>
      </c>
      <c r="F14">
        <v>30.295999999999999</v>
      </c>
      <c r="G14">
        <v>28.963999999999999</v>
      </c>
      <c r="H14">
        <v>29.184000000000001</v>
      </c>
      <c r="I14">
        <v>30.247</v>
      </c>
      <c r="K14">
        <f t="shared" si="0"/>
        <v>5</v>
      </c>
      <c r="L14">
        <f t="shared" si="1"/>
        <v>30.295999999999999</v>
      </c>
    </row>
    <row r="15" spans="1:16">
      <c r="A15" t="s">
        <v>130</v>
      </c>
      <c r="B15">
        <v>15.000999999999999</v>
      </c>
      <c r="C15">
        <v>30.478000000000002</v>
      </c>
      <c r="D15">
        <v>28.835000000000001</v>
      </c>
      <c r="E15">
        <v>30.702000000000002</v>
      </c>
      <c r="F15">
        <v>30.655999999999999</v>
      </c>
      <c r="G15">
        <v>28.870999999999999</v>
      </c>
      <c r="H15">
        <v>29.140999999999998</v>
      </c>
      <c r="I15">
        <v>30.710999999999999</v>
      </c>
      <c r="K15">
        <f t="shared" si="0"/>
        <v>8</v>
      </c>
      <c r="L15">
        <f t="shared" si="1"/>
        <v>30.710999999999999</v>
      </c>
    </row>
    <row r="16" spans="1:16">
      <c r="A16" t="s">
        <v>139</v>
      </c>
      <c r="B16">
        <v>14.207000000000001</v>
      </c>
      <c r="C16">
        <v>24.417999999999999</v>
      </c>
      <c r="D16">
        <v>23.114000000000001</v>
      </c>
      <c r="E16">
        <v>24.69</v>
      </c>
      <c r="F16">
        <v>24.687999999999999</v>
      </c>
      <c r="G16">
        <v>23.126999999999999</v>
      </c>
      <c r="H16">
        <v>23.434999999999999</v>
      </c>
      <c r="I16">
        <v>24.54</v>
      </c>
      <c r="K16">
        <f t="shared" si="0"/>
        <v>5</v>
      </c>
      <c r="L16">
        <f t="shared" si="1"/>
        <v>24.69</v>
      </c>
    </row>
    <row r="17" spans="1:16">
      <c r="A17" t="s">
        <v>148</v>
      </c>
      <c r="B17">
        <v>15.39</v>
      </c>
      <c r="C17">
        <v>27.632000000000001</v>
      </c>
      <c r="D17">
        <v>26.544</v>
      </c>
      <c r="E17">
        <v>27.861999999999998</v>
      </c>
      <c r="F17">
        <v>27.872</v>
      </c>
      <c r="G17">
        <v>26.611999999999998</v>
      </c>
      <c r="H17">
        <v>26.747</v>
      </c>
      <c r="I17">
        <v>27.606000000000002</v>
      </c>
      <c r="K17">
        <f t="shared" si="0"/>
        <v>5</v>
      </c>
      <c r="L17">
        <f t="shared" si="1"/>
        <v>27.872</v>
      </c>
    </row>
    <row r="18" spans="1:16">
      <c r="A18" t="s">
        <v>157</v>
      </c>
      <c r="B18">
        <v>15.268000000000001</v>
      </c>
      <c r="C18">
        <v>30.111000000000001</v>
      </c>
      <c r="D18">
        <v>28.169</v>
      </c>
      <c r="E18">
        <v>30.414000000000001</v>
      </c>
      <c r="F18">
        <v>30.483000000000001</v>
      </c>
      <c r="G18">
        <v>28.324000000000002</v>
      </c>
      <c r="H18">
        <v>28.663</v>
      </c>
      <c r="I18">
        <v>30.414999999999999</v>
      </c>
      <c r="K18">
        <f t="shared" si="0"/>
        <v>5</v>
      </c>
      <c r="L18">
        <f t="shared" si="1"/>
        <v>30.483000000000001</v>
      </c>
    </row>
    <row r="19" spans="1:16">
      <c r="A19" t="s">
        <v>166</v>
      </c>
      <c r="B19">
        <v>15.298</v>
      </c>
      <c r="C19">
        <v>34.378</v>
      </c>
      <c r="D19">
        <v>32.517000000000003</v>
      </c>
      <c r="E19">
        <v>34.646999999999998</v>
      </c>
      <c r="F19">
        <v>34.713999999999999</v>
      </c>
      <c r="G19">
        <v>32.646000000000001</v>
      </c>
      <c r="H19">
        <v>32.878999999999998</v>
      </c>
      <c r="I19">
        <v>34.514000000000003</v>
      </c>
      <c r="J19" s="7">
        <f>I19-C19</f>
        <v>0.13600000000000279</v>
      </c>
      <c r="K19">
        <f t="shared" si="0"/>
        <v>5</v>
      </c>
      <c r="L19" s="8">
        <f t="shared" si="1"/>
        <v>34.713999999999999</v>
      </c>
    </row>
    <row r="20" spans="1:16" ht="17.25" thickBot="1">
      <c r="A20" t="s">
        <v>175</v>
      </c>
      <c r="B20">
        <v>14.298999999999999</v>
      </c>
      <c r="C20">
        <v>26.696000000000002</v>
      </c>
      <c r="D20">
        <v>24.876999999999999</v>
      </c>
      <c r="E20">
        <v>27.024000000000001</v>
      </c>
      <c r="F20">
        <v>27.021999999999998</v>
      </c>
      <c r="G20">
        <v>24.93</v>
      </c>
      <c r="H20">
        <v>25.254000000000001</v>
      </c>
      <c r="I20">
        <v>26.829000000000001</v>
      </c>
      <c r="J20" s="9">
        <f t="shared" ref="J20:J33" si="2">I20-C20</f>
        <v>0.13299999999999912</v>
      </c>
      <c r="K20">
        <f t="shared" si="0"/>
        <v>5</v>
      </c>
      <c r="L20" s="10">
        <f t="shared" si="1"/>
        <v>27.024000000000001</v>
      </c>
      <c r="N20" t="s">
        <v>482</v>
      </c>
      <c r="O20" t="s">
        <v>483</v>
      </c>
    </row>
    <row r="21" spans="1:16">
      <c r="A21" t="s">
        <v>184</v>
      </c>
      <c r="B21">
        <v>15.202</v>
      </c>
      <c r="C21">
        <v>29.361000000000001</v>
      </c>
      <c r="D21">
        <v>27.19</v>
      </c>
      <c r="E21">
        <v>29.661000000000001</v>
      </c>
      <c r="F21">
        <v>29.71</v>
      </c>
      <c r="G21">
        <v>27.292999999999999</v>
      </c>
      <c r="H21">
        <v>27.640999999999998</v>
      </c>
      <c r="I21">
        <v>29.478000000000002</v>
      </c>
      <c r="J21" s="7">
        <f t="shared" si="2"/>
        <v>0.11700000000000088</v>
      </c>
      <c r="K21">
        <f t="shared" si="0"/>
        <v>5</v>
      </c>
      <c r="L21" s="10">
        <f t="shared" si="1"/>
        <v>29.71</v>
      </c>
      <c r="N21" s="1" t="s">
        <v>478</v>
      </c>
      <c r="O21" s="2">
        <f>COUNTIF(K$2:K$18,"=1")</f>
        <v>0</v>
      </c>
      <c r="P21">
        <f>AVERAGE(B2:B18)</f>
        <v>14.757117647058823</v>
      </c>
    </row>
    <row r="22" spans="1:16">
      <c r="A22" t="s">
        <v>193</v>
      </c>
      <c r="B22">
        <v>15.067</v>
      </c>
      <c r="C22">
        <v>29.327000000000002</v>
      </c>
      <c r="D22">
        <v>27.652999999999999</v>
      </c>
      <c r="E22">
        <v>29.655999999999999</v>
      </c>
      <c r="F22">
        <v>29.59</v>
      </c>
      <c r="G22">
        <v>27.771999999999998</v>
      </c>
      <c r="H22">
        <v>28.016999999999999</v>
      </c>
      <c r="I22">
        <v>29.323</v>
      </c>
      <c r="J22" s="7">
        <f t="shared" si="2"/>
        <v>-4.0000000000013358E-3</v>
      </c>
      <c r="K22">
        <f t="shared" si="0"/>
        <v>5</v>
      </c>
      <c r="L22" s="10">
        <f t="shared" si="1"/>
        <v>29.655999999999999</v>
      </c>
      <c r="N22" s="3" t="s">
        <v>2</v>
      </c>
      <c r="O22" s="4">
        <f>COUNTIF(K$2:K$18,"=2")</f>
        <v>0</v>
      </c>
      <c r="P22">
        <f>AVERAGE(C2:C18)</f>
        <v>28.765058823529415</v>
      </c>
    </row>
    <row r="23" spans="1:16">
      <c r="A23" t="s">
        <v>202</v>
      </c>
      <c r="B23">
        <v>14.795</v>
      </c>
      <c r="C23">
        <v>26.268000000000001</v>
      </c>
      <c r="D23">
        <v>24.82</v>
      </c>
      <c r="E23">
        <v>26.553999999999998</v>
      </c>
      <c r="F23">
        <v>26.542000000000002</v>
      </c>
      <c r="G23">
        <v>24.866</v>
      </c>
      <c r="H23">
        <v>25.128</v>
      </c>
      <c r="I23">
        <v>26.440999999999999</v>
      </c>
      <c r="J23" s="9">
        <f t="shared" si="2"/>
        <v>0.17299999999999827</v>
      </c>
      <c r="K23">
        <f t="shared" si="0"/>
        <v>5</v>
      </c>
      <c r="L23" s="10">
        <f t="shared" si="1"/>
        <v>26.553999999999998</v>
      </c>
      <c r="N23" s="3" t="s">
        <v>479</v>
      </c>
      <c r="O23" s="4">
        <f>COUNTIF(K$2:K$18,"=3")</f>
        <v>0</v>
      </c>
      <c r="P23">
        <f>AVERAGE(D2:D18)</f>
        <v>27.409117647058821</v>
      </c>
    </row>
    <row r="24" spans="1:16">
      <c r="A24" t="s">
        <v>211</v>
      </c>
      <c r="B24">
        <v>14.983000000000001</v>
      </c>
      <c r="C24">
        <v>31.481000000000002</v>
      </c>
      <c r="D24">
        <v>30.541</v>
      </c>
      <c r="E24">
        <v>31.667000000000002</v>
      </c>
      <c r="F24">
        <v>31.751000000000001</v>
      </c>
      <c r="G24">
        <v>30.731999999999999</v>
      </c>
      <c r="H24">
        <v>30.922999999999998</v>
      </c>
      <c r="I24">
        <v>31.86</v>
      </c>
      <c r="J24" s="7">
        <f t="shared" si="2"/>
        <v>0.37899999999999778</v>
      </c>
      <c r="K24">
        <f t="shared" si="0"/>
        <v>8</v>
      </c>
      <c r="L24" s="10">
        <f t="shared" si="1"/>
        <v>31.86</v>
      </c>
      <c r="N24" s="3" t="s">
        <v>480</v>
      </c>
      <c r="O24" s="4">
        <f>COUNTIF(K$2:K$18,"=4")</f>
        <v>0</v>
      </c>
      <c r="P24">
        <f>AVERAGE(E2:E18)</f>
        <v>29.026470588235298</v>
      </c>
    </row>
    <row r="25" spans="1:16">
      <c r="A25" t="s">
        <v>220</v>
      </c>
      <c r="B25">
        <v>14.922000000000001</v>
      </c>
      <c r="C25">
        <v>27.638999999999999</v>
      </c>
      <c r="D25">
        <v>26.303000000000001</v>
      </c>
      <c r="E25">
        <v>27.913</v>
      </c>
      <c r="F25">
        <v>27.939</v>
      </c>
      <c r="G25">
        <v>26.353999999999999</v>
      </c>
      <c r="H25">
        <v>26.611999999999998</v>
      </c>
      <c r="I25">
        <v>27.995000000000001</v>
      </c>
      <c r="J25" s="9">
        <f t="shared" si="2"/>
        <v>0.35600000000000165</v>
      </c>
      <c r="K25">
        <f t="shared" si="0"/>
        <v>8</v>
      </c>
      <c r="L25" s="10">
        <f t="shared" si="1"/>
        <v>27.995000000000001</v>
      </c>
      <c r="N25" s="3" t="s">
        <v>481</v>
      </c>
      <c r="O25" s="4">
        <f>COUNTIF(K$2:K$18,"=5")</f>
        <v>11</v>
      </c>
      <c r="P25">
        <f>AVERAGE(F2:F18)</f>
        <v>29.072470588235291</v>
      </c>
    </row>
    <row r="26" spans="1:16">
      <c r="A26" t="s">
        <v>229</v>
      </c>
      <c r="B26">
        <v>14.445</v>
      </c>
      <c r="C26">
        <v>33.542999999999999</v>
      </c>
      <c r="D26">
        <v>32.917999999999999</v>
      </c>
      <c r="E26">
        <v>33.802999999999997</v>
      </c>
      <c r="F26">
        <v>33.868000000000002</v>
      </c>
      <c r="G26">
        <v>32.927999999999997</v>
      </c>
      <c r="H26">
        <v>33.049999999999997</v>
      </c>
      <c r="I26">
        <v>33.845999999999997</v>
      </c>
      <c r="J26" s="9">
        <f t="shared" si="2"/>
        <v>0.30299999999999727</v>
      </c>
      <c r="K26">
        <f t="shared" si="0"/>
        <v>5</v>
      </c>
      <c r="L26" s="10">
        <f t="shared" si="1"/>
        <v>33.868000000000002</v>
      </c>
      <c r="N26" s="3" t="s">
        <v>6</v>
      </c>
      <c r="O26" s="4">
        <f>COUNTIF(K$2:K$18,"=6")</f>
        <v>0</v>
      </c>
      <c r="P26">
        <f>AVERAGE(G2:G18)</f>
        <v>27.495823529411766</v>
      </c>
    </row>
    <row r="27" spans="1:16">
      <c r="A27" t="s">
        <v>238</v>
      </c>
      <c r="B27">
        <v>13.75</v>
      </c>
      <c r="C27">
        <v>22.927</v>
      </c>
      <c r="D27">
        <v>21.379000000000001</v>
      </c>
      <c r="E27">
        <v>23.183</v>
      </c>
      <c r="F27">
        <v>23.207999999999998</v>
      </c>
      <c r="G27">
        <v>21.434999999999999</v>
      </c>
      <c r="H27">
        <v>21.71</v>
      </c>
      <c r="I27">
        <v>22.878</v>
      </c>
      <c r="J27" s="7">
        <f t="shared" si="2"/>
        <v>-4.8999999999999488E-2</v>
      </c>
      <c r="K27">
        <f t="shared" si="0"/>
        <v>5</v>
      </c>
      <c r="L27" s="10">
        <f t="shared" si="1"/>
        <v>23.207999999999998</v>
      </c>
      <c r="N27" s="3" t="s">
        <v>7</v>
      </c>
      <c r="O27" s="4">
        <f>COUNTIF(K$2:K$18,"=7")</f>
        <v>0</v>
      </c>
      <c r="P27">
        <f>AVERAGE(H2:H18)</f>
        <v>27.733352941176474</v>
      </c>
    </row>
    <row r="28" spans="1:16" ht="17.25" thickBot="1">
      <c r="A28" t="s">
        <v>247</v>
      </c>
      <c r="B28">
        <v>14.738</v>
      </c>
      <c r="C28">
        <v>28.780999999999999</v>
      </c>
      <c r="D28">
        <v>26.559000000000001</v>
      </c>
      <c r="E28">
        <v>29.067</v>
      </c>
      <c r="F28">
        <v>29.114999999999998</v>
      </c>
      <c r="G28">
        <v>26.626999999999999</v>
      </c>
      <c r="H28">
        <v>26.96</v>
      </c>
      <c r="I28">
        <v>28.846</v>
      </c>
      <c r="J28" s="7">
        <f t="shared" si="2"/>
        <v>6.5000000000001279E-2</v>
      </c>
      <c r="K28">
        <f t="shared" si="0"/>
        <v>5</v>
      </c>
      <c r="L28" s="10">
        <f t="shared" si="1"/>
        <v>29.114999999999998</v>
      </c>
      <c r="N28" s="5" t="s">
        <v>8</v>
      </c>
      <c r="O28" s="6">
        <f>COUNTIF(K$2:K$18,"=8")</f>
        <v>6</v>
      </c>
      <c r="P28">
        <f>AVERAGE(I2:I18)</f>
        <v>29.001117647058827</v>
      </c>
    </row>
    <row r="29" spans="1:16">
      <c r="A29" t="s">
        <v>256</v>
      </c>
      <c r="B29">
        <v>14.218999999999999</v>
      </c>
      <c r="C29">
        <v>24.085999999999999</v>
      </c>
      <c r="D29">
        <v>23.37</v>
      </c>
      <c r="E29">
        <v>24.420999999999999</v>
      </c>
      <c r="F29">
        <v>24.481999999999999</v>
      </c>
      <c r="G29">
        <v>23.428000000000001</v>
      </c>
      <c r="H29">
        <v>23.641999999999999</v>
      </c>
      <c r="I29">
        <v>24.408999999999999</v>
      </c>
      <c r="J29" s="7">
        <f t="shared" si="2"/>
        <v>0.3230000000000004</v>
      </c>
      <c r="K29">
        <f t="shared" si="0"/>
        <v>5</v>
      </c>
      <c r="L29" s="10">
        <f t="shared" si="1"/>
        <v>24.481999999999999</v>
      </c>
      <c r="O29">
        <f>SUM(O21:O28)</f>
        <v>17</v>
      </c>
    </row>
    <row r="30" spans="1:16">
      <c r="A30" t="s">
        <v>265</v>
      </c>
      <c r="B30">
        <v>15.284000000000001</v>
      </c>
      <c r="C30">
        <v>31.327000000000002</v>
      </c>
      <c r="D30">
        <v>30.260999999999999</v>
      </c>
      <c r="E30">
        <v>31.542000000000002</v>
      </c>
      <c r="F30">
        <v>31.536000000000001</v>
      </c>
      <c r="G30">
        <v>30.312999999999999</v>
      </c>
      <c r="H30">
        <v>30.498999999999999</v>
      </c>
      <c r="I30">
        <v>31.643999999999998</v>
      </c>
      <c r="J30" s="7">
        <f t="shared" si="2"/>
        <v>0.31699999999999662</v>
      </c>
      <c r="K30">
        <f t="shared" si="0"/>
        <v>8</v>
      </c>
      <c r="L30" s="10">
        <f t="shared" si="1"/>
        <v>31.643999999999998</v>
      </c>
    </row>
    <row r="31" spans="1:16">
      <c r="A31" t="s">
        <v>274</v>
      </c>
      <c r="B31">
        <v>14.798999999999999</v>
      </c>
      <c r="C31">
        <v>26.265000000000001</v>
      </c>
      <c r="D31">
        <v>24.11</v>
      </c>
      <c r="E31">
        <v>26.568999999999999</v>
      </c>
      <c r="F31">
        <v>26.576000000000001</v>
      </c>
      <c r="G31">
        <v>24.16</v>
      </c>
      <c r="H31">
        <v>24.556000000000001</v>
      </c>
      <c r="I31">
        <v>26.273</v>
      </c>
      <c r="J31" s="7">
        <f t="shared" si="2"/>
        <v>7.9999999999991189E-3</v>
      </c>
      <c r="K31">
        <f t="shared" si="0"/>
        <v>5</v>
      </c>
      <c r="L31" s="10">
        <f t="shared" si="1"/>
        <v>26.576000000000001</v>
      </c>
    </row>
    <row r="32" spans="1:16" ht="17.25" thickBot="1">
      <c r="A32" t="s">
        <v>283</v>
      </c>
      <c r="B32">
        <v>15.448</v>
      </c>
      <c r="C32">
        <v>28.687999999999999</v>
      </c>
      <c r="D32">
        <v>27.103000000000002</v>
      </c>
      <c r="E32">
        <v>28.978999999999999</v>
      </c>
      <c r="F32">
        <v>28.914999999999999</v>
      </c>
      <c r="G32">
        <v>27.216000000000001</v>
      </c>
      <c r="H32">
        <v>27.428000000000001</v>
      </c>
      <c r="I32">
        <v>28.853000000000002</v>
      </c>
      <c r="J32" s="9">
        <f t="shared" si="2"/>
        <v>0.1650000000000027</v>
      </c>
      <c r="K32">
        <f t="shared" si="0"/>
        <v>5</v>
      </c>
      <c r="L32" s="10">
        <f t="shared" si="1"/>
        <v>28.978999999999999</v>
      </c>
      <c r="N32" t="s">
        <v>484</v>
      </c>
      <c r="O32" t="s">
        <v>485</v>
      </c>
    </row>
    <row r="33" spans="1:16">
      <c r="A33" t="s">
        <v>292</v>
      </c>
      <c r="B33">
        <v>14.234999999999999</v>
      </c>
      <c r="C33">
        <v>27.292999999999999</v>
      </c>
      <c r="D33">
        <v>26.045000000000002</v>
      </c>
      <c r="E33">
        <v>27.573</v>
      </c>
      <c r="F33">
        <v>27.571999999999999</v>
      </c>
      <c r="G33">
        <v>26.103000000000002</v>
      </c>
      <c r="H33">
        <v>26.372</v>
      </c>
      <c r="I33">
        <v>27.484000000000002</v>
      </c>
      <c r="J33" s="7">
        <f t="shared" si="2"/>
        <v>0.1910000000000025</v>
      </c>
      <c r="K33">
        <f t="shared" si="0"/>
        <v>5</v>
      </c>
      <c r="L33" s="11">
        <f t="shared" si="1"/>
        <v>27.573</v>
      </c>
      <c r="N33" s="1" t="s">
        <v>478</v>
      </c>
      <c r="O33" s="2">
        <f>COUNTIF(K$19:K$33,"=1")</f>
        <v>0</v>
      </c>
      <c r="P33">
        <f>AVERAGE(B19:B33)</f>
        <v>14.765599999999999</v>
      </c>
    </row>
    <row r="34" spans="1:16">
      <c r="A34" t="s">
        <v>301</v>
      </c>
      <c r="B34">
        <v>14.151999999999999</v>
      </c>
      <c r="C34">
        <v>31.347999999999999</v>
      </c>
      <c r="D34">
        <v>30.504999999999999</v>
      </c>
      <c r="E34">
        <v>31.713000000000001</v>
      </c>
      <c r="F34">
        <v>31.785</v>
      </c>
      <c r="G34">
        <v>30.716999999999999</v>
      </c>
      <c r="H34">
        <v>30.895</v>
      </c>
      <c r="I34">
        <v>32.164999999999999</v>
      </c>
      <c r="K34">
        <f t="shared" si="0"/>
        <v>8</v>
      </c>
      <c r="L34">
        <f t="shared" si="1"/>
        <v>32.164999999999999</v>
      </c>
      <c r="N34" s="3" t="s">
        <v>2</v>
      </c>
      <c r="O34" s="4">
        <f>COUNTIF(K$19:K$33,"=2")</f>
        <v>0</v>
      </c>
      <c r="P34">
        <f>AVERAGE(C19:C33)</f>
        <v>28.537333333333333</v>
      </c>
    </row>
    <row r="35" spans="1:16">
      <c r="A35" t="s">
        <v>310</v>
      </c>
      <c r="B35">
        <v>14.419</v>
      </c>
      <c r="C35">
        <v>26.745000000000001</v>
      </c>
      <c r="D35">
        <v>25.629000000000001</v>
      </c>
      <c r="E35">
        <v>27.003</v>
      </c>
      <c r="F35">
        <v>27.035</v>
      </c>
      <c r="G35">
        <v>25.667000000000002</v>
      </c>
      <c r="H35">
        <v>25.928999999999998</v>
      </c>
      <c r="I35">
        <v>27.068000000000001</v>
      </c>
      <c r="K35">
        <f t="shared" si="0"/>
        <v>8</v>
      </c>
      <c r="L35">
        <f t="shared" si="1"/>
        <v>27.068000000000001</v>
      </c>
      <c r="N35" s="3" t="s">
        <v>479</v>
      </c>
      <c r="O35" s="4">
        <f>COUNTIF(K$19:K$33,"=3")</f>
        <v>0</v>
      </c>
      <c r="P35">
        <f>AVERAGE(D19:D33)</f>
        <v>27.043066666666672</v>
      </c>
    </row>
    <row r="36" spans="1:16">
      <c r="A36" t="s">
        <v>319</v>
      </c>
      <c r="B36">
        <v>13.933</v>
      </c>
      <c r="C36">
        <v>32.975999999999999</v>
      </c>
      <c r="D36">
        <v>31.228000000000002</v>
      </c>
      <c r="E36">
        <v>33.213999999999999</v>
      </c>
      <c r="F36">
        <v>33.222000000000001</v>
      </c>
      <c r="G36">
        <v>31.401</v>
      </c>
      <c r="H36">
        <v>31.713000000000001</v>
      </c>
      <c r="I36">
        <v>33.795999999999999</v>
      </c>
      <c r="K36">
        <f t="shared" si="0"/>
        <v>8</v>
      </c>
      <c r="L36">
        <f t="shared" si="1"/>
        <v>33.795999999999999</v>
      </c>
      <c r="N36" s="3" t="s">
        <v>480</v>
      </c>
      <c r="O36" s="4">
        <f>COUNTIF(K$19:K$33,"=4")</f>
        <v>0</v>
      </c>
      <c r="P36">
        <f>AVERAGE(E19:E33)</f>
        <v>28.817266666666669</v>
      </c>
    </row>
    <row r="37" spans="1:16">
      <c r="A37" t="s">
        <v>328</v>
      </c>
      <c r="B37">
        <v>15.154</v>
      </c>
      <c r="C37">
        <v>31.137</v>
      </c>
      <c r="D37">
        <v>29.995999999999999</v>
      </c>
      <c r="E37">
        <v>31.404</v>
      </c>
      <c r="F37">
        <v>31.498000000000001</v>
      </c>
      <c r="G37">
        <v>30.119</v>
      </c>
      <c r="H37">
        <v>30.34</v>
      </c>
      <c r="I37">
        <v>31.550999999999998</v>
      </c>
      <c r="K37">
        <f t="shared" si="0"/>
        <v>8</v>
      </c>
      <c r="L37">
        <f t="shared" si="1"/>
        <v>31.550999999999998</v>
      </c>
      <c r="N37" s="3" t="s">
        <v>481</v>
      </c>
      <c r="O37" s="4">
        <f>COUNTIF(K$19:K$33,"=5")</f>
        <v>12</v>
      </c>
      <c r="P37">
        <f>AVERAGE(F19:F33)</f>
        <v>28.836000000000006</v>
      </c>
    </row>
    <row r="38" spans="1:16">
      <c r="A38" t="s">
        <v>337</v>
      </c>
      <c r="B38">
        <v>15.445</v>
      </c>
      <c r="C38">
        <v>32.051000000000002</v>
      </c>
      <c r="D38">
        <v>30.588999999999999</v>
      </c>
      <c r="E38">
        <v>32.247</v>
      </c>
      <c r="F38">
        <v>32.28</v>
      </c>
      <c r="G38">
        <v>30.74</v>
      </c>
      <c r="H38">
        <v>31</v>
      </c>
      <c r="I38">
        <v>32.293999999999997</v>
      </c>
      <c r="K38">
        <f t="shared" si="0"/>
        <v>8</v>
      </c>
      <c r="L38">
        <f t="shared" si="1"/>
        <v>32.293999999999997</v>
      </c>
      <c r="N38" s="3" t="s">
        <v>6</v>
      </c>
      <c r="O38" s="4">
        <f>COUNTIF(K$19:K$33,"=6")</f>
        <v>0</v>
      </c>
      <c r="P38">
        <f>AVERAGE(G19:G33)</f>
        <v>27.120200000000004</v>
      </c>
    </row>
    <row r="39" spans="1:16">
      <c r="A39" t="s">
        <v>346</v>
      </c>
      <c r="B39">
        <v>15.257999999999999</v>
      </c>
      <c r="C39">
        <v>37.192999999999998</v>
      </c>
      <c r="D39">
        <v>34.857999999999997</v>
      </c>
      <c r="E39">
        <v>37.473999999999997</v>
      </c>
      <c r="F39">
        <v>37.457000000000001</v>
      </c>
      <c r="G39">
        <v>35.22</v>
      </c>
      <c r="H39">
        <v>35.558999999999997</v>
      </c>
      <c r="I39">
        <v>38.237000000000002</v>
      </c>
      <c r="K39">
        <f t="shared" si="0"/>
        <v>8</v>
      </c>
      <c r="L39">
        <f t="shared" si="1"/>
        <v>38.237000000000002</v>
      </c>
      <c r="N39" s="3" t="s">
        <v>7</v>
      </c>
      <c r="O39" s="4">
        <f>COUNTIF(K$19:K$33,"=7")</f>
        <v>0</v>
      </c>
      <c r="P39">
        <f>AVERAGE(H19:H33)</f>
        <v>27.378066666666665</v>
      </c>
    </row>
    <row r="40" spans="1:16" ht="17.25" thickBot="1">
      <c r="A40" t="s">
        <v>355</v>
      </c>
      <c r="B40">
        <v>14.291</v>
      </c>
      <c r="C40">
        <v>26.954000000000001</v>
      </c>
      <c r="D40">
        <v>25.581</v>
      </c>
      <c r="E40">
        <v>27.161999999999999</v>
      </c>
      <c r="F40">
        <v>27.143000000000001</v>
      </c>
      <c r="G40">
        <v>25.616</v>
      </c>
      <c r="H40">
        <v>25.89</v>
      </c>
      <c r="I40">
        <v>27.106999999999999</v>
      </c>
      <c r="J40" s="7">
        <f>I40-C40</f>
        <v>0.15299999999999869</v>
      </c>
      <c r="K40">
        <f t="shared" si="0"/>
        <v>5</v>
      </c>
      <c r="L40" s="8">
        <f t="shared" si="1"/>
        <v>27.161999999999999</v>
      </c>
      <c r="N40" s="5" t="s">
        <v>8</v>
      </c>
      <c r="O40" s="6">
        <f>COUNTIF(K$19:K$33,"=8")</f>
        <v>3</v>
      </c>
      <c r="P40">
        <f>AVERAGE(I19:I33)</f>
        <v>28.711533333333332</v>
      </c>
    </row>
    <row r="41" spans="1:16">
      <c r="A41" t="s">
        <v>364</v>
      </c>
      <c r="B41">
        <v>14.538</v>
      </c>
      <c r="C41">
        <v>25.213000000000001</v>
      </c>
      <c r="D41">
        <v>24.35</v>
      </c>
      <c r="E41">
        <v>25.504000000000001</v>
      </c>
      <c r="F41">
        <v>25.518000000000001</v>
      </c>
      <c r="G41">
        <v>24.481999999999999</v>
      </c>
      <c r="H41">
        <v>24.716999999999999</v>
      </c>
      <c r="I41">
        <v>25.704000000000001</v>
      </c>
      <c r="J41" s="12">
        <f t="shared" ref="J41:J53" si="3">I41-C41</f>
        <v>0.49099999999999966</v>
      </c>
      <c r="K41">
        <f t="shared" si="0"/>
        <v>8</v>
      </c>
      <c r="L41" s="10">
        <f t="shared" si="1"/>
        <v>25.704000000000001</v>
      </c>
      <c r="O41">
        <f>SUM(O33:O40)</f>
        <v>15</v>
      </c>
    </row>
    <row r="42" spans="1:16">
      <c r="A42" t="s">
        <v>373</v>
      </c>
      <c r="B42">
        <v>14.733000000000001</v>
      </c>
      <c r="C42">
        <v>31.164999999999999</v>
      </c>
      <c r="D42">
        <v>29.696999999999999</v>
      </c>
      <c r="E42">
        <v>31.385999999999999</v>
      </c>
      <c r="F42">
        <v>31.372</v>
      </c>
      <c r="G42">
        <v>29.748000000000001</v>
      </c>
      <c r="H42">
        <v>30.015999999999998</v>
      </c>
      <c r="I42">
        <v>31.49</v>
      </c>
      <c r="J42" s="7">
        <f t="shared" si="3"/>
        <v>0.32499999999999929</v>
      </c>
      <c r="K42">
        <f t="shared" si="0"/>
        <v>8</v>
      </c>
      <c r="L42" s="10">
        <f t="shared" si="1"/>
        <v>31.49</v>
      </c>
    </row>
    <row r="43" spans="1:16">
      <c r="A43" t="s">
        <v>382</v>
      </c>
      <c r="B43">
        <v>14.605</v>
      </c>
      <c r="C43">
        <v>26.423999999999999</v>
      </c>
      <c r="D43">
        <v>26.181999999999999</v>
      </c>
      <c r="E43">
        <v>26.623999999999999</v>
      </c>
      <c r="F43">
        <v>26.602</v>
      </c>
      <c r="G43">
        <v>26.254000000000001</v>
      </c>
      <c r="H43">
        <v>26.367000000000001</v>
      </c>
      <c r="I43">
        <v>26.608000000000001</v>
      </c>
      <c r="J43" s="7">
        <f t="shared" si="3"/>
        <v>0.18400000000000105</v>
      </c>
      <c r="K43">
        <f t="shared" si="0"/>
        <v>8</v>
      </c>
      <c r="L43" s="10">
        <f t="shared" si="1"/>
        <v>26.623999999999999</v>
      </c>
    </row>
    <row r="44" spans="1:16">
      <c r="A44" t="s">
        <v>391</v>
      </c>
      <c r="B44">
        <v>14.673</v>
      </c>
      <c r="C44">
        <v>26.611999999999998</v>
      </c>
      <c r="D44">
        <v>25.832999999999998</v>
      </c>
      <c r="E44">
        <v>26.794</v>
      </c>
      <c r="F44">
        <v>26.815000000000001</v>
      </c>
      <c r="G44">
        <v>25.864999999999998</v>
      </c>
      <c r="H44">
        <v>26.074999999999999</v>
      </c>
      <c r="I44">
        <v>26.919</v>
      </c>
      <c r="J44" s="12">
        <f t="shared" si="3"/>
        <v>0.30700000000000216</v>
      </c>
      <c r="K44">
        <f t="shared" si="0"/>
        <v>8</v>
      </c>
      <c r="L44" s="10">
        <f t="shared" si="1"/>
        <v>26.919</v>
      </c>
    </row>
    <row r="45" spans="1:16" ht="17.25" thickBot="1">
      <c r="A45" t="s">
        <v>400</v>
      </c>
      <c r="B45">
        <v>14.247</v>
      </c>
      <c r="C45">
        <v>32.183</v>
      </c>
      <c r="D45">
        <v>30.36</v>
      </c>
      <c r="E45">
        <v>32.459000000000003</v>
      </c>
      <c r="F45">
        <v>32.569000000000003</v>
      </c>
      <c r="G45">
        <v>30.483000000000001</v>
      </c>
      <c r="H45">
        <v>30.838999999999999</v>
      </c>
      <c r="I45">
        <v>32.628999999999998</v>
      </c>
      <c r="J45" s="7">
        <f t="shared" si="3"/>
        <v>0.44599999999999795</v>
      </c>
      <c r="K45">
        <f t="shared" si="0"/>
        <v>8</v>
      </c>
      <c r="L45" s="10">
        <f t="shared" si="1"/>
        <v>32.628999999999998</v>
      </c>
      <c r="N45" t="s">
        <v>486</v>
      </c>
      <c r="O45" t="s">
        <v>487</v>
      </c>
    </row>
    <row r="46" spans="1:16">
      <c r="A46" t="s">
        <v>409</v>
      </c>
      <c r="B46">
        <v>15.215</v>
      </c>
      <c r="C46">
        <v>30.01</v>
      </c>
      <c r="D46">
        <v>28.597000000000001</v>
      </c>
      <c r="E46">
        <v>30.321000000000002</v>
      </c>
      <c r="F46">
        <v>30.405999999999999</v>
      </c>
      <c r="G46">
        <v>28.716000000000001</v>
      </c>
      <c r="H46">
        <v>29.010999999999999</v>
      </c>
      <c r="I46">
        <v>30.27</v>
      </c>
      <c r="J46" s="7">
        <f t="shared" si="3"/>
        <v>0.25999999999999801</v>
      </c>
      <c r="K46">
        <f t="shared" si="0"/>
        <v>5</v>
      </c>
      <c r="L46" s="10">
        <f t="shared" si="1"/>
        <v>30.405999999999999</v>
      </c>
      <c r="N46" s="1" t="s">
        <v>478</v>
      </c>
      <c r="O46" s="2">
        <f>COUNTIF(K$40:K$53,"=1")</f>
        <v>0</v>
      </c>
      <c r="P46">
        <f>AVERAGE(B40:B53)</f>
        <v>14.656857142857145</v>
      </c>
    </row>
    <row r="47" spans="1:16">
      <c r="A47" t="s">
        <v>418</v>
      </c>
      <c r="B47">
        <v>13.037000000000001</v>
      </c>
      <c r="C47">
        <v>21.084</v>
      </c>
      <c r="D47">
        <v>20.942</v>
      </c>
      <c r="E47">
        <v>21.244</v>
      </c>
      <c r="F47">
        <v>21.295000000000002</v>
      </c>
      <c r="G47">
        <v>20.952000000000002</v>
      </c>
      <c r="H47">
        <v>21.109000000000002</v>
      </c>
      <c r="I47">
        <v>21.518000000000001</v>
      </c>
      <c r="J47" s="7">
        <f t="shared" si="3"/>
        <v>0.43400000000000105</v>
      </c>
      <c r="K47">
        <f t="shared" si="0"/>
        <v>8</v>
      </c>
      <c r="L47" s="10">
        <f t="shared" si="1"/>
        <v>21.518000000000001</v>
      </c>
      <c r="N47" s="3" t="s">
        <v>2</v>
      </c>
      <c r="O47" s="4">
        <f>COUNTIF(K$40:K$53,"=2")</f>
        <v>0</v>
      </c>
      <c r="P47">
        <f>AVERAGE(C40:C53)</f>
        <v>29.00957142857143</v>
      </c>
    </row>
    <row r="48" spans="1:16">
      <c r="A48" t="s">
        <v>427</v>
      </c>
      <c r="B48">
        <v>13.954000000000001</v>
      </c>
      <c r="C48">
        <v>23.4</v>
      </c>
      <c r="D48">
        <v>22.266999999999999</v>
      </c>
      <c r="E48">
        <v>23.687999999999999</v>
      </c>
      <c r="F48">
        <v>23.719000000000001</v>
      </c>
      <c r="G48">
        <v>22.312999999999999</v>
      </c>
      <c r="H48">
        <v>22.602</v>
      </c>
      <c r="I48">
        <v>23.709</v>
      </c>
      <c r="J48" s="12">
        <f t="shared" si="3"/>
        <v>0.30900000000000105</v>
      </c>
      <c r="K48">
        <f t="shared" si="0"/>
        <v>5</v>
      </c>
      <c r="L48" s="10">
        <f t="shared" si="1"/>
        <v>23.719000000000001</v>
      </c>
      <c r="N48" s="3" t="s">
        <v>479</v>
      </c>
      <c r="O48" s="4">
        <f>COUNTIF(K$40:K$53,"=3")</f>
        <v>0</v>
      </c>
      <c r="P48">
        <f>AVERAGE(D40:D53)</f>
        <v>27.986285714285714</v>
      </c>
    </row>
    <row r="49" spans="1:16">
      <c r="A49" t="s">
        <v>436</v>
      </c>
      <c r="B49">
        <v>14.548</v>
      </c>
      <c r="C49">
        <v>26.588999999999999</v>
      </c>
      <c r="D49">
        <v>25.248999999999999</v>
      </c>
      <c r="E49">
        <v>26.928999999999998</v>
      </c>
      <c r="F49">
        <v>26.98</v>
      </c>
      <c r="G49">
        <v>25.297999999999998</v>
      </c>
      <c r="H49">
        <v>25.614000000000001</v>
      </c>
      <c r="I49">
        <v>26.765999999999998</v>
      </c>
      <c r="J49" s="7">
        <f t="shared" si="3"/>
        <v>0.1769999999999996</v>
      </c>
      <c r="K49">
        <f t="shared" si="0"/>
        <v>5</v>
      </c>
      <c r="L49" s="10">
        <f t="shared" si="1"/>
        <v>26.98</v>
      </c>
      <c r="N49" s="3" t="s">
        <v>480</v>
      </c>
      <c r="O49" s="4">
        <f>COUNTIF(K$40:K$53,"=4")</f>
        <v>0</v>
      </c>
      <c r="P49">
        <f>AVERAGE(E40:E53)</f>
        <v>29.241571428571429</v>
      </c>
    </row>
    <row r="50" spans="1:16">
      <c r="A50" t="s">
        <v>445</v>
      </c>
      <c r="B50">
        <v>14.906000000000001</v>
      </c>
      <c r="C50">
        <v>32.075000000000003</v>
      </c>
      <c r="D50">
        <v>31.202000000000002</v>
      </c>
      <c r="E50">
        <v>32.229999999999997</v>
      </c>
      <c r="F50">
        <v>32.322000000000003</v>
      </c>
      <c r="G50">
        <v>31.283000000000001</v>
      </c>
      <c r="H50">
        <v>31.475000000000001</v>
      </c>
      <c r="I50">
        <v>32.575000000000003</v>
      </c>
      <c r="J50" s="12">
        <f t="shared" si="3"/>
        <v>0.5</v>
      </c>
      <c r="K50">
        <f t="shared" si="0"/>
        <v>8</v>
      </c>
      <c r="L50" s="10">
        <f t="shared" si="1"/>
        <v>32.575000000000003</v>
      </c>
      <c r="N50" s="3" t="s">
        <v>481</v>
      </c>
      <c r="O50" s="4">
        <f>COUNTIF(K$40:K$53,"=5")</f>
        <v>4</v>
      </c>
      <c r="P50">
        <f>AVERAGE(F40:F53)</f>
        <v>29.284500000000008</v>
      </c>
    </row>
    <row r="51" spans="1:16">
      <c r="A51" t="s">
        <v>454</v>
      </c>
      <c r="B51">
        <v>15.618</v>
      </c>
      <c r="C51">
        <v>33.372</v>
      </c>
      <c r="D51">
        <v>32.651000000000003</v>
      </c>
      <c r="E51">
        <v>33.552</v>
      </c>
      <c r="F51">
        <v>33.612000000000002</v>
      </c>
      <c r="G51">
        <v>32.731000000000002</v>
      </c>
      <c r="H51">
        <v>32.863</v>
      </c>
      <c r="I51">
        <v>33.661999999999999</v>
      </c>
      <c r="J51" s="7">
        <f t="shared" si="3"/>
        <v>0.28999999999999915</v>
      </c>
      <c r="K51">
        <f t="shared" si="0"/>
        <v>8</v>
      </c>
      <c r="L51" s="10">
        <f t="shared" si="1"/>
        <v>33.661999999999999</v>
      </c>
      <c r="N51" s="3" t="s">
        <v>6</v>
      </c>
      <c r="O51" s="4">
        <f>COUNTIF(K$40:K$53,"=6")</f>
        <v>0</v>
      </c>
      <c r="P51">
        <f>AVERAGE(G40:G53)</f>
        <v>28.059357142857142</v>
      </c>
    </row>
    <row r="52" spans="1:16">
      <c r="A52" t="s">
        <v>463</v>
      </c>
      <c r="B52">
        <v>15.555</v>
      </c>
      <c r="C52">
        <v>33.692999999999998</v>
      </c>
      <c r="D52">
        <v>32.688000000000002</v>
      </c>
      <c r="E52">
        <v>33.929000000000002</v>
      </c>
      <c r="F52">
        <v>33.965000000000003</v>
      </c>
      <c r="G52">
        <v>32.805999999999997</v>
      </c>
      <c r="H52">
        <v>32.978000000000002</v>
      </c>
      <c r="I52">
        <v>34.020000000000003</v>
      </c>
      <c r="J52" s="12">
        <f t="shared" si="3"/>
        <v>0.32700000000000529</v>
      </c>
      <c r="K52">
        <f t="shared" si="0"/>
        <v>8</v>
      </c>
      <c r="L52" s="10">
        <f t="shared" si="1"/>
        <v>34.020000000000003</v>
      </c>
      <c r="N52" s="3" t="s">
        <v>7</v>
      </c>
      <c r="O52" s="4">
        <f>COUNTIF(K$40:K$53,"=7")</f>
        <v>0</v>
      </c>
      <c r="P52">
        <f>AVERAGE(H40:H53)</f>
        <v>28.290428571428574</v>
      </c>
    </row>
    <row r="53" spans="1:16" ht="17.25" thickBot="1">
      <c r="A53" t="s">
        <v>472</v>
      </c>
      <c r="B53">
        <v>15.276</v>
      </c>
      <c r="C53">
        <v>37.36</v>
      </c>
      <c r="D53">
        <v>36.209000000000003</v>
      </c>
      <c r="E53">
        <v>37.56</v>
      </c>
      <c r="F53">
        <v>37.664999999999999</v>
      </c>
      <c r="G53">
        <v>36.283999999999999</v>
      </c>
      <c r="H53">
        <v>36.51</v>
      </c>
      <c r="I53">
        <v>37.783000000000001</v>
      </c>
      <c r="J53" s="7">
        <f t="shared" si="3"/>
        <v>0.42300000000000182</v>
      </c>
      <c r="K53">
        <f t="shared" si="0"/>
        <v>8</v>
      </c>
      <c r="L53" s="11">
        <f t="shared" si="1"/>
        <v>37.783000000000001</v>
      </c>
      <c r="N53" s="5" t="s">
        <v>8</v>
      </c>
      <c r="O53" s="6">
        <f>COUNTIF(K$40:K$53,"=8")</f>
        <v>10</v>
      </c>
      <c r="P53">
        <f>AVERAGE(I40:I53)</f>
        <v>29.34</v>
      </c>
    </row>
    <row r="54" spans="1:16">
      <c r="B54">
        <f t="shared" ref="B54:H54" si="4">AVERAGE(B2:B53)</f>
        <v>14.729076923076921</v>
      </c>
      <c r="C54">
        <f t="shared" si="4"/>
        <v>29.127884615384612</v>
      </c>
      <c r="D54">
        <f t="shared" si="4"/>
        <v>27.811807692307692</v>
      </c>
      <c r="E54">
        <f t="shared" si="4"/>
        <v>29.387423076923081</v>
      </c>
      <c r="F54" s="13">
        <f t="shared" si="4"/>
        <v>29.423692307692313</v>
      </c>
      <c r="G54">
        <f t="shared" si="4"/>
        <v>27.902442307692301</v>
      </c>
      <c r="H54">
        <f t="shared" si="4"/>
        <v>28.146923076923084</v>
      </c>
      <c r="I54">
        <f>AVERAGE(I2:I53)</f>
        <v>29.41467307692308</v>
      </c>
      <c r="O54">
        <f>SUM(O46:O53)</f>
        <v>14</v>
      </c>
    </row>
    <row r="55" spans="1:16" ht="17.25" thickBot="1">
      <c r="A55" t="s">
        <v>488</v>
      </c>
    </row>
    <row r="56" spans="1:16">
      <c r="A56" t="s">
        <v>489</v>
      </c>
      <c r="O56" s="34">
        <f>SUM(O21,O33,O46)</f>
        <v>0</v>
      </c>
      <c r="P56" s="37">
        <f t="shared" ref="P56:P58" si="5">O56/46*100</f>
        <v>0</v>
      </c>
    </row>
    <row r="57" spans="1:16">
      <c r="A57" t="s">
        <v>490</v>
      </c>
      <c r="O57" s="35">
        <f>SUM(O22,O34,O47)</f>
        <v>0</v>
      </c>
      <c r="P57" s="37">
        <f t="shared" si="5"/>
        <v>0</v>
      </c>
    </row>
    <row r="58" spans="1:16">
      <c r="A58" t="s">
        <v>491</v>
      </c>
      <c r="O58" s="35">
        <f>SUM(O23,O35,O48)</f>
        <v>0</v>
      </c>
      <c r="P58" s="37">
        <f t="shared" si="5"/>
        <v>0</v>
      </c>
    </row>
    <row r="59" spans="1:16">
      <c r="A59" t="s">
        <v>492</v>
      </c>
      <c r="O59" s="35">
        <f>SUM(O24,O36,O49)</f>
        <v>0</v>
      </c>
      <c r="P59" s="37">
        <f>O59/46*100</f>
        <v>0</v>
      </c>
    </row>
    <row r="60" spans="1:16">
      <c r="A60" t="s">
        <v>493</v>
      </c>
      <c r="O60" s="35">
        <f>SUM(O25,O37,O50)</f>
        <v>27</v>
      </c>
      <c r="P60" s="37">
        <f>O60/46*100</f>
        <v>58.695652173913047</v>
      </c>
    </row>
    <row r="61" spans="1:16">
      <c r="A61" t="s">
        <v>494</v>
      </c>
      <c r="O61" s="35">
        <f>SUM(O26,O38,O51)</f>
        <v>0</v>
      </c>
      <c r="P61" s="37">
        <f t="shared" ref="P61:P63" si="6">O61/46*100</f>
        <v>0</v>
      </c>
    </row>
    <row r="62" spans="1:16">
      <c r="A62" t="s">
        <v>495</v>
      </c>
      <c r="O62" s="35">
        <f>SUM(O27,O39,O52)</f>
        <v>0</v>
      </c>
      <c r="P62" s="37">
        <f t="shared" si="6"/>
        <v>0</v>
      </c>
    </row>
    <row r="63" spans="1:16" ht="17.25" thickBot="1">
      <c r="O63" s="36">
        <f>SUM(O28,O40,O53)</f>
        <v>19</v>
      </c>
      <c r="P63" s="37">
        <f t="shared" si="6"/>
        <v>41.304347826086953</v>
      </c>
    </row>
    <row r="64" spans="1:16">
      <c r="B64" t="s">
        <v>502</v>
      </c>
      <c r="D64" t="s">
        <v>497</v>
      </c>
      <c r="O64">
        <f>SUM(O56:O63)</f>
        <v>46</v>
      </c>
      <c r="P64">
        <f>SUM(P56:P63)</f>
        <v>100</v>
      </c>
    </row>
    <row r="65" spans="2:21" ht="17.25" thickBot="1"/>
    <row r="66" spans="2:21" ht="17.25" thickTop="1">
      <c r="B66" t="s">
        <v>503</v>
      </c>
      <c r="D66" t="s">
        <v>498</v>
      </c>
      <c r="O66" s="40" t="s">
        <v>541</v>
      </c>
      <c r="P66" s="38" t="s">
        <v>521</v>
      </c>
      <c r="Q66" s="38" t="s">
        <v>543</v>
      </c>
      <c r="R66" s="38" t="s">
        <v>544</v>
      </c>
      <c r="S66" s="38" t="s">
        <v>537</v>
      </c>
      <c r="T66" s="39" t="s">
        <v>539</v>
      </c>
      <c r="U66" s="39" t="s">
        <v>530</v>
      </c>
    </row>
    <row r="67" spans="2:21">
      <c r="O67" s="41">
        <f>O56</f>
        <v>0</v>
      </c>
      <c r="P67" s="41">
        <f>O57</f>
        <v>0</v>
      </c>
      <c r="Q67" s="41">
        <f>O58</f>
        <v>0</v>
      </c>
      <c r="R67" s="41">
        <f>O60</f>
        <v>27</v>
      </c>
      <c r="S67" s="41">
        <f>O63</f>
        <v>19</v>
      </c>
      <c r="T67" s="41">
        <f>O62</f>
        <v>0</v>
      </c>
      <c r="U67" s="41">
        <f>SUM(O67:T67)</f>
        <v>46</v>
      </c>
    </row>
    <row r="68" spans="2:21">
      <c r="B68" t="s">
        <v>500</v>
      </c>
      <c r="D68" t="s">
        <v>501</v>
      </c>
      <c r="O68" s="42">
        <f>O67/46*100</f>
        <v>0</v>
      </c>
      <c r="P68" s="42">
        <f t="shared" ref="P68:U68" si="7">P67/46*100</f>
        <v>0</v>
      </c>
      <c r="Q68" s="42">
        <f t="shared" si="7"/>
        <v>0</v>
      </c>
      <c r="R68" s="42">
        <f t="shared" si="7"/>
        <v>58.695652173913047</v>
      </c>
      <c r="S68" s="42">
        <f t="shared" si="7"/>
        <v>41.304347826086953</v>
      </c>
      <c r="T68" s="42">
        <f t="shared" si="7"/>
        <v>0</v>
      </c>
      <c r="U68" s="42">
        <f t="shared" si="7"/>
        <v>100</v>
      </c>
    </row>
    <row r="71" spans="2:21">
      <c r="O71">
        <v>43</v>
      </c>
      <c r="P71" s="44">
        <v>0.93479999999999996</v>
      </c>
      <c r="R71" s="43">
        <v>3</v>
      </c>
      <c r="S71" s="44">
        <v>-6.5199999999999994E-2</v>
      </c>
    </row>
    <row r="72" spans="2:21">
      <c r="O72">
        <v>44</v>
      </c>
      <c r="P72" s="44">
        <v>0.95650000000000002</v>
      </c>
      <c r="R72" s="43">
        <v>2</v>
      </c>
      <c r="S72" s="44">
        <v>-4.3499999999999997E-2</v>
      </c>
    </row>
    <row r="73" spans="2:21">
      <c r="O73">
        <v>44</v>
      </c>
      <c r="P73" s="44">
        <v>0.95650000000000002</v>
      </c>
      <c r="R73" s="43">
        <v>2</v>
      </c>
      <c r="S73" s="44">
        <v>-4.3499999999999997E-2</v>
      </c>
    </row>
    <row r="74" spans="2:21">
      <c r="O74">
        <v>42</v>
      </c>
      <c r="P74" s="44">
        <v>0.91300000000000003</v>
      </c>
      <c r="R74" s="43">
        <v>4</v>
      </c>
      <c r="S74" s="44">
        <v>-8.6999999999999994E-2</v>
      </c>
    </row>
    <row r="75" spans="2:21">
      <c r="O75">
        <v>27</v>
      </c>
      <c r="P75" s="44">
        <v>0.58699999999999997</v>
      </c>
      <c r="R75" s="43">
        <v>19</v>
      </c>
      <c r="S75" s="44">
        <v>-0.41299999999999998</v>
      </c>
    </row>
    <row r="76" spans="2:21">
      <c r="O76">
        <f>AVERAGE(O71:O75)</f>
        <v>40</v>
      </c>
      <c r="P76">
        <f>AVERAGE(P71:P75)</f>
        <v>0.86955999999999989</v>
      </c>
      <c r="R76">
        <f>AVERAGE(R71:R75)</f>
        <v>6</v>
      </c>
      <c r="S76">
        <f>AVERAGE(S71:S75)</f>
        <v>-0.13044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8"/>
  <sheetViews>
    <sheetView topLeftCell="L43" workbookViewId="0">
      <selection activeCell="O67" sqref="O67:U67"/>
    </sheetView>
  </sheetViews>
  <sheetFormatPr defaultRowHeight="16.5"/>
  <cols>
    <col min="14" max="14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1" t="s">
        <v>477</v>
      </c>
      <c r="O1" s="2"/>
    </row>
    <row r="2" spans="1:16">
      <c r="A2" t="s">
        <v>14</v>
      </c>
      <c r="B2">
        <v>12.157999999999999</v>
      </c>
      <c r="C2">
        <v>30.850999999999999</v>
      </c>
      <c r="D2">
        <v>29.491</v>
      </c>
      <c r="E2">
        <v>31.018000000000001</v>
      </c>
      <c r="F2">
        <v>31.068000000000001</v>
      </c>
      <c r="G2">
        <v>29.582999999999998</v>
      </c>
      <c r="H2">
        <v>29.782</v>
      </c>
      <c r="I2">
        <v>31.099</v>
      </c>
      <c r="K2">
        <f>MATCH(MAX(B2:D2,F2,H2:I2), B2:I2, 0)</f>
        <v>8</v>
      </c>
      <c r="L2">
        <f>MAX(B2:I2)</f>
        <v>31.099</v>
      </c>
      <c r="N2" s="3" t="s">
        <v>478</v>
      </c>
      <c r="O2" s="4">
        <f>COUNTIF(K$2:K$53,"=1")</f>
        <v>0</v>
      </c>
      <c r="P2">
        <f>AVERAGE(B2:B53)</f>
        <v>11.928153846153846</v>
      </c>
    </row>
    <row r="3" spans="1:16">
      <c r="A3" t="s">
        <v>23</v>
      </c>
      <c r="B3">
        <v>11.78</v>
      </c>
      <c r="C3">
        <v>28.32</v>
      </c>
      <c r="D3">
        <v>27.378</v>
      </c>
      <c r="E3">
        <v>28.513000000000002</v>
      </c>
      <c r="F3">
        <v>28.556999999999999</v>
      </c>
      <c r="G3">
        <v>27.431000000000001</v>
      </c>
      <c r="H3">
        <v>27.661999999999999</v>
      </c>
      <c r="I3">
        <v>28.949000000000002</v>
      </c>
      <c r="K3">
        <f t="shared" ref="K3:K53" si="0">MATCH(MAX(B3:D3,F3,H3:I3), B3:I3, 0)</f>
        <v>8</v>
      </c>
      <c r="L3">
        <f t="shared" ref="L3:L53" si="1">MAX(B3:I3)</f>
        <v>28.949000000000002</v>
      </c>
      <c r="N3" s="3" t="s">
        <v>2</v>
      </c>
      <c r="O3" s="4">
        <f>COUNTIF(K$2:K$53,"=2")</f>
        <v>0</v>
      </c>
      <c r="P3">
        <f>AVERAGE(C2:C53)</f>
        <v>27.771980769230783</v>
      </c>
    </row>
    <row r="4" spans="1:16">
      <c r="A4" t="s">
        <v>32</v>
      </c>
      <c r="B4">
        <v>11.888999999999999</v>
      </c>
      <c r="C4">
        <v>28.42</v>
      </c>
      <c r="D4">
        <v>27.414000000000001</v>
      </c>
      <c r="E4">
        <v>28.614000000000001</v>
      </c>
      <c r="F4">
        <v>28.686</v>
      </c>
      <c r="G4">
        <v>27.463000000000001</v>
      </c>
      <c r="H4">
        <v>27.693000000000001</v>
      </c>
      <c r="I4">
        <v>28.95</v>
      </c>
      <c r="K4">
        <f t="shared" si="0"/>
        <v>8</v>
      </c>
      <c r="L4">
        <f t="shared" si="1"/>
        <v>28.95</v>
      </c>
      <c r="N4" s="3" t="s">
        <v>479</v>
      </c>
      <c r="O4" s="4">
        <f>COUNTIF(K$2:K$53,"=3")</f>
        <v>0</v>
      </c>
      <c r="P4">
        <f>AVERAGE(D2:D53)</f>
        <v>26.911711538461539</v>
      </c>
    </row>
    <row r="5" spans="1:16">
      <c r="A5" t="s">
        <v>41</v>
      </c>
      <c r="B5">
        <v>12.093999999999999</v>
      </c>
      <c r="C5">
        <v>29.268000000000001</v>
      </c>
      <c r="D5">
        <v>28.527999999999999</v>
      </c>
      <c r="E5">
        <v>29.523</v>
      </c>
      <c r="F5">
        <v>29.542000000000002</v>
      </c>
      <c r="G5">
        <v>28.701000000000001</v>
      </c>
      <c r="H5">
        <v>28.904</v>
      </c>
      <c r="I5">
        <v>30.15</v>
      </c>
      <c r="K5">
        <f t="shared" si="0"/>
        <v>8</v>
      </c>
      <c r="L5">
        <f t="shared" si="1"/>
        <v>30.15</v>
      </c>
      <c r="N5" s="3" t="s">
        <v>480</v>
      </c>
      <c r="O5" s="4">
        <f>COUNTIF(K$2:K$53,"=4")</f>
        <v>0</v>
      </c>
      <c r="P5">
        <f>AVERAGE(E2:E53)</f>
        <v>27.974826923076929</v>
      </c>
    </row>
    <row r="6" spans="1:16">
      <c r="A6" t="s">
        <v>50</v>
      </c>
      <c r="B6">
        <v>12.157</v>
      </c>
      <c r="C6">
        <v>27.468</v>
      </c>
      <c r="D6">
        <v>26.891999999999999</v>
      </c>
      <c r="E6">
        <v>27.702999999999999</v>
      </c>
      <c r="F6">
        <v>27.812999999999999</v>
      </c>
      <c r="G6">
        <v>26.937000000000001</v>
      </c>
      <c r="H6">
        <v>27.1</v>
      </c>
      <c r="I6">
        <v>27.9</v>
      </c>
      <c r="K6">
        <f t="shared" si="0"/>
        <v>8</v>
      </c>
      <c r="L6">
        <f t="shared" si="1"/>
        <v>27.9</v>
      </c>
      <c r="N6" s="3" t="s">
        <v>481</v>
      </c>
      <c r="O6" s="4">
        <f>COUNTIF(K$2:K$53,"=5")</f>
        <v>5</v>
      </c>
      <c r="P6">
        <f>AVERAGE(F2:F53)</f>
        <v>28.022096153846171</v>
      </c>
    </row>
    <row r="7" spans="1:16">
      <c r="A7" t="s">
        <v>59</v>
      </c>
      <c r="B7">
        <v>11.792999999999999</v>
      </c>
      <c r="C7">
        <v>24.641999999999999</v>
      </c>
      <c r="D7">
        <v>23.952999999999999</v>
      </c>
      <c r="E7">
        <v>24.83</v>
      </c>
      <c r="F7">
        <v>24.878</v>
      </c>
      <c r="G7">
        <v>23.960999999999999</v>
      </c>
      <c r="H7">
        <v>24.126999999999999</v>
      </c>
      <c r="I7">
        <v>25.024000000000001</v>
      </c>
      <c r="K7">
        <f t="shared" si="0"/>
        <v>8</v>
      </c>
      <c r="L7">
        <f t="shared" si="1"/>
        <v>25.024000000000001</v>
      </c>
      <c r="N7" s="3" t="s">
        <v>6</v>
      </c>
      <c r="O7" s="4">
        <f>COUNTIF(K$2:K$53,"=6")</f>
        <v>0</v>
      </c>
      <c r="P7">
        <f>AVERAGE(G2:G53)</f>
        <v>26.97428846153846</v>
      </c>
    </row>
    <row r="8" spans="1:16">
      <c r="A8" t="s">
        <v>68</v>
      </c>
      <c r="B8">
        <v>11.964</v>
      </c>
      <c r="C8">
        <v>27.965</v>
      </c>
      <c r="D8">
        <v>26.99</v>
      </c>
      <c r="E8">
        <v>28.071000000000002</v>
      </c>
      <c r="F8">
        <v>28.103999999999999</v>
      </c>
      <c r="G8">
        <v>27.024000000000001</v>
      </c>
      <c r="H8">
        <v>27.234999999999999</v>
      </c>
      <c r="I8">
        <v>28.414999999999999</v>
      </c>
      <c r="K8">
        <f t="shared" si="0"/>
        <v>8</v>
      </c>
      <c r="L8">
        <f t="shared" si="1"/>
        <v>28.414999999999999</v>
      </c>
      <c r="N8" s="3" t="s">
        <v>7</v>
      </c>
      <c r="O8" s="4">
        <f>COUNTIF(K$2:K$53,"=7")</f>
        <v>0</v>
      </c>
      <c r="P8">
        <f>AVERAGE(H2:H53)</f>
        <v>27.175980769230765</v>
      </c>
    </row>
    <row r="9" spans="1:16" ht="17.25" thickBot="1">
      <c r="A9" t="s">
        <v>77</v>
      </c>
      <c r="B9">
        <v>11.589</v>
      </c>
      <c r="C9">
        <v>31.51</v>
      </c>
      <c r="D9">
        <v>30.385999999999999</v>
      </c>
      <c r="E9">
        <v>31.704000000000001</v>
      </c>
      <c r="F9">
        <v>31.76</v>
      </c>
      <c r="G9">
        <v>30.456</v>
      </c>
      <c r="H9">
        <v>30.661000000000001</v>
      </c>
      <c r="I9">
        <v>31.945</v>
      </c>
      <c r="K9">
        <f t="shared" si="0"/>
        <v>8</v>
      </c>
      <c r="L9">
        <f t="shared" si="1"/>
        <v>31.945</v>
      </c>
      <c r="N9" s="5" t="s">
        <v>8</v>
      </c>
      <c r="O9" s="6">
        <f>COUNTIF(K$2:K$53,"=8")</f>
        <v>47</v>
      </c>
      <c r="P9">
        <f>AVERAGE(I2:I53)</f>
        <v>28.287692307692307</v>
      </c>
    </row>
    <row r="10" spans="1:16">
      <c r="A10" t="s">
        <v>86</v>
      </c>
      <c r="B10">
        <v>11.884</v>
      </c>
      <c r="C10">
        <v>24.38</v>
      </c>
      <c r="D10">
        <v>24.010999999999999</v>
      </c>
      <c r="E10">
        <v>24.561</v>
      </c>
      <c r="F10">
        <v>24.568999999999999</v>
      </c>
      <c r="G10">
        <v>24.010999999999999</v>
      </c>
      <c r="H10">
        <v>24.177</v>
      </c>
      <c r="I10">
        <v>24.984000000000002</v>
      </c>
      <c r="K10">
        <f t="shared" si="0"/>
        <v>8</v>
      </c>
      <c r="L10">
        <f t="shared" si="1"/>
        <v>24.984000000000002</v>
      </c>
    </row>
    <row r="11" spans="1:16">
      <c r="A11" t="s">
        <v>95</v>
      </c>
      <c r="B11">
        <v>11.305999999999999</v>
      </c>
      <c r="C11">
        <v>22.094999999999999</v>
      </c>
      <c r="D11">
        <v>21.329000000000001</v>
      </c>
      <c r="E11">
        <v>22.274000000000001</v>
      </c>
      <c r="F11">
        <v>22.33</v>
      </c>
      <c r="G11">
        <v>21.358000000000001</v>
      </c>
      <c r="H11">
        <v>21.56</v>
      </c>
      <c r="I11">
        <v>22.428000000000001</v>
      </c>
      <c r="K11">
        <f t="shared" si="0"/>
        <v>8</v>
      </c>
      <c r="L11">
        <f t="shared" si="1"/>
        <v>22.428000000000001</v>
      </c>
    </row>
    <row r="12" spans="1:16">
      <c r="A12" t="s">
        <v>104</v>
      </c>
      <c r="B12">
        <v>12.446</v>
      </c>
      <c r="C12">
        <v>31.306999999999999</v>
      </c>
      <c r="D12">
        <v>30.38</v>
      </c>
      <c r="E12">
        <v>31.518999999999998</v>
      </c>
      <c r="F12">
        <v>31.605</v>
      </c>
      <c r="G12">
        <v>30.5</v>
      </c>
      <c r="H12">
        <v>30.654</v>
      </c>
      <c r="I12">
        <v>31.81</v>
      </c>
      <c r="K12">
        <f t="shared" si="0"/>
        <v>8</v>
      </c>
      <c r="L12">
        <f t="shared" si="1"/>
        <v>31.81</v>
      </c>
    </row>
    <row r="13" spans="1:16">
      <c r="A13" t="s">
        <v>113</v>
      </c>
      <c r="B13">
        <v>11.446</v>
      </c>
      <c r="C13">
        <v>24.832000000000001</v>
      </c>
      <c r="D13">
        <v>23.492999999999999</v>
      </c>
      <c r="E13">
        <v>25.076000000000001</v>
      </c>
      <c r="F13">
        <v>25.119</v>
      </c>
      <c r="G13">
        <v>23.545000000000002</v>
      </c>
      <c r="H13">
        <v>23.748999999999999</v>
      </c>
      <c r="I13">
        <v>24.994</v>
      </c>
      <c r="K13">
        <f t="shared" si="0"/>
        <v>5</v>
      </c>
      <c r="L13">
        <f t="shared" si="1"/>
        <v>25.119</v>
      </c>
    </row>
    <row r="14" spans="1:16">
      <c r="A14" t="s">
        <v>122</v>
      </c>
      <c r="B14">
        <v>11.759</v>
      </c>
      <c r="C14">
        <v>28.53</v>
      </c>
      <c r="D14">
        <v>27.902000000000001</v>
      </c>
      <c r="E14">
        <v>28.776</v>
      </c>
      <c r="F14">
        <v>28.873999999999999</v>
      </c>
      <c r="G14">
        <v>27.997</v>
      </c>
      <c r="H14">
        <v>28.164999999999999</v>
      </c>
      <c r="I14">
        <v>29.045000000000002</v>
      </c>
      <c r="K14">
        <f t="shared" si="0"/>
        <v>8</v>
      </c>
      <c r="L14">
        <f t="shared" si="1"/>
        <v>29.045000000000002</v>
      </c>
    </row>
    <row r="15" spans="1:16">
      <c r="A15" t="s">
        <v>131</v>
      </c>
      <c r="B15">
        <v>12.260999999999999</v>
      </c>
      <c r="C15">
        <v>29.08</v>
      </c>
      <c r="D15">
        <v>27.876999999999999</v>
      </c>
      <c r="E15">
        <v>29.271000000000001</v>
      </c>
      <c r="F15">
        <v>29.254999999999999</v>
      </c>
      <c r="G15">
        <v>27.895</v>
      </c>
      <c r="H15">
        <v>28.106000000000002</v>
      </c>
      <c r="I15">
        <v>29.535</v>
      </c>
      <c r="K15">
        <f t="shared" si="0"/>
        <v>8</v>
      </c>
      <c r="L15">
        <f t="shared" si="1"/>
        <v>29.535</v>
      </c>
    </row>
    <row r="16" spans="1:16">
      <c r="A16" t="s">
        <v>140</v>
      </c>
      <c r="B16">
        <v>12.037000000000001</v>
      </c>
      <c r="C16">
        <v>22.899000000000001</v>
      </c>
      <c r="D16">
        <v>22.030999999999999</v>
      </c>
      <c r="E16">
        <v>23.096</v>
      </c>
      <c r="F16">
        <v>23.111999999999998</v>
      </c>
      <c r="G16">
        <v>22.044</v>
      </c>
      <c r="H16">
        <v>22.271999999999998</v>
      </c>
      <c r="I16">
        <v>23.187000000000001</v>
      </c>
      <c r="K16">
        <f t="shared" si="0"/>
        <v>8</v>
      </c>
      <c r="L16">
        <f t="shared" si="1"/>
        <v>23.187000000000001</v>
      </c>
    </row>
    <row r="17" spans="1:16">
      <c r="A17" t="s">
        <v>149</v>
      </c>
      <c r="B17">
        <v>12.279</v>
      </c>
      <c r="C17">
        <v>26.899000000000001</v>
      </c>
      <c r="D17">
        <v>26.11</v>
      </c>
      <c r="E17">
        <v>27.099</v>
      </c>
      <c r="F17">
        <v>27.152999999999999</v>
      </c>
      <c r="G17">
        <v>26.161000000000001</v>
      </c>
      <c r="H17">
        <v>26.283000000000001</v>
      </c>
      <c r="I17">
        <v>27.038</v>
      </c>
      <c r="K17">
        <f t="shared" si="0"/>
        <v>5</v>
      </c>
      <c r="L17">
        <f t="shared" si="1"/>
        <v>27.152999999999999</v>
      </c>
    </row>
    <row r="18" spans="1:16">
      <c r="A18" t="s">
        <v>158</v>
      </c>
      <c r="B18">
        <v>12.413</v>
      </c>
      <c r="C18">
        <v>28.347999999999999</v>
      </c>
      <c r="D18">
        <v>27.071999999999999</v>
      </c>
      <c r="E18">
        <v>28.614000000000001</v>
      </c>
      <c r="F18">
        <v>28.661999999999999</v>
      </c>
      <c r="G18">
        <v>27.170999999999999</v>
      </c>
      <c r="H18">
        <v>27.457000000000001</v>
      </c>
      <c r="I18">
        <v>29.030999999999999</v>
      </c>
      <c r="K18">
        <f t="shared" si="0"/>
        <v>8</v>
      </c>
      <c r="L18">
        <f t="shared" si="1"/>
        <v>29.030999999999999</v>
      </c>
    </row>
    <row r="19" spans="1:16">
      <c r="A19" t="s">
        <v>167</v>
      </c>
      <c r="B19">
        <v>12.260999999999999</v>
      </c>
      <c r="C19">
        <v>32.817</v>
      </c>
      <c r="D19">
        <v>31.501999999999999</v>
      </c>
      <c r="E19">
        <v>33.021000000000001</v>
      </c>
      <c r="F19">
        <v>33.081000000000003</v>
      </c>
      <c r="G19">
        <v>31.579000000000001</v>
      </c>
      <c r="H19">
        <v>31.780999999999999</v>
      </c>
      <c r="I19">
        <v>33.203000000000003</v>
      </c>
      <c r="J19" s="7">
        <f>I19-C19</f>
        <v>0.38600000000000279</v>
      </c>
      <c r="K19">
        <f t="shared" si="0"/>
        <v>8</v>
      </c>
      <c r="L19" s="8">
        <f t="shared" si="1"/>
        <v>33.203000000000003</v>
      </c>
    </row>
    <row r="20" spans="1:16" ht="17.25" thickBot="1">
      <c r="A20" t="s">
        <v>176</v>
      </c>
      <c r="B20">
        <v>11.407999999999999</v>
      </c>
      <c r="C20">
        <v>24.96</v>
      </c>
      <c r="D20">
        <v>23.850999999999999</v>
      </c>
      <c r="E20">
        <v>25.209</v>
      </c>
      <c r="F20">
        <v>25.222000000000001</v>
      </c>
      <c r="G20">
        <v>23.890999999999998</v>
      </c>
      <c r="H20">
        <v>24.134</v>
      </c>
      <c r="I20">
        <v>25.396000000000001</v>
      </c>
      <c r="J20" s="9">
        <f t="shared" ref="J20:J33" si="2">I20-C20</f>
        <v>0.43599999999999994</v>
      </c>
      <c r="K20">
        <f t="shared" si="0"/>
        <v>8</v>
      </c>
      <c r="L20" s="10">
        <f t="shared" si="1"/>
        <v>25.396000000000001</v>
      </c>
      <c r="N20" t="s">
        <v>482</v>
      </c>
      <c r="O20" t="s">
        <v>483</v>
      </c>
    </row>
    <row r="21" spans="1:16">
      <c r="A21" t="s">
        <v>185</v>
      </c>
      <c r="B21">
        <v>12.23</v>
      </c>
      <c r="C21">
        <v>28.074999999999999</v>
      </c>
      <c r="D21">
        <v>26.381</v>
      </c>
      <c r="E21">
        <v>28.292999999999999</v>
      </c>
      <c r="F21">
        <v>28.326000000000001</v>
      </c>
      <c r="G21">
        <v>26.452000000000002</v>
      </c>
      <c r="H21">
        <v>26.751000000000001</v>
      </c>
      <c r="I21">
        <v>28.401</v>
      </c>
      <c r="J21" s="7">
        <f t="shared" si="2"/>
        <v>0.32600000000000051</v>
      </c>
      <c r="K21">
        <f t="shared" si="0"/>
        <v>8</v>
      </c>
      <c r="L21" s="10">
        <f t="shared" si="1"/>
        <v>28.401</v>
      </c>
      <c r="N21" s="1" t="s">
        <v>478</v>
      </c>
      <c r="O21" s="2">
        <f>COUNTIF(K$2:K$18,"=1")</f>
        <v>0</v>
      </c>
      <c r="P21">
        <f>AVERAGE(B2:B18)</f>
        <v>11.956176470588234</v>
      </c>
    </row>
    <row r="22" spans="1:16">
      <c r="A22" t="s">
        <v>194</v>
      </c>
      <c r="B22">
        <v>12.159000000000001</v>
      </c>
      <c r="C22">
        <v>28.02</v>
      </c>
      <c r="D22">
        <v>26.757999999999999</v>
      </c>
      <c r="E22">
        <v>28.28</v>
      </c>
      <c r="F22">
        <v>28.268000000000001</v>
      </c>
      <c r="G22">
        <v>26.853999999999999</v>
      </c>
      <c r="H22">
        <v>27.05</v>
      </c>
      <c r="I22">
        <v>28.184000000000001</v>
      </c>
      <c r="J22" s="7">
        <f t="shared" si="2"/>
        <v>0.16400000000000148</v>
      </c>
      <c r="K22">
        <f t="shared" si="0"/>
        <v>5</v>
      </c>
      <c r="L22" s="10">
        <f t="shared" si="1"/>
        <v>28.28</v>
      </c>
      <c r="N22" s="3" t="s">
        <v>2</v>
      </c>
      <c r="O22" s="4">
        <f>COUNTIF(K$2:K$18,"=2")</f>
        <v>0</v>
      </c>
      <c r="P22">
        <f>AVERAGE(C2:C18)</f>
        <v>27.459647058823528</v>
      </c>
    </row>
    <row r="23" spans="1:16">
      <c r="A23" t="s">
        <v>203</v>
      </c>
      <c r="B23">
        <v>12.003</v>
      </c>
      <c r="C23">
        <v>25.138000000000002</v>
      </c>
      <c r="D23">
        <v>24.116</v>
      </c>
      <c r="E23">
        <v>25.364999999999998</v>
      </c>
      <c r="F23">
        <v>25.373999999999999</v>
      </c>
      <c r="G23">
        <v>24.158999999999999</v>
      </c>
      <c r="H23">
        <v>24.363</v>
      </c>
      <c r="I23">
        <v>25.452999999999999</v>
      </c>
      <c r="J23" s="9">
        <f t="shared" si="2"/>
        <v>0.31499999999999773</v>
      </c>
      <c r="K23">
        <f t="shared" si="0"/>
        <v>8</v>
      </c>
      <c r="L23" s="10">
        <f t="shared" si="1"/>
        <v>25.452999999999999</v>
      </c>
      <c r="N23" s="3" t="s">
        <v>479</v>
      </c>
      <c r="O23" s="4">
        <f>COUNTIF(K$2:K$18,"=3")</f>
        <v>0</v>
      </c>
      <c r="P23">
        <f>AVERAGE(D2:D18)</f>
        <v>26.543352941176472</v>
      </c>
    </row>
    <row r="24" spans="1:16">
      <c r="A24" t="s">
        <v>212</v>
      </c>
      <c r="B24">
        <v>11.863</v>
      </c>
      <c r="C24">
        <v>30.143000000000001</v>
      </c>
      <c r="D24">
        <v>29.651</v>
      </c>
      <c r="E24">
        <v>30.298999999999999</v>
      </c>
      <c r="F24">
        <v>30.375</v>
      </c>
      <c r="G24">
        <v>29.795000000000002</v>
      </c>
      <c r="H24">
        <v>29.972000000000001</v>
      </c>
      <c r="I24">
        <v>30.859000000000002</v>
      </c>
      <c r="J24" s="7">
        <f t="shared" si="2"/>
        <v>0.71600000000000108</v>
      </c>
      <c r="K24">
        <f t="shared" si="0"/>
        <v>8</v>
      </c>
      <c r="L24" s="10">
        <f t="shared" si="1"/>
        <v>30.859000000000002</v>
      </c>
      <c r="N24" s="3" t="s">
        <v>480</v>
      </c>
      <c r="O24" s="4">
        <f>COUNTIF(K$2:K$18,"=4")</f>
        <v>0</v>
      </c>
      <c r="P24">
        <f>AVERAGE(E2:E18)</f>
        <v>27.662470588235298</v>
      </c>
    </row>
    <row r="25" spans="1:16">
      <c r="A25" t="s">
        <v>221</v>
      </c>
      <c r="B25">
        <v>12.241</v>
      </c>
      <c r="C25">
        <v>26.323</v>
      </c>
      <c r="D25">
        <v>25.468</v>
      </c>
      <c r="E25">
        <v>26.562999999999999</v>
      </c>
      <c r="F25">
        <v>26.593</v>
      </c>
      <c r="G25">
        <v>25.506</v>
      </c>
      <c r="H25">
        <v>25.718</v>
      </c>
      <c r="I25">
        <v>26.873999999999999</v>
      </c>
      <c r="J25" s="9">
        <f t="shared" si="2"/>
        <v>0.55099999999999838</v>
      </c>
      <c r="K25">
        <f t="shared" si="0"/>
        <v>8</v>
      </c>
      <c r="L25" s="10">
        <f t="shared" si="1"/>
        <v>26.873999999999999</v>
      </c>
      <c r="N25" s="3" t="s">
        <v>481</v>
      </c>
      <c r="O25" s="4">
        <f>COUNTIF(K$2:K$18,"=5")</f>
        <v>2</v>
      </c>
      <c r="P25">
        <f>AVERAGE(F2:F18)</f>
        <v>27.710999999999999</v>
      </c>
    </row>
    <row r="26" spans="1:16">
      <c r="A26" t="s">
        <v>230</v>
      </c>
      <c r="B26">
        <v>11.445</v>
      </c>
      <c r="C26">
        <v>32.152000000000001</v>
      </c>
      <c r="D26">
        <v>31.853999999999999</v>
      </c>
      <c r="E26">
        <v>32.340000000000003</v>
      </c>
      <c r="F26">
        <v>32.411000000000001</v>
      </c>
      <c r="G26">
        <v>31.841999999999999</v>
      </c>
      <c r="H26">
        <v>31.949000000000002</v>
      </c>
      <c r="I26">
        <v>32.634</v>
      </c>
      <c r="J26" s="9">
        <f t="shared" si="2"/>
        <v>0.48199999999999932</v>
      </c>
      <c r="K26">
        <f t="shared" si="0"/>
        <v>8</v>
      </c>
      <c r="L26" s="10">
        <f t="shared" si="1"/>
        <v>32.634</v>
      </c>
      <c r="N26" s="3" t="s">
        <v>6</v>
      </c>
      <c r="O26" s="4">
        <f>COUNTIF(K$2:K$18,"=6")</f>
        <v>0</v>
      </c>
      <c r="P26">
        <f>AVERAGE(G2:G18)</f>
        <v>26.602235294117648</v>
      </c>
    </row>
    <row r="27" spans="1:16">
      <c r="A27" t="s">
        <v>239</v>
      </c>
      <c r="B27">
        <v>11.439</v>
      </c>
      <c r="C27">
        <v>21.704000000000001</v>
      </c>
      <c r="D27">
        <v>20.593</v>
      </c>
      <c r="E27">
        <v>21.890999999999998</v>
      </c>
      <c r="F27">
        <v>21.911999999999999</v>
      </c>
      <c r="G27">
        <v>20.634</v>
      </c>
      <c r="H27">
        <v>20.855</v>
      </c>
      <c r="I27">
        <v>21.827999999999999</v>
      </c>
      <c r="J27" s="7">
        <f t="shared" si="2"/>
        <v>0.12399999999999878</v>
      </c>
      <c r="K27">
        <f t="shared" si="0"/>
        <v>5</v>
      </c>
      <c r="L27" s="10">
        <f t="shared" si="1"/>
        <v>21.911999999999999</v>
      </c>
      <c r="N27" s="3" t="s">
        <v>7</v>
      </c>
      <c r="O27" s="4">
        <f>COUNTIF(K$2:K$18,"=7")</f>
        <v>0</v>
      </c>
      <c r="P27">
        <f>AVERAGE(H2:H18)</f>
        <v>26.799235294117647</v>
      </c>
    </row>
    <row r="28" spans="1:16" ht="17.25" thickBot="1">
      <c r="A28" t="s">
        <v>248</v>
      </c>
      <c r="B28">
        <v>11.576000000000001</v>
      </c>
      <c r="C28">
        <v>27.395</v>
      </c>
      <c r="D28">
        <v>25.8</v>
      </c>
      <c r="E28">
        <v>27.616</v>
      </c>
      <c r="F28">
        <v>27.649000000000001</v>
      </c>
      <c r="G28">
        <v>25.850999999999999</v>
      </c>
      <c r="H28">
        <v>26.117000000000001</v>
      </c>
      <c r="I28">
        <v>27.739000000000001</v>
      </c>
      <c r="J28" s="7">
        <f t="shared" si="2"/>
        <v>0.34400000000000119</v>
      </c>
      <c r="K28">
        <f t="shared" si="0"/>
        <v>8</v>
      </c>
      <c r="L28" s="10">
        <f t="shared" si="1"/>
        <v>27.739000000000001</v>
      </c>
      <c r="N28" s="5" t="s">
        <v>8</v>
      </c>
      <c r="O28" s="6">
        <f>COUNTIF(K$2:K$18,"=8")</f>
        <v>15</v>
      </c>
      <c r="P28">
        <f>AVERAGE(I2:I18)</f>
        <v>27.910823529411772</v>
      </c>
    </row>
    <row r="29" spans="1:16">
      <c r="A29" t="s">
        <v>257</v>
      </c>
      <c r="B29">
        <v>11.693</v>
      </c>
      <c r="C29">
        <v>22.972000000000001</v>
      </c>
      <c r="D29">
        <v>22.55</v>
      </c>
      <c r="E29">
        <v>23.256</v>
      </c>
      <c r="F29">
        <v>23.306000000000001</v>
      </c>
      <c r="G29">
        <v>22.591999999999999</v>
      </c>
      <c r="H29">
        <v>22.766999999999999</v>
      </c>
      <c r="I29">
        <v>23.489000000000001</v>
      </c>
      <c r="J29" s="7">
        <f t="shared" si="2"/>
        <v>0.51699999999999946</v>
      </c>
      <c r="K29">
        <f t="shared" si="0"/>
        <v>8</v>
      </c>
      <c r="L29" s="10">
        <f t="shared" si="1"/>
        <v>23.489000000000001</v>
      </c>
      <c r="O29">
        <f>SUM(O21:O28)</f>
        <v>17</v>
      </c>
    </row>
    <row r="30" spans="1:16">
      <c r="A30" t="s">
        <v>266</v>
      </c>
      <c r="B30">
        <v>12.227</v>
      </c>
      <c r="C30">
        <v>29.806000000000001</v>
      </c>
      <c r="D30">
        <v>29.224</v>
      </c>
      <c r="E30">
        <v>29.965</v>
      </c>
      <c r="F30">
        <v>30.007000000000001</v>
      </c>
      <c r="G30">
        <v>29.25</v>
      </c>
      <c r="H30">
        <v>29.405000000000001</v>
      </c>
      <c r="I30">
        <v>30.297999999999998</v>
      </c>
      <c r="J30" s="7">
        <f t="shared" si="2"/>
        <v>0.49199999999999733</v>
      </c>
      <c r="K30">
        <f t="shared" si="0"/>
        <v>8</v>
      </c>
      <c r="L30" s="10">
        <f t="shared" si="1"/>
        <v>30.297999999999998</v>
      </c>
    </row>
    <row r="31" spans="1:16">
      <c r="A31" t="s">
        <v>275</v>
      </c>
      <c r="B31">
        <v>12.135999999999999</v>
      </c>
      <c r="C31">
        <v>25.021999999999998</v>
      </c>
      <c r="D31">
        <v>23.361999999999998</v>
      </c>
      <c r="E31">
        <v>25.27</v>
      </c>
      <c r="F31">
        <v>25.286999999999999</v>
      </c>
      <c r="G31">
        <v>23.398</v>
      </c>
      <c r="H31">
        <v>23.704999999999998</v>
      </c>
      <c r="I31">
        <v>25.212</v>
      </c>
      <c r="J31" s="7">
        <f t="shared" si="2"/>
        <v>0.19000000000000128</v>
      </c>
      <c r="K31">
        <f t="shared" si="0"/>
        <v>5</v>
      </c>
      <c r="L31" s="10">
        <f t="shared" si="1"/>
        <v>25.286999999999999</v>
      </c>
    </row>
    <row r="32" spans="1:16" ht="17.25" thickBot="1">
      <c r="A32" t="s">
        <v>284</v>
      </c>
      <c r="B32">
        <v>12.542999999999999</v>
      </c>
      <c r="C32">
        <v>27.372</v>
      </c>
      <c r="D32">
        <v>26.312999999999999</v>
      </c>
      <c r="E32">
        <v>27.600999999999999</v>
      </c>
      <c r="F32">
        <v>27.599</v>
      </c>
      <c r="G32">
        <v>26.413</v>
      </c>
      <c r="H32">
        <v>26.582999999999998</v>
      </c>
      <c r="I32">
        <v>27.696000000000002</v>
      </c>
      <c r="J32" s="9">
        <f t="shared" si="2"/>
        <v>0.32400000000000162</v>
      </c>
      <c r="K32">
        <f t="shared" si="0"/>
        <v>8</v>
      </c>
      <c r="L32" s="10">
        <f t="shared" si="1"/>
        <v>27.696000000000002</v>
      </c>
      <c r="N32" t="s">
        <v>484</v>
      </c>
      <c r="O32" t="s">
        <v>485</v>
      </c>
    </row>
    <row r="33" spans="1:16">
      <c r="A33" t="s">
        <v>293</v>
      </c>
      <c r="B33">
        <v>11.571</v>
      </c>
      <c r="C33">
        <v>25.978000000000002</v>
      </c>
      <c r="D33">
        <v>25.106999999999999</v>
      </c>
      <c r="E33">
        <v>26.204000000000001</v>
      </c>
      <c r="F33">
        <v>26.22</v>
      </c>
      <c r="G33">
        <v>25.148</v>
      </c>
      <c r="H33">
        <v>25.367000000000001</v>
      </c>
      <c r="I33">
        <v>26.350999999999999</v>
      </c>
      <c r="J33" s="7">
        <f t="shared" si="2"/>
        <v>0.37299999999999756</v>
      </c>
      <c r="K33">
        <f t="shared" si="0"/>
        <v>8</v>
      </c>
      <c r="L33" s="11">
        <f t="shared" si="1"/>
        <v>26.350999999999999</v>
      </c>
      <c r="N33" s="1" t="s">
        <v>478</v>
      </c>
      <c r="O33" s="2">
        <f>COUNTIF(K$19:K$33,"=1")</f>
        <v>0</v>
      </c>
      <c r="P33">
        <f>AVERAGE(B19:B33)</f>
        <v>11.919666666666668</v>
      </c>
    </row>
    <row r="34" spans="1:16">
      <c r="A34" t="s">
        <v>302</v>
      </c>
      <c r="B34">
        <v>11.238</v>
      </c>
      <c r="C34">
        <v>30.163</v>
      </c>
      <c r="D34">
        <v>29.626000000000001</v>
      </c>
      <c r="E34">
        <v>30.439</v>
      </c>
      <c r="F34">
        <v>30.462</v>
      </c>
      <c r="G34">
        <v>29.81</v>
      </c>
      <c r="H34">
        <v>29.981000000000002</v>
      </c>
      <c r="I34">
        <v>31.109000000000002</v>
      </c>
      <c r="K34">
        <f t="shared" si="0"/>
        <v>8</v>
      </c>
      <c r="L34">
        <f t="shared" si="1"/>
        <v>31.109000000000002</v>
      </c>
      <c r="N34" s="3" t="s">
        <v>2</v>
      </c>
      <c r="O34" s="4">
        <f>COUNTIF(K$19:K$33,"=2")</f>
        <v>0</v>
      </c>
      <c r="P34">
        <f>AVERAGE(C19:C33)</f>
        <v>27.191799999999997</v>
      </c>
    </row>
    <row r="35" spans="1:16">
      <c r="A35" t="s">
        <v>311</v>
      </c>
      <c r="B35">
        <v>11.709</v>
      </c>
      <c r="C35">
        <v>25.254000000000001</v>
      </c>
      <c r="D35">
        <v>24.719000000000001</v>
      </c>
      <c r="E35">
        <v>25.457000000000001</v>
      </c>
      <c r="F35">
        <v>25.489000000000001</v>
      </c>
      <c r="G35">
        <v>24.748999999999999</v>
      </c>
      <c r="H35">
        <v>24.94</v>
      </c>
      <c r="I35">
        <v>25.844000000000001</v>
      </c>
      <c r="K35">
        <f t="shared" si="0"/>
        <v>8</v>
      </c>
      <c r="L35">
        <f t="shared" si="1"/>
        <v>25.844000000000001</v>
      </c>
      <c r="N35" s="3" t="s">
        <v>479</v>
      </c>
      <c r="O35" s="4">
        <f>COUNTIF(K$19:K$33,"=3")</f>
        <v>0</v>
      </c>
      <c r="P35">
        <f>AVERAGE(D19:D33)</f>
        <v>26.168666666666663</v>
      </c>
    </row>
    <row r="36" spans="1:16">
      <c r="A36" t="s">
        <v>320</v>
      </c>
      <c r="B36">
        <v>11.398999999999999</v>
      </c>
      <c r="C36">
        <v>31.224</v>
      </c>
      <c r="D36">
        <v>30.19</v>
      </c>
      <c r="E36">
        <v>31.401</v>
      </c>
      <c r="F36">
        <v>31.428000000000001</v>
      </c>
      <c r="G36">
        <v>30.344000000000001</v>
      </c>
      <c r="H36">
        <v>30.623999999999999</v>
      </c>
      <c r="I36">
        <v>32.390999999999998</v>
      </c>
      <c r="K36">
        <f t="shared" si="0"/>
        <v>8</v>
      </c>
      <c r="L36">
        <f t="shared" si="1"/>
        <v>32.390999999999998</v>
      </c>
      <c r="N36" s="3" t="s">
        <v>480</v>
      </c>
      <c r="O36" s="4">
        <f>COUNTIF(K$19:K$33,"=4")</f>
        <v>0</v>
      </c>
      <c r="P36">
        <f>AVERAGE(E19:E33)</f>
        <v>27.411533333333335</v>
      </c>
    </row>
    <row r="37" spans="1:16">
      <c r="A37" t="s">
        <v>329</v>
      </c>
      <c r="B37">
        <v>12.406000000000001</v>
      </c>
      <c r="C37">
        <v>29.568000000000001</v>
      </c>
      <c r="D37">
        <v>28.824999999999999</v>
      </c>
      <c r="E37">
        <v>29.771999999999998</v>
      </c>
      <c r="F37">
        <v>29.86</v>
      </c>
      <c r="G37">
        <v>28.902000000000001</v>
      </c>
      <c r="H37">
        <v>29.09</v>
      </c>
      <c r="I37">
        <v>30.201000000000001</v>
      </c>
      <c r="K37">
        <f t="shared" si="0"/>
        <v>8</v>
      </c>
      <c r="L37">
        <f t="shared" si="1"/>
        <v>30.201000000000001</v>
      </c>
      <c r="N37" s="3" t="s">
        <v>481</v>
      </c>
      <c r="O37" s="4">
        <f>COUNTIF(K$19:K$33,"=5")</f>
        <v>3</v>
      </c>
      <c r="P37">
        <f>AVERAGE(F19:F33)</f>
        <v>27.442</v>
      </c>
    </row>
    <row r="38" spans="1:16">
      <c r="A38" t="s">
        <v>338</v>
      </c>
      <c r="B38">
        <v>12.304</v>
      </c>
      <c r="C38">
        <v>30.532</v>
      </c>
      <c r="D38">
        <v>29.550999999999998</v>
      </c>
      <c r="E38">
        <v>30.721</v>
      </c>
      <c r="F38">
        <v>30.779</v>
      </c>
      <c r="G38">
        <v>29.669</v>
      </c>
      <c r="H38">
        <v>29.9</v>
      </c>
      <c r="I38">
        <v>31.163</v>
      </c>
      <c r="K38">
        <f t="shared" si="0"/>
        <v>8</v>
      </c>
      <c r="L38">
        <f t="shared" si="1"/>
        <v>31.163</v>
      </c>
      <c r="N38" s="3" t="s">
        <v>6</v>
      </c>
      <c r="O38" s="4">
        <f>COUNTIF(K$19:K$33,"=6")</f>
        <v>0</v>
      </c>
      <c r="P38">
        <f>AVERAGE(G19:G33)</f>
        <v>26.224266666666672</v>
      </c>
    </row>
    <row r="39" spans="1:16">
      <c r="A39" t="s">
        <v>347</v>
      </c>
      <c r="B39">
        <v>12.288</v>
      </c>
      <c r="C39">
        <v>35.337000000000003</v>
      </c>
      <c r="D39">
        <v>33.786999999999999</v>
      </c>
      <c r="E39">
        <v>35.555999999999997</v>
      </c>
      <c r="F39">
        <v>35.529000000000003</v>
      </c>
      <c r="G39">
        <v>34.049999999999997</v>
      </c>
      <c r="H39">
        <v>34.372</v>
      </c>
      <c r="I39">
        <v>36.848999999999997</v>
      </c>
      <c r="K39">
        <f t="shared" si="0"/>
        <v>8</v>
      </c>
      <c r="L39">
        <f t="shared" si="1"/>
        <v>36.848999999999997</v>
      </c>
      <c r="N39" s="3" t="s">
        <v>7</v>
      </c>
      <c r="O39" s="4">
        <f>COUNTIF(K$19:K$33,"=7")</f>
        <v>0</v>
      </c>
      <c r="P39">
        <f>AVERAGE(H19:H33)</f>
        <v>26.434466666666665</v>
      </c>
    </row>
    <row r="40" spans="1:16" ht="17.25" thickBot="1">
      <c r="A40" t="s">
        <v>356</v>
      </c>
      <c r="B40">
        <v>11.7</v>
      </c>
      <c r="C40">
        <v>25.75</v>
      </c>
      <c r="D40">
        <v>24.686</v>
      </c>
      <c r="E40">
        <v>25.922000000000001</v>
      </c>
      <c r="F40">
        <v>25.92</v>
      </c>
      <c r="G40">
        <v>24.704999999999998</v>
      </c>
      <c r="H40">
        <v>24.934000000000001</v>
      </c>
      <c r="I40">
        <v>26.077999999999999</v>
      </c>
      <c r="J40" s="7">
        <f>I40-C40</f>
        <v>0.3279999999999994</v>
      </c>
      <c r="K40">
        <f t="shared" si="0"/>
        <v>8</v>
      </c>
      <c r="L40" s="8">
        <f t="shared" si="1"/>
        <v>26.077999999999999</v>
      </c>
      <c r="N40" s="5" t="s">
        <v>8</v>
      </c>
      <c r="O40" s="6">
        <f>COUNTIF(K$19:K$33,"=8")</f>
        <v>12</v>
      </c>
      <c r="P40">
        <f>AVERAGE(I19:I33)</f>
        <v>27.57446666666667</v>
      </c>
    </row>
    <row r="41" spans="1:16">
      <c r="A41" t="s">
        <v>365</v>
      </c>
      <c r="B41">
        <v>11.750999999999999</v>
      </c>
      <c r="C41">
        <v>24.222999999999999</v>
      </c>
      <c r="D41">
        <v>23.683</v>
      </c>
      <c r="E41">
        <v>24.428999999999998</v>
      </c>
      <c r="F41">
        <v>24.460999999999999</v>
      </c>
      <c r="G41">
        <v>23.771000000000001</v>
      </c>
      <c r="H41">
        <v>23.963000000000001</v>
      </c>
      <c r="I41">
        <v>24.835999999999999</v>
      </c>
      <c r="J41" s="12">
        <f t="shared" ref="J41:J53" si="3">I41-C41</f>
        <v>0.61299999999999955</v>
      </c>
      <c r="K41">
        <f t="shared" si="0"/>
        <v>8</v>
      </c>
      <c r="L41" s="10">
        <f t="shared" si="1"/>
        <v>24.835999999999999</v>
      </c>
      <c r="O41">
        <f>SUM(O33:O40)</f>
        <v>15</v>
      </c>
    </row>
    <row r="42" spans="1:16">
      <c r="A42" t="s">
        <v>374</v>
      </c>
      <c r="B42">
        <v>11.805</v>
      </c>
      <c r="C42">
        <v>29.803000000000001</v>
      </c>
      <c r="D42">
        <v>28.79</v>
      </c>
      <c r="E42">
        <v>29.992999999999999</v>
      </c>
      <c r="F42">
        <v>29.989000000000001</v>
      </c>
      <c r="G42">
        <v>28.818000000000001</v>
      </c>
      <c r="H42">
        <v>29.045999999999999</v>
      </c>
      <c r="I42">
        <v>30.408000000000001</v>
      </c>
      <c r="J42" s="7">
        <f t="shared" si="3"/>
        <v>0.60500000000000043</v>
      </c>
      <c r="K42">
        <f t="shared" si="0"/>
        <v>8</v>
      </c>
      <c r="L42" s="10">
        <f t="shared" si="1"/>
        <v>30.408000000000001</v>
      </c>
    </row>
    <row r="43" spans="1:16">
      <c r="A43" t="s">
        <v>383</v>
      </c>
      <c r="B43">
        <v>11.956</v>
      </c>
      <c r="C43">
        <v>25.114000000000001</v>
      </c>
      <c r="D43">
        <v>25.265999999999998</v>
      </c>
      <c r="E43">
        <v>25.257999999999999</v>
      </c>
      <c r="F43">
        <v>25.265999999999998</v>
      </c>
      <c r="G43">
        <v>25.337</v>
      </c>
      <c r="H43">
        <v>25.411000000000001</v>
      </c>
      <c r="I43">
        <v>25.495999999999999</v>
      </c>
      <c r="J43" s="7">
        <f t="shared" si="3"/>
        <v>0.3819999999999979</v>
      </c>
      <c r="K43">
        <f t="shared" si="0"/>
        <v>8</v>
      </c>
      <c r="L43" s="10">
        <f t="shared" si="1"/>
        <v>25.495999999999999</v>
      </c>
    </row>
    <row r="44" spans="1:16">
      <c r="A44" t="s">
        <v>392</v>
      </c>
      <c r="B44">
        <v>11.976000000000001</v>
      </c>
      <c r="C44">
        <v>25.411000000000001</v>
      </c>
      <c r="D44">
        <v>24.91</v>
      </c>
      <c r="E44">
        <v>25.553999999999998</v>
      </c>
      <c r="F44">
        <v>25.594000000000001</v>
      </c>
      <c r="G44">
        <v>24.923999999999999</v>
      </c>
      <c r="H44">
        <v>25.096</v>
      </c>
      <c r="I44">
        <v>25.864000000000001</v>
      </c>
      <c r="J44" s="12">
        <f t="shared" si="3"/>
        <v>0.4529999999999994</v>
      </c>
      <c r="K44">
        <f t="shared" si="0"/>
        <v>8</v>
      </c>
      <c r="L44" s="10">
        <f t="shared" si="1"/>
        <v>25.864000000000001</v>
      </c>
    </row>
    <row r="45" spans="1:16" ht="17.25" thickBot="1">
      <c r="A45" t="s">
        <v>401</v>
      </c>
      <c r="B45">
        <v>11.225</v>
      </c>
      <c r="C45">
        <v>30.489000000000001</v>
      </c>
      <c r="D45">
        <v>29.298999999999999</v>
      </c>
      <c r="E45">
        <v>30.710999999999999</v>
      </c>
      <c r="F45">
        <v>30.818999999999999</v>
      </c>
      <c r="G45">
        <v>29.38</v>
      </c>
      <c r="H45">
        <v>29.664000000000001</v>
      </c>
      <c r="I45">
        <v>31.311</v>
      </c>
      <c r="J45" s="7">
        <f t="shared" si="3"/>
        <v>0.82199999999999918</v>
      </c>
      <c r="K45">
        <f t="shared" si="0"/>
        <v>8</v>
      </c>
      <c r="L45" s="10">
        <f t="shared" si="1"/>
        <v>31.311</v>
      </c>
      <c r="N45" t="s">
        <v>486</v>
      </c>
      <c r="O45" t="s">
        <v>487</v>
      </c>
    </row>
    <row r="46" spans="1:16">
      <c r="A46" t="s">
        <v>410</v>
      </c>
      <c r="B46">
        <v>12.359</v>
      </c>
      <c r="C46">
        <v>28.63</v>
      </c>
      <c r="D46">
        <v>27.666</v>
      </c>
      <c r="E46">
        <v>28.861000000000001</v>
      </c>
      <c r="F46">
        <v>28.952000000000002</v>
      </c>
      <c r="G46">
        <v>27.738</v>
      </c>
      <c r="H46">
        <v>27.972000000000001</v>
      </c>
      <c r="I46">
        <v>29.111000000000001</v>
      </c>
      <c r="J46" s="7">
        <f t="shared" si="3"/>
        <v>0.48100000000000165</v>
      </c>
      <c r="K46">
        <f t="shared" si="0"/>
        <v>8</v>
      </c>
      <c r="L46" s="10">
        <f t="shared" si="1"/>
        <v>29.111000000000001</v>
      </c>
      <c r="N46" s="1" t="s">
        <v>478</v>
      </c>
      <c r="O46" s="2">
        <f>COUNTIF(K$40:K$53,"=1")</f>
        <v>0</v>
      </c>
      <c r="P46">
        <f>AVERAGE(B40:B53)</f>
        <v>11.919285714285712</v>
      </c>
    </row>
    <row r="47" spans="1:16">
      <c r="A47" t="s">
        <v>419</v>
      </c>
      <c r="B47">
        <v>10.888999999999999</v>
      </c>
      <c r="C47">
        <v>19.905999999999999</v>
      </c>
      <c r="D47">
        <v>20.039000000000001</v>
      </c>
      <c r="E47">
        <v>20.024999999999999</v>
      </c>
      <c r="F47">
        <v>20.071999999999999</v>
      </c>
      <c r="G47">
        <v>20.048999999999999</v>
      </c>
      <c r="H47">
        <v>20.170000000000002</v>
      </c>
      <c r="I47">
        <v>20.521999999999998</v>
      </c>
      <c r="J47" s="7">
        <f t="shared" si="3"/>
        <v>0.61599999999999966</v>
      </c>
      <c r="K47">
        <f t="shared" si="0"/>
        <v>8</v>
      </c>
      <c r="L47" s="10">
        <f t="shared" si="1"/>
        <v>20.521999999999998</v>
      </c>
      <c r="N47" s="3" t="s">
        <v>2</v>
      </c>
      <c r="O47" s="4">
        <f>COUNTIF(K$40:K$53,"=2")</f>
        <v>0</v>
      </c>
      <c r="P47">
        <f>AVERAGE(C40:C53)</f>
        <v>27.669571428571427</v>
      </c>
    </row>
    <row r="48" spans="1:16">
      <c r="A48" t="s">
        <v>428</v>
      </c>
      <c r="B48">
        <v>11.468999999999999</v>
      </c>
      <c r="C48">
        <v>22.106999999999999</v>
      </c>
      <c r="D48">
        <v>21.39</v>
      </c>
      <c r="E48">
        <v>22.33</v>
      </c>
      <c r="F48">
        <v>22.361000000000001</v>
      </c>
      <c r="G48">
        <v>21.422000000000001</v>
      </c>
      <c r="H48">
        <v>21.638999999999999</v>
      </c>
      <c r="I48">
        <v>22.593</v>
      </c>
      <c r="J48" s="12">
        <f t="shared" si="3"/>
        <v>0.48600000000000065</v>
      </c>
      <c r="K48">
        <f t="shared" si="0"/>
        <v>8</v>
      </c>
      <c r="L48" s="10">
        <f t="shared" si="1"/>
        <v>22.593</v>
      </c>
      <c r="N48" s="3" t="s">
        <v>479</v>
      </c>
      <c r="O48" s="4">
        <f>COUNTIF(K$40:K$53,"=3")</f>
        <v>0</v>
      </c>
      <c r="P48">
        <f>AVERAGE(D40:D53)</f>
        <v>27.067428571428568</v>
      </c>
    </row>
    <row r="49" spans="1:16">
      <c r="A49" t="s">
        <v>437</v>
      </c>
      <c r="B49">
        <v>11.964</v>
      </c>
      <c r="C49">
        <v>25.141999999999999</v>
      </c>
      <c r="D49">
        <v>24.262</v>
      </c>
      <c r="E49">
        <v>25.404</v>
      </c>
      <c r="F49">
        <v>25.451000000000001</v>
      </c>
      <c r="G49">
        <v>24.292999999999999</v>
      </c>
      <c r="H49">
        <v>24.532</v>
      </c>
      <c r="I49">
        <v>25.547999999999998</v>
      </c>
      <c r="J49" s="7">
        <f t="shared" si="3"/>
        <v>0.40599999999999881</v>
      </c>
      <c r="K49">
        <f t="shared" si="0"/>
        <v>8</v>
      </c>
      <c r="L49" s="10">
        <f t="shared" si="1"/>
        <v>25.547999999999998</v>
      </c>
      <c r="N49" s="3" t="s">
        <v>480</v>
      </c>
      <c r="O49" s="4">
        <f>COUNTIF(K$40:K$53,"=4")</f>
        <v>0</v>
      </c>
      <c r="P49">
        <f>AVERAGE(E40:E53)</f>
        <v>27.850714285714286</v>
      </c>
    </row>
    <row r="50" spans="1:16">
      <c r="A50" t="s">
        <v>446</v>
      </c>
      <c r="B50">
        <v>12.084</v>
      </c>
      <c r="C50">
        <v>30.641999999999999</v>
      </c>
      <c r="D50">
        <v>30.266999999999999</v>
      </c>
      <c r="E50">
        <v>30.773</v>
      </c>
      <c r="F50">
        <v>30.872</v>
      </c>
      <c r="G50">
        <v>30.326000000000001</v>
      </c>
      <c r="H50">
        <v>30.492999999999999</v>
      </c>
      <c r="I50">
        <v>31.44</v>
      </c>
      <c r="J50" s="12">
        <f t="shared" si="3"/>
        <v>0.79800000000000182</v>
      </c>
      <c r="K50">
        <f t="shared" si="0"/>
        <v>8</v>
      </c>
      <c r="L50" s="10">
        <f t="shared" si="1"/>
        <v>31.44</v>
      </c>
      <c r="N50" s="3" t="s">
        <v>481</v>
      </c>
      <c r="O50" s="4">
        <f>COUNTIF(K$40:K$53,"=5")</f>
        <v>0</v>
      </c>
      <c r="P50">
        <f>AVERAGE(F40:F53)</f>
        <v>27.920357142857142</v>
      </c>
    </row>
    <row r="51" spans="1:16">
      <c r="A51" t="s">
        <v>455</v>
      </c>
      <c r="B51">
        <v>12.717000000000001</v>
      </c>
      <c r="C51">
        <v>32.131999999999998</v>
      </c>
      <c r="D51">
        <v>31.792000000000002</v>
      </c>
      <c r="E51">
        <v>32.276000000000003</v>
      </c>
      <c r="F51">
        <v>32.442999999999998</v>
      </c>
      <c r="G51">
        <v>31.821999999999999</v>
      </c>
      <c r="H51">
        <v>31.934000000000001</v>
      </c>
      <c r="I51">
        <v>32.658000000000001</v>
      </c>
      <c r="J51" s="7">
        <f t="shared" si="3"/>
        <v>0.52600000000000335</v>
      </c>
      <c r="K51">
        <f t="shared" si="0"/>
        <v>8</v>
      </c>
      <c r="L51" s="10">
        <f t="shared" si="1"/>
        <v>32.658000000000001</v>
      </c>
      <c r="N51" s="3" t="s">
        <v>6</v>
      </c>
      <c r="O51" s="4">
        <f>COUNTIF(K$40:K$53,"=6")</f>
        <v>0</v>
      </c>
      <c r="P51">
        <f>AVERAGE(G40:G53)</f>
        <v>27.109785714285717</v>
      </c>
    </row>
    <row r="52" spans="1:16">
      <c r="A52" t="s">
        <v>464</v>
      </c>
      <c r="B52">
        <v>12.664999999999999</v>
      </c>
      <c r="C52">
        <v>32.332000000000001</v>
      </c>
      <c r="D52">
        <v>31.753</v>
      </c>
      <c r="E52">
        <v>32.509</v>
      </c>
      <c r="F52">
        <v>32.631</v>
      </c>
      <c r="G52">
        <v>31.8</v>
      </c>
      <c r="H52">
        <v>31.943000000000001</v>
      </c>
      <c r="I52">
        <v>32.895000000000003</v>
      </c>
      <c r="J52" s="12">
        <f t="shared" si="3"/>
        <v>0.56300000000000239</v>
      </c>
      <c r="K52">
        <f t="shared" si="0"/>
        <v>8</v>
      </c>
      <c r="L52" s="10">
        <f t="shared" si="1"/>
        <v>32.895000000000003</v>
      </c>
      <c r="N52" s="3" t="s">
        <v>7</v>
      </c>
      <c r="O52" s="4">
        <f>COUNTIF(K$40:K$53,"=7")</f>
        <v>0</v>
      </c>
      <c r="P52">
        <f>AVERAGE(H40:H53)</f>
        <v>27.295714285714293</v>
      </c>
    </row>
    <row r="53" spans="1:16" ht="17.25" thickBot="1">
      <c r="A53" t="s">
        <v>473</v>
      </c>
      <c r="B53">
        <v>12.31</v>
      </c>
      <c r="C53">
        <v>35.692999999999998</v>
      </c>
      <c r="D53">
        <v>35.140999999999998</v>
      </c>
      <c r="E53">
        <v>35.865000000000002</v>
      </c>
      <c r="F53">
        <v>36.054000000000002</v>
      </c>
      <c r="G53">
        <v>35.152000000000001</v>
      </c>
      <c r="H53">
        <v>35.343000000000004</v>
      </c>
      <c r="I53">
        <v>36.542000000000002</v>
      </c>
      <c r="J53" s="7">
        <f t="shared" si="3"/>
        <v>0.84900000000000375</v>
      </c>
      <c r="K53">
        <f t="shared" si="0"/>
        <v>8</v>
      </c>
      <c r="L53" s="11">
        <f t="shared" si="1"/>
        <v>36.542000000000002</v>
      </c>
      <c r="N53" s="5" t="s">
        <v>8</v>
      </c>
      <c r="O53" s="6">
        <f>COUNTIF(K$40:K$53,"=8")</f>
        <v>14</v>
      </c>
      <c r="P53">
        <f>AVERAGE(I40:I53)</f>
        <v>28.235857142857135</v>
      </c>
    </row>
    <row r="54" spans="1:16">
      <c r="B54">
        <f t="shared" ref="B54:H54" si="4">AVERAGE(B2:B53)</f>
        <v>11.928153846153846</v>
      </c>
      <c r="C54">
        <f t="shared" si="4"/>
        <v>27.771980769230783</v>
      </c>
      <c r="D54">
        <f t="shared" si="4"/>
        <v>26.911711538461539</v>
      </c>
      <c r="E54">
        <f t="shared" si="4"/>
        <v>27.974826923076929</v>
      </c>
      <c r="F54" s="13">
        <f t="shared" si="4"/>
        <v>28.022096153846171</v>
      </c>
      <c r="G54">
        <f t="shared" si="4"/>
        <v>26.97428846153846</v>
      </c>
      <c r="H54">
        <f t="shared" si="4"/>
        <v>27.175980769230765</v>
      </c>
      <c r="I54">
        <f>AVERAGE(I2:I53)</f>
        <v>28.287692307692307</v>
      </c>
      <c r="O54">
        <f>SUM(O46:O53)</f>
        <v>14</v>
      </c>
    </row>
    <row r="55" spans="1:16" ht="17.25" thickBot="1">
      <c r="A55" t="s">
        <v>488</v>
      </c>
    </row>
    <row r="56" spans="1:16">
      <c r="A56" t="s">
        <v>489</v>
      </c>
      <c r="O56" s="34">
        <f>SUM(O21,O33,O46)</f>
        <v>0</v>
      </c>
      <c r="P56" s="37">
        <f t="shared" ref="P56:P58" si="5">O56/46*100</f>
        <v>0</v>
      </c>
    </row>
    <row r="57" spans="1:16">
      <c r="A57" t="s">
        <v>490</v>
      </c>
      <c r="O57" s="35">
        <f>SUM(O22,O34,O47)</f>
        <v>0</v>
      </c>
      <c r="P57" s="37">
        <f t="shared" si="5"/>
        <v>0</v>
      </c>
    </row>
    <row r="58" spans="1:16">
      <c r="A58" t="s">
        <v>491</v>
      </c>
      <c r="O58" s="35">
        <f>SUM(O23,O35,O48)</f>
        <v>0</v>
      </c>
      <c r="P58" s="37">
        <f t="shared" si="5"/>
        <v>0</v>
      </c>
    </row>
    <row r="59" spans="1:16">
      <c r="A59" t="s">
        <v>492</v>
      </c>
      <c r="O59" s="35">
        <f>SUM(O24,O36,O49)</f>
        <v>0</v>
      </c>
      <c r="P59" s="37">
        <f>O59/46*100</f>
        <v>0</v>
      </c>
    </row>
    <row r="60" spans="1:16">
      <c r="A60" t="s">
        <v>493</v>
      </c>
      <c r="O60" s="35">
        <f>SUM(O25,O37,O50)</f>
        <v>5</v>
      </c>
      <c r="P60" s="37">
        <f>O60/46*100</f>
        <v>10.869565217391305</v>
      </c>
    </row>
    <row r="61" spans="1:16">
      <c r="A61" t="s">
        <v>494</v>
      </c>
      <c r="O61" s="35">
        <f>SUM(O26,O38,O51)</f>
        <v>0</v>
      </c>
      <c r="P61" s="37">
        <f t="shared" ref="P61:P63" si="6">O61/46*100</f>
        <v>0</v>
      </c>
    </row>
    <row r="62" spans="1:16">
      <c r="A62" t="s">
        <v>495</v>
      </c>
      <c r="O62" s="35">
        <f>SUM(O27,O39,O52)</f>
        <v>0</v>
      </c>
      <c r="P62" s="37">
        <f t="shared" si="6"/>
        <v>0</v>
      </c>
    </row>
    <row r="63" spans="1:16" ht="17.25" thickBot="1">
      <c r="O63" s="36">
        <f>SUM(O28,O40,O53)</f>
        <v>41</v>
      </c>
      <c r="P63" s="37">
        <f t="shared" si="6"/>
        <v>89.130434782608688</v>
      </c>
    </row>
    <row r="64" spans="1:16">
      <c r="B64" t="s">
        <v>502</v>
      </c>
      <c r="D64" t="s">
        <v>497</v>
      </c>
      <c r="O64">
        <f>SUM(O56:O63)</f>
        <v>46</v>
      </c>
      <c r="P64">
        <f>SUM(P56:P63)</f>
        <v>100</v>
      </c>
    </row>
    <row r="65" spans="2:21" ht="17.25" thickBot="1"/>
    <row r="66" spans="2:21" ht="17.25" thickTop="1">
      <c r="B66" t="s">
        <v>503</v>
      </c>
      <c r="D66" t="s">
        <v>498</v>
      </c>
      <c r="O66" s="40" t="s">
        <v>541</v>
      </c>
      <c r="P66" s="38" t="s">
        <v>521</v>
      </c>
      <c r="Q66" s="38" t="s">
        <v>543</v>
      </c>
      <c r="R66" s="38" t="s">
        <v>544</v>
      </c>
      <c r="S66" s="38" t="s">
        <v>537</v>
      </c>
      <c r="T66" s="39" t="s">
        <v>539</v>
      </c>
      <c r="U66" s="39" t="s">
        <v>530</v>
      </c>
    </row>
    <row r="67" spans="2:21">
      <c r="O67" s="41">
        <f>O56</f>
        <v>0</v>
      </c>
      <c r="P67" s="41">
        <f>O57</f>
        <v>0</v>
      </c>
      <c r="Q67" s="41">
        <f>O58</f>
        <v>0</v>
      </c>
      <c r="R67" s="41">
        <f>O60</f>
        <v>5</v>
      </c>
      <c r="S67" s="41">
        <f>O63</f>
        <v>41</v>
      </c>
      <c r="T67" s="41">
        <f>O62</f>
        <v>0</v>
      </c>
      <c r="U67" s="41">
        <f>SUM(O67:T67)</f>
        <v>46</v>
      </c>
    </row>
    <row r="68" spans="2:21">
      <c r="B68" t="s">
        <v>500</v>
      </c>
      <c r="D68" t="s">
        <v>501</v>
      </c>
      <c r="O68" s="42">
        <f>O67/46*100</f>
        <v>0</v>
      </c>
      <c r="P68" s="42">
        <f t="shared" ref="P68:U68" si="7">P67/46*100</f>
        <v>0</v>
      </c>
      <c r="Q68" s="42">
        <f t="shared" si="7"/>
        <v>0</v>
      </c>
      <c r="R68" s="42">
        <f t="shared" si="7"/>
        <v>10.869565217391305</v>
      </c>
      <c r="S68" s="42">
        <f t="shared" si="7"/>
        <v>89.130434782608688</v>
      </c>
      <c r="T68" s="42">
        <f t="shared" si="7"/>
        <v>0</v>
      </c>
      <c r="U68" s="42">
        <f t="shared" si="7"/>
        <v>100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8"/>
  <sheetViews>
    <sheetView topLeftCell="D40" workbookViewId="0">
      <selection activeCell="P82" sqref="E75:P82"/>
    </sheetView>
  </sheetViews>
  <sheetFormatPr defaultRowHeight="16.5"/>
  <cols>
    <col min="14" max="14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1" t="s">
        <v>477</v>
      </c>
      <c r="O1" s="2"/>
    </row>
    <row r="2" spans="1:16">
      <c r="A2" t="s">
        <v>15</v>
      </c>
      <c r="B2">
        <v>9.8759999999999994</v>
      </c>
      <c r="C2">
        <v>29.18</v>
      </c>
      <c r="D2">
        <v>28.619</v>
      </c>
      <c r="E2">
        <v>29.321999999999999</v>
      </c>
      <c r="F2">
        <v>29.419</v>
      </c>
      <c r="G2">
        <v>28.67</v>
      </c>
      <c r="H2">
        <v>28.834</v>
      </c>
      <c r="I2">
        <v>29.846</v>
      </c>
      <c r="K2">
        <f>MATCH(MAX(B2:D2,F2,H2:I2), B2:I2, 0)</f>
        <v>8</v>
      </c>
      <c r="L2">
        <f>MAX(B2:I2)</f>
        <v>29.846</v>
      </c>
      <c r="N2" s="3" t="s">
        <v>478</v>
      </c>
      <c r="O2" s="4">
        <f>COUNTIF(K$2:K$53,"=1")</f>
        <v>0</v>
      </c>
      <c r="P2">
        <f>AVERAGE(B2:B53)</f>
        <v>9.7092307692307678</v>
      </c>
    </row>
    <row r="3" spans="1:16">
      <c r="A3" t="s">
        <v>24</v>
      </c>
      <c r="B3">
        <v>9.6479999999999997</v>
      </c>
      <c r="C3">
        <v>26.783000000000001</v>
      </c>
      <c r="D3">
        <v>26.507000000000001</v>
      </c>
      <c r="E3">
        <v>26.92</v>
      </c>
      <c r="F3">
        <v>26.971</v>
      </c>
      <c r="G3">
        <v>26.542999999999999</v>
      </c>
      <c r="H3">
        <v>26.736999999999998</v>
      </c>
      <c r="I3">
        <v>27.736999999999998</v>
      </c>
      <c r="K3">
        <f t="shared" ref="K3:K53" si="0">MATCH(MAX(B3:D3,F3,H3:I3), B3:I3, 0)</f>
        <v>8</v>
      </c>
      <c r="L3">
        <f t="shared" ref="L3:L53" si="1">MAX(B3:I3)</f>
        <v>27.736999999999998</v>
      </c>
      <c r="N3" s="3" t="s">
        <v>2</v>
      </c>
      <c r="O3" s="4">
        <f>COUNTIF(K$2:K$53,"=2")</f>
        <v>0</v>
      </c>
      <c r="P3">
        <f>AVERAGE(C2:C53)</f>
        <v>26.306115384615378</v>
      </c>
    </row>
    <row r="4" spans="1:16">
      <c r="A4" t="s">
        <v>33</v>
      </c>
      <c r="B4">
        <v>9.6660000000000004</v>
      </c>
      <c r="C4">
        <v>26.885000000000002</v>
      </c>
      <c r="D4">
        <v>26.498000000000001</v>
      </c>
      <c r="E4">
        <v>27.059000000000001</v>
      </c>
      <c r="F4">
        <v>27.119</v>
      </c>
      <c r="G4">
        <v>26.547000000000001</v>
      </c>
      <c r="H4">
        <v>26.725999999999999</v>
      </c>
      <c r="I4">
        <v>27.736000000000001</v>
      </c>
      <c r="K4">
        <f t="shared" si="0"/>
        <v>8</v>
      </c>
      <c r="L4">
        <f t="shared" si="1"/>
        <v>27.736000000000001</v>
      </c>
      <c r="N4" s="3" t="s">
        <v>479</v>
      </c>
      <c r="O4" s="4">
        <f>COUNTIF(K$2:K$53,"=3")</f>
        <v>0</v>
      </c>
      <c r="P4">
        <f>AVERAGE(D2:D53)</f>
        <v>26.028384615384617</v>
      </c>
    </row>
    <row r="5" spans="1:16">
      <c r="A5" t="s">
        <v>42</v>
      </c>
      <c r="B5">
        <v>9.6460000000000008</v>
      </c>
      <c r="C5">
        <v>27.18</v>
      </c>
      <c r="D5">
        <v>27.094000000000001</v>
      </c>
      <c r="E5">
        <v>27.331</v>
      </c>
      <c r="F5">
        <v>27.347000000000001</v>
      </c>
      <c r="G5">
        <v>27.228999999999999</v>
      </c>
      <c r="H5">
        <v>27.38</v>
      </c>
      <c r="I5">
        <v>28.202999999999999</v>
      </c>
      <c r="K5">
        <f t="shared" si="0"/>
        <v>8</v>
      </c>
      <c r="L5">
        <f t="shared" si="1"/>
        <v>28.202999999999999</v>
      </c>
      <c r="N5" s="3" t="s">
        <v>480</v>
      </c>
      <c r="O5" s="4">
        <f>COUNTIF(K$2:K$53,"=4")</f>
        <v>0</v>
      </c>
      <c r="P5">
        <f>AVERAGE(E2:E53)</f>
        <v>26.447903846153856</v>
      </c>
    </row>
    <row r="6" spans="1:16">
      <c r="A6" t="s">
        <v>51</v>
      </c>
      <c r="B6">
        <v>9.9169999999999998</v>
      </c>
      <c r="C6">
        <v>26.183</v>
      </c>
      <c r="D6">
        <v>26.003</v>
      </c>
      <c r="E6">
        <v>26.352</v>
      </c>
      <c r="F6">
        <v>26.483000000000001</v>
      </c>
      <c r="G6">
        <v>26.024000000000001</v>
      </c>
      <c r="H6">
        <v>26.141999999999999</v>
      </c>
      <c r="I6">
        <v>26.753</v>
      </c>
      <c r="K6">
        <f t="shared" si="0"/>
        <v>8</v>
      </c>
      <c r="L6">
        <f t="shared" si="1"/>
        <v>26.753</v>
      </c>
      <c r="N6" s="3" t="s">
        <v>481</v>
      </c>
      <c r="O6" s="4">
        <f>COUNTIF(K$2:K$53,"=5")</f>
        <v>0</v>
      </c>
      <c r="P6">
        <f>AVERAGE(F2:F53)</f>
        <v>26.513865384615379</v>
      </c>
    </row>
    <row r="7" spans="1:16">
      <c r="A7" t="s">
        <v>60</v>
      </c>
      <c r="B7">
        <v>9.8989999999999991</v>
      </c>
      <c r="C7">
        <v>23.530999999999999</v>
      </c>
      <c r="D7">
        <v>23.219000000000001</v>
      </c>
      <c r="E7">
        <v>23.675000000000001</v>
      </c>
      <c r="F7">
        <v>23.715</v>
      </c>
      <c r="G7">
        <v>23.216999999999999</v>
      </c>
      <c r="H7">
        <v>23.361999999999998</v>
      </c>
      <c r="I7">
        <v>24.06</v>
      </c>
      <c r="K7">
        <f t="shared" si="0"/>
        <v>8</v>
      </c>
      <c r="L7">
        <f t="shared" si="1"/>
        <v>24.06</v>
      </c>
      <c r="N7" s="3" t="s">
        <v>6</v>
      </c>
      <c r="O7" s="4">
        <f>COUNTIF(K$2:K$53,"=6")</f>
        <v>0</v>
      </c>
      <c r="P7">
        <f>AVERAGE(G2:G53)</f>
        <v>26.070673076923072</v>
      </c>
    </row>
    <row r="8" spans="1:16">
      <c r="A8" t="s">
        <v>69</v>
      </c>
      <c r="B8">
        <v>9.6850000000000005</v>
      </c>
      <c r="C8">
        <v>26.623000000000001</v>
      </c>
      <c r="D8">
        <v>26.068999999999999</v>
      </c>
      <c r="E8">
        <v>26.709</v>
      </c>
      <c r="F8">
        <v>26.744</v>
      </c>
      <c r="G8">
        <v>26.099</v>
      </c>
      <c r="H8">
        <v>26.27</v>
      </c>
      <c r="I8">
        <v>27.289000000000001</v>
      </c>
      <c r="K8">
        <f t="shared" si="0"/>
        <v>8</v>
      </c>
      <c r="L8">
        <f t="shared" si="1"/>
        <v>27.289000000000001</v>
      </c>
      <c r="N8" s="3" t="s">
        <v>7</v>
      </c>
      <c r="O8" s="4">
        <f>COUNTIF(K$2:K$53,"=7")</f>
        <v>1</v>
      </c>
      <c r="P8">
        <f>AVERAGE(H2:H53)</f>
        <v>26.229038461538462</v>
      </c>
    </row>
    <row r="9" spans="1:16" ht="17.25" thickBot="1">
      <c r="A9" t="s">
        <v>78</v>
      </c>
      <c r="B9">
        <v>9.4830000000000005</v>
      </c>
      <c r="C9">
        <v>29.428000000000001</v>
      </c>
      <c r="D9">
        <v>29.308</v>
      </c>
      <c r="E9">
        <v>29.619</v>
      </c>
      <c r="F9">
        <v>29.715</v>
      </c>
      <c r="G9">
        <v>29.331</v>
      </c>
      <c r="H9">
        <v>29.507999999999999</v>
      </c>
      <c r="I9">
        <v>30.501999999999999</v>
      </c>
      <c r="K9">
        <f t="shared" si="0"/>
        <v>8</v>
      </c>
      <c r="L9">
        <f t="shared" si="1"/>
        <v>30.501999999999999</v>
      </c>
      <c r="N9" s="5" t="s">
        <v>8</v>
      </c>
      <c r="O9" s="6">
        <f>COUNTIF(K$2:K$53,"=8")</f>
        <v>51</v>
      </c>
      <c r="P9">
        <f>AVERAGE(I2:I53)</f>
        <v>27.078442307692306</v>
      </c>
    </row>
    <row r="10" spans="1:16">
      <c r="A10" t="s">
        <v>87</v>
      </c>
      <c r="B10">
        <v>9.9009999999999998</v>
      </c>
      <c r="C10">
        <v>23.324999999999999</v>
      </c>
      <c r="D10">
        <v>23.186</v>
      </c>
      <c r="E10">
        <v>23.478000000000002</v>
      </c>
      <c r="F10">
        <v>23.504999999999999</v>
      </c>
      <c r="G10">
        <v>23.216000000000001</v>
      </c>
      <c r="H10">
        <v>23.341999999999999</v>
      </c>
      <c r="I10">
        <v>23.940999999999999</v>
      </c>
      <c r="K10">
        <f t="shared" si="0"/>
        <v>8</v>
      </c>
      <c r="L10">
        <f t="shared" si="1"/>
        <v>23.940999999999999</v>
      </c>
    </row>
    <row r="11" spans="1:16">
      <c r="A11" t="s">
        <v>96</v>
      </c>
      <c r="B11">
        <v>9.43</v>
      </c>
      <c r="C11">
        <v>20.603000000000002</v>
      </c>
      <c r="D11">
        <v>20.457000000000001</v>
      </c>
      <c r="E11">
        <v>20.701000000000001</v>
      </c>
      <c r="F11">
        <v>20.738</v>
      </c>
      <c r="G11">
        <v>20.468</v>
      </c>
      <c r="H11">
        <v>20.614999999999998</v>
      </c>
      <c r="I11">
        <v>21.172000000000001</v>
      </c>
      <c r="K11">
        <f t="shared" si="0"/>
        <v>8</v>
      </c>
      <c r="L11">
        <f t="shared" si="1"/>
        <v>21.172000000000001</v>
      </c>
    </row>
    <row r="12" spans="1:16">
      <c r="A12" t="s">
        <v>105</v>
      </c>
      <c r="B12">
        <v>10.196</v>
      </c>
      <c r="C12">
        <v>30.058</v>
      </c>
      <c r="D12">
        <v>29.641999999999999</v>
      </c>
      <c r="E12">
        <v>30.228999999999999</v>
      </c>
      <c r="F12">
        <v>30.364999999999998</v>
      </c>
      <c r="G12">
        <v>29.757000000000001</v>
      </c>
      <c r="H12">
        <v>29.899000000000001</v>
      </c>
      <c r="I12">
        <v>30.832999999999998</v>
      </c>
      <c r="K12">
        <f t="shared" si="0"/>
        <v>8</v>
      </c>
      <c r="L12">
        <f t="shared" si="1"/>
        <v>30.832999999999998</v>
      </c>
    </row>
    <row r="13" spans="1:16">
      <c r="A13" t="s">
        <v>114</v>
      </c>
      <c r="B13">
        <v>9.4920000000000009</v>
      </c>
      <c r="C13">
        <v>23.387</v>
      </c>
      <c r="D13">
        <v>22.759</v>
      </c>
      <c r="E13">
        <v>23.535</v>
      </c>
      <c r="F13">
        <v>23.567</v>
      </c>
      <c r="G13">
        <v>22.786000000000001</v>
      </c>
      <c r="H13">
        <v>22.943000000000001</v>
      </c>
      <c r="I13">
        <v>23.768999999999998</v>
      </c>
      <c r="K13">
        <f t="shared" si="0"/>
        <v>8</v>
      </c>
      <c r="L13">
        <f t="shared" si="1"/>
        <v>23.768999999999998</v>
      </c>
    </row>
    <row r="14" spans="1:16">
      <c r="A14" t="s">
        <v>123</v>
      </c>
      <c r="B14">
        <v>9.7249999999999996</v>
      </c>
      <c r="C14">
        <v>27.113</v>
      </c>
      <c r="D14">
        <v>26.997</v>
      </c>
      <c r="E14">
        <v>27.282</v>
      </c>
      <c r="F14">
        <v>27.373999999999999</v>
      </c>
      <c r="G14">
        <v>27.035</v>
      </c>
      <c r="H14">
        <v>27.187999999999999</v>
      </c>
      <c r="I14">
        <v>27.904</v>
      </c>
      <c r="K14">
        <f t="shared" si="0"/>
        <v>8</v>
      </c>
      <c r="L14">
        <f t="shared" si="1"/>
        <v>27.904</v>
      </c>
    </row>
    <row r="15" spans="1:16">
      <c r="A15" t="s">
        <v>132</v>
      </c>
      <c r="B15">
        <v>10.294</v>
      </c>
      <c r="C15">
        <v>27.247</v>
      </c>
      <c r="D15">
        <v>26.741</v>
      </c>
      <c r="E15">
        <v>27.353999999999999</v>
      </c>
      <c r="F15">
        <v>27.382999999999999</v>
      </c>
      <c r="G15">
        <v>26.718</v>
      </c>
      <c r="H15">
        <v>26.888000000000002</v>
      </c>
      <c r="I15">
        <v>27.995000000000001</v>
      </c>
      <c r="K15">
        <f t="shared" si="0"/>
        <v>8</v>
      </c>
      <c r="L15">
        <f t="shared" si="1"/>
        <v>27.995000000000001</v>
      </c>
    </row>
    <row r="16" spans="1:16">
      <c r="A16" t="s">
        <v>141</v>
      </c>
      <c r="B16">
        <v>9.8149999999999995</v>
      </c>
      <c r="C16">
        <v>21.574000000000002</v>
      </c>
      <c r="D16">
        <v>21.24</v>
      </c>
      <c r="E16">
        <v>21.699000000000002</v>
      </c>
      <c r="F16">
        <v>21.731999999999999</v>
      </c>
      <c r="G16">
        <v>21.241</v>
      </c>
      <c r="H16">
        <v>21.404</v>
      </c>
      <c r="I16">
        <v>22.08</v>
      </c>
      <c r="K16">
        <f t="shared" si="0"/>
        <v>8</v>
      </c>
      <c r="L16">
        <f t="shared" si="1"/>
        <v>22.08</v>
      </c>
    </row>
    <row r="17" spans="1:16">
      <c r="A17" t="s">
        <v>150</v>
      </c>
      <c r="B17">
        <v>10.356</v>
      </c>
      <c r="C17">
        <v>25.571000000000002</v>
      </c>
      <c r="D17">
        <v>25.398</v>
      </c>
      <c r="E17">
        <v>25.716000000000001</v>
      </c>
      <c r="F17">
        <v>25.791</v>
      </c>
      <c r="G17">
        <v>25.443999999999999</v>
      </c>
      <c r="H17">
        <v>25.541</v>
      </c>
      <c r="I17">
        <v>25.997</v>
      </c>
      <c r="K17">
        <f t="shared" si="0"/>
        <v>8</v>
      </c>
      <c r="L17">
        <f t="shared" si="1"/>
        <v>25.997</v>
      </c>
    </row>
    <row r="18" spans="1:16">
      <c r="A18" t="s">
        <v>159</v>
      </c>
      <c r="B18">
        <v>10.340999999999999</v>
      </c>
      <c r="C18">
        <v>26.81</v>
      </c>
      <c r="D18">
        <v>26.151</v>
      </c>
      <c r="E18">
        <v>26.954000000000001</v>
      </c>
      <c r="F18">
        <v>27.004999999999999</v>
      </c>
      <c r="G18">
        <v>26.234000000000002</v>
      </c>
      <c r="H18">
        <v>26.439</v>
      </c>
      <c r="I18">
        <v>27.664000000000001</v>
      </c>
      <c r="K18">
        <f t="shared" si="0"/>
        <v>8</v>
      </c>
      <c r="L18">
        <f t="shared" si="1"/>
        <v>27.664000000000001</v>
      </c>
    </row>
    <row r="19" spans="1:16">
      <c r="A19" t="s">
        <v>168</v>
      </c>
      <c r="B19">
        <v>9.8109999999999999</v>
      </c>
      <c r="C19">
        <v>31.254000000000001</v>
      </c>
      <c r="D19">
        <v>30.631</v>
      </c>
      <c r="E19">
        <v>31.413</v>
      </c>
      <c r="F19">
        <v>31.486000000000001</v>
      </c>
      <c r="G19">
        <v>30.678999999999998</v>
      </c>
      <c r="H19">
        <v>30.841999999999999</v>
      </c>
      <c r="I19">
        <v>31.983000000000001</v>
      </c>
      <c r="J19" s="7">
        <f>I19-C19</f>
        <v>0.7289999999999992</v>
      </c>
      <c r="K19">
        <f t="shared" si="0"/>
        <v>8</v>
      </c>
      <c r="L19" s="8">
        <f t="shared" si="1"/>
        <v>31.983000000000001</v>
      </c>
    </row>
    <row r="20" spans="1:16" ht="17.25" thickBot="1">
      <c r="A20" t="s">
        <v>177</v>
      </c>
      <c r="B20">
        <v>9.26</v>
      </c>
      <c r="C20">
        <v>23.808</v>
      </c>
      <c r="D20">
        <v>23.164999999999999</v>
      </c>
      <c r="E20">
        <v>23.994</v>
      </c>
      <c r="F20">
        <v>24.029</v>
      </c>
      <c r="G20">
        <v>23.196000000000002</v>
      </c>
      <c r="H20">
        <v>23.388000000000002</v>
      </c>
      <c r="I20">
        <v>24.393000000000001</v>
      </c>
      <c r="J20" s="9">
        <f t="shared" ref="J20:J33" si="2">I20-C20</f>
        <v>0.58500000000000085</v>
      </c>
      <c r="K20">
        <f t="shared" si="0"/>
        <v>8</v>
      </c>
      <c r="L20" s="10">
        <f t="shared" si="1"/>
        <v>24.393000000000001</v>
      </c>
      <c r="N20" t="s">
        <v>482</v>
      </c>
      <c r="O20" t="s">
        <v>483</v>
      </c>
    </row>
    <row r="21" spans="1:16">
      <c r="A21" t="s">
        <v>186</v>
      </c>
      <c r="B21">
        <v>9.8059999999999992</v>
      </c>
      <c r="C21">
        <v>26.178999999999998</v>
      </c>
      <c r="D21">
        <v>25.405000000000001</v>
      </c>
      <c r="E21">
        <v>26.294</v>
      </c>
      <c r="F21">
        <v>26.331</v>
      </c>
      <c r="G21">
        <v>25.457999999999998</v>
      </c>
      <c r="H21">
        <v>25.664999999999999</v>
      </c>
      <c r="I21">
        <v>26.806000000000001</v>
      </c>
      <c r="J21" s="7">
        <f t="shared" si="2"/>
        <v>0.62700000000000244</v>
      </c>
      <c r="K21">
        <f t="shared" si="0"/>
        <v>8</v>
      </c>
      <c r="L21" s="10">
        <f t="shared" si="1"/>
        <v>26.806000000000001</v>
      </c>
      <c r="N21" s="1" t="s">
        <v>478</v>
      </c>
      <c r="O21" s="2">
        <f>COUNTIF(K$2:K$18,"=1")</f>
        <v>0</v>
      </c>
      <c r="P21">
        <f>AVERAGE(B2:B18)</f>
        <v>9.8452941176470592</v>
      </c>
    </row>
    <row r="22" spans="1:16">
      <c r="A22" t="s">
        <v>195</v>
      </c>
      <c r="B22">
        <v>9.9450000000000003</v>
      </c>
      <c r="C22">
        <v>26.567</v>
      </c>
      <c r="D22">
        <v>25.942</v>
      </c>
      <c r="E22">
        <v>26.75</v>
      </c>
      <c r="F22">
        <v>26.815999999999999</v>
      </c>
      <c r="G22">
        <v>26.021000000000001</v>
      </c>
      <c r="H22">
        <v>26.164000000000001</v>
      </c>
      <c r="I22">
        <v>27.001000000000001</v>
      </c>
      <c r="J22" s="7">
        <f t="shared" si="2"/>
        <v>0.43400000000000105</v>
      </c>
      <c r="K22">
        <f t="shared" si="0"/>
        <v>8</v>
      </c>
      <c r="L22" s="10">
        <f t="shared" si="1"/>
        <v>27.001000000000001</v>
      </c>
      <c r="N22" s="3" t="s">
        <v>2</v>
      </c>
      <c r="O22" s="4">
        <f>COUNTIF(K$2:K$18,"=2")</f>
        <v>0</v>
      </c>
      <c r="P22">
        <f>AVERAGE(C2:C18)</f>
        <v>25.969470588235293</v>
      </c>
    </row>
    <row r="23" spans="1:16">
      <c r="A23" t="s">
        <v>204</v>
      </c>
      <c r="B23">
        <v>9.8000000000000007</v>
      </c>
      <c r="C23">
        <v>23.832999999999998</v>
      </c>
      <c r="D23">
        <v>23.306000000000001</v>
      </c>
      <c r="E23">
        <v>24.004999999999999</v>
      </c>
      <c r="F23">
        <v>24.021999999999998</v>
      </c>
      <c r="G23">
        <v>23.33</v>
      </c>
      <c r="H23">
        <v>23.478999999999999</v>
      </c>
      <c r="I23">
        <v>24.285</v>
      </c>
      <c r="J23" s="9">
        <f t="shared" si="2"/>
        <v>0.45200000000000173</v>
      </c>
      <c r="K23">
        <f t="shared" si="0"/>
        <v>8</v>
      </c>
      <c r="L23" s="10">
        <f t="shared" si="1"/>
        <v>24.285</v>
      </c>
      <c r="N23" s="3" t="s">
        <v>479</v>
      </c>
      <c r="O23" s="4">
        <f>COUNTIF(K$2:K$18,"=3")</f>
        <v>0</v>
      </c>
      <c r="P23">
        <f>AVERAGE(D2:D18)</f>
        <v>25.640470588235296</v>
      </c>
    </row>
    <row r="24" spans="1:16">
      <c r="A24" t="s">
        <v>213</v>
      </c>
      <c r="B24">
        <v>9.4239999999999995</v>
      </c>
      <c r="C24">
        <v>28.71</v>
      </c>
      <c r="D24">
        <v>28.686</v>
      </c>
      <c r="E24">
        <v>28.811</v>
      </c>
      <c r="F24">
        <v>28.866</v>
      </c>
      <c r="G24">
        <v>28.78</v>
      </c>
      <c r="H24">
        <v>28.928999999999998</v>
      </c>
      <c r="I24">
        <v>29.725999999999999</v>
      </c>
      <c r="J24" s="7">
        <f t="shared" si="2"/>
        <v>1.0159999999999982</v>
      </c>
      <c r="K24">
        <f t="shared" si="0"/>
        <v>8</v>
      </c>
      <c r="L24" s="10">
        <f t="shared" si="1"/>
        <v>29.725999999999999</v>
      </c>
      <c r="N24" s="3" t="s">
        <v>480</v>
      </c>
      <c r="O24" s="4">
        <f>COUNTIF(K$2:K$18,"=4")</f>
        <v>0</v>
      </c>
      <c r="P24">
        <f>AVERAGE(E2:E18)</f>
        <v>26.113823529411768</v>
      </c>
    </row>
    <row r="25" spans="1:16">
      <c r="A25" t="s">
        <v>222</v>
      </c>
      <c r="B25">
        <v>9.859</v>
      </c>
      <c r="C25">
        <v>24.972999999999999</v>
      </c>
      <c r="D25">
        <v>24.611999999999998</v>
      </c>
      <c r="E25">
        <v>25.145</v>
      </c>
      <c r="F25">
        <v>25.173999999999999</v>
      </c>
      <c r="G25">
        <v>24.640999999999998</v>
      </c>
      <c r="H25">
        <v>24.803999999999998</v>
      </c>
      <c r="I25">
        <v>25.664000000000001</v>
      </c>
      <c r="J25" s="9">
        <f t="shared" si="2"/>
        <v>0.6910000000000025</v>
      </c>
      <c r="K25">
        <f t="shared" si="0"/>
        <v>8</v>
      </c>
      <c r="L25" s="10">
        <f t="shared" si="1"/>
        <v>25.664000000000001</v>
      </c>
      <c r="N25" s="3" t="s">
        <v>481</v>
      </c>
      <c r="O25" s="4">
        <f>COUNTIF(K$2:K$18,"=5")</f>
        <v>0</v>
      </c>
      <c r="P25">
        <f>AVERAGE(F2:F18)</f>
        <v>26.174882352941179</v>
      </c>
    </row>
    <row r="26" spans="1:16">
      <c r="A26" t="s">
        <v>231</v>
      </c>
      <c r="B26">
        <v>9.1050000000000004</v>
      </c>
      <c r="C26">
        <v>30.664999999999999</v>
      </c>
      <c r="D26">
        <v>30.829000000000001</v>
      </c>
      <c r="E26">
        <v>30.794</v>
      </c>
      <c r="F26">
        <v>30.888999999999999</v>
      </c>
      <c r="G26">
        <v>30.827000000000002</v>
      </c>
      <c r="H26">
        <v>30.905999999999999</v>
      </c>
      <c r="I26">
        <v>31.388999999999999</v>
      </c>
      <c r="J26" s="9">
        <f t="shared" si="2"/>
        <v>0.7240000000000002</v>
      </c>
      <c r="K26">
        <f t="shared" si="0"/>
        <v>8</v>
      </c>
      <c r="L26" s="10">
        <f t="shared" si="1"/>
        <v>31.388999999999999</v>
      </c>
      <c r="N26" s="3" t="s">
        <v>6</v>
      </c>
      <c r="O26" s="4">
        <f>COUNTIF(K$2:K$18,"=6")</f>
        <v>0</v>
      </c>
      <c r="P26">
        <f>AVERAGE(G2:G18)</f>
        <v>25.679941176470589</v>
      </c>
    </row>
    <row r="27" spans="1:16">
      <c r="A27" t="s">
        <v>240</v>
      </c>
      <c r="B27">
        <v>9.266</v>
      </c>
      <c r="C27">
        <v>20.292999999999999</v>
      </c>
      <c r="D27">
        <v>19.808</v>
      </c>
      <c r="E27">
        <v>20.416</v>
      </c>
      <c r="F27">
        <v>20.448</v>
      </c>
      <c r="G27">
        <v>19.843</v>
      </c>
      <c r="H27">
        <v>20.004000000000001</v>
      </c>
      <c r="I27">
        <v>20.661999999999999</v>
      </c>
      <c r="J27" s="7">
        <f t="shared" si="2"/>
        <v>0.36899999999999977</v>
      </c>
      <c r="K27">
        <f t="shared" si="0"/>
        <v>8</v>
      </c>
      <c r="L27" s="10">
        <f t="shared" si="1"/>
        <v>20.661999999999999</v>
      </c>
      <c r="N27" s="3" t="s">
        <v>7</v>
      </c>
      <c r="O27" s="4">
        <f>COUNTIF(K$2:K$18,"=7")</f>
        <v>0</v>
      </c>
      <c r="P27">
        <f>AVERAGE(H2:H18)</f>
        <v>25.836352941176468</v>
      </c>
    </row>
    <row r="28" spans="1:16" ht="17.25" thickBot="1">
      <c r="A28" t="s">
        <v>249</v>
      </c>
      <c r="B28">
        <v>9.3650000000000002</v>
      </c>
      <c r="C28">
        <v>25.923999999999999</v>
      </c>
      <c r="D28">
        <v>24.954000000000001</v>
      </c>
      <c r="E28">
        <v>26.099</v>
      </c>
      <c r="F28">
        <v>26.135000000000002</v>
      </c>
      <c r="G28">
        <v>24.992999999999999</v>
      </c>
      <c r="H28">
        <v>25.213999999999999</v>
      </c>
      <c r="I28">
        <v>26.558</v>
      </c>
      <c r="J28" s="7">
        <f t="shared" si="2"/>
        <v>0.63400000000000034</v>
      </c>
      <c r="K28">
        <f t="shared" si="0"/>
        <v>8</v>
      </c>
      <c r="L28" s="10">
        <f t="shared" si="1"/>
        <v>26.558</v>
      </c>
      <c r="N28" s="5" t="s">
        <v>8</v>
      </c>
      <c r="O28" s="6">
        <f>COUNTIF(K$2:K$18,"=8")</f>
        <v>17</v>
      </c>
      <c r="P28">
        <f>AVERAGE(I2:I18)</f>
        <v>26.67535294117647</v>
      </c>
    </row>
    <row r="29" spans="1:16">
      <c r="A29" t="s">
        <v>258</v>
      </c>
      <c r="B29">
        <v>9.4529999999999994</v>
      </c>
      <c r="C29">
        <v>21.513999999999999</v>
      </c>
      <c r="D29">
        <v>21.603000000000002</v>
      </c>
      <c r="E29">
        <v>21.696999999999999</v>
      </c>
      <c r="F29">
        <v>21.741</v>
      </c>
      <c r="G29">
        <v>21.635999999999999</v>
      </c>
      <c r="H29">
        <v>21.766999999999999</v>
      </c>
      <c r="I29">
        <v>22.251000000000001</v>
      </c>
      <c r="J29" s="7">
        <f t="shared" si="2"/>
        <v>0.73700000000000188</v>
      </c>
      <c r="K29">
        <f t="shared" si="0"/>
        <v>8</v>
      </c>
      <c r="L29" s="10">
        <f t="shared" si="1"/>
        <v>22.251000000000001</v>
      </c>
      <c r="O29">
        <f>SUM(O21:O28)</f>
        <v>17</v>
      </c>
    </row>
    <row r="30" spans="1:16">
      <c r="A30" t="s">
        <v>267</v>
      </c>
      <c r="B30">
        <v>9.9969999999999999</v>
      </c>
      <c r="C30">
        <v>28.457999999999998</v>
      </c>
      <c r="D30">
        <v>28.419</v>
      </c>
      <c r="E30">
        <v>28.567</v>
      </c>
      <c r="F30">
        <v>28.645</v>
      </c>
      <c r="G30">
        <v>28.414999999999999</v>
      </c>
      <c r="H30">
        <v>28.548999999999999</v>
      </c>
      <c r="I30">
        <v>29.260999999999999</v>
      </c>
      <c r="J30" s="7">
        <f t="shared" si="2"/>
        <v>0.80300000000000082</v>
      </c>
      <c r="K30">
        <f t="shared" si="0"/>
        <v>8</v>
      </c>
      <c r="L30" s="10">
        <f t="shared" si="1"/>
        <v>29.260999999999999</v>
      </c>
    </row>
    <row r="31" spans="1:16">
      <c r="A31" t="s">
        <v>276</v>
      </c>
      <c r="B31">
        <v>9.9830000000000005</v>
      </c>
      <c r="C31">
        <v>23.518999999999998</v>
      </c>
      <c r="D31">
        <v>22.54</v>
      </c>
      <c r="E31">
        <v>23.696000000000002</v>
      </c>
      <c r="F31">
        <v>23.710999999999999</v>
      </c>
      <c r="G31">
        <v>22.562000000000001</v>
      </c>
      <c r="H31">
        <v>22.786999999999999</v>
      </c>
      <c r="I31">
        <v>23.945</v>
      </c>
      <c r="J31" s="7">
        <f t="shared" si="2"/>
        <v>0.42600000000000193</v>
      </c>
      <c r="K31">
        <f t="shared" si="0"/>
        <v>8</v>
      </c>
      <c r="L31" s="10">
        <f t="shared" si="1"/>
        <v>23.945</v>
      </c>
    </row>
    <row r="32" spans="1:16" ht="17.25" thickBot="1">
      <c r="A32" t="s">
        <v>285</v>
      </c>
      <c r="B32">
        <v>10.32</v>
      </c>
      <c r="C32">
        <v>26.091999999999999</v>
      </c>
      <c r="D32">
        <v>25.594999999999999</v>
      </c>
      <c r="E32">
        <v>26.253</v>
      </c>
      <c r="F32">
        <v>26.327999999999999</v>
      </c>
      <c r="G32">
        <v>25.678000000000001</v>
      </c>
      <c r="H32">
        <v>25.803999999999998</v>
      </c>
      <c r="I32">
        <v>26.605</v>
      </c>
      <c r="J32" s="9">
        <f t="shared" si="2"/>
        <v>0.51300000000000168</v>
      </c>
      <c r="K32">
        <f t="shared" si="0"/>
        <v>8</v>
      </c>
      <c r="L32" s="10">
        <f t="shared" si="1"/>
        <v>26.605</v>
      </c>
      <c r="N32" t="s">
        <v>484</v>
      </c>
      <c r="O32" t="s">
        <v>485</v>
      </c>
    </row>
    <row r="33" spans="1:16">
      <c r="A33" t="s">
        <v>294</v>
      </c>
      <c r="B33">
        <v>9.3339999999999996</v>
      </c>
      <c r="C33">
        <v>24.532</v>
      </c>
      <c r="D33">
        <v>24.225000000000001</v>
      </c>
      <c r="E33">
        <v>24.684999999999999</v>
      </c>
      <c r="F33">
        <v>24.721</v>
      </c>
      <c r="G33">
        <v>24.247</v>
      </c>
      <c r="H33">
        <v>24.419</v>
      </c>
      <c r="I33">
        <v>25.181999999999999</v>
      </c>
      <c r="J33" s="7">
        <f t="shared" si="2"/>
        <v>0.64999999999999858</v>
      </c>
      <c r="K33">
        <f t="shared" si="0"/>
        <v>8</v>
      </c>
      <c r="L33" s="11">
        <f t="shared" si="1"/>
        <v>25.181999999999999</v>
      </c>
      <c r="N33" s="1" t="s">
        <v>478</v>
      </c>
      <c r="O33" s="2">
        <f>COUNTIF(K$19:K$33,"=1")</f>
        <v>0</v>
      </c>
      <c r="P33">
        <f>AVERAGE(B19:B33)</f>
        <v>9.6485333333333347</v>
      </c>
    </row>
    <row r="34" spans="1:16">
      <c r="A34" t="s">
        <v>303</v>
      </c>
      <c r="B34">
        <v>8.8620000000000001</v>
      </c>
      <c r="C34">
        <v>28.486999999999998</v>
      </c>
      <c r="D34">
        <v>28.684000000000001</v>
      </c>
      <c r="E34">
        <v>28.670999999999999</v>
      </c>
      <c r="F34">
        <v>28.673999999999999</v>
      </c>
      <c r="G34">
        <v>28.847999999999999</v>
      </c>
      <c r="H34">
        <v>28.978999999999999</v>
      </c>
      <c r="I34">
        <v>29.802</v>
      </c>
      <c r="K34">
        <f t="shared" si="0"/>
        <v>8</v>
      </c>
      <c r="L34">
        <f t="shared" si="1"/>
        <v>29.802</v>
      </c>
      <c r="N34" s="3" t="s">
        <v>2</v>
      </c>
      <c r="O34" s="4">
        <f>COUNTIF(K$19:K$33,"=2")</f>
        <v>0</v>
      </c>
      <c r="P34">
        <f>AVERAGE(C19:C33)</f>
        <v>25.754733333333331</v>
      </c>
    </row>
    <row r="35" spans="1:16">
      <c r="A35" t="s">
        <v>312</v>
      </c>
      <c r="B35">
        <v>9.532</v>
      </c>
      <c r="C35">
        <v>24.094999999999999</v>
      </c>
      <c r="D35">
        <v>23.972999999999999</v>
      </c>
      <c r="E35">
        <v>24.231000000000002</v>
      </c>
      <c r="F35">
        <v>24.283999999999999</v>
      </c>
      <c r="G35">
        <v>24.004000000000001</v>
      </c>
      <c r="H35">
        <v>24.170999999999999</v>
      </c>
      <c r="I35">
        <v>24.901</v>
      </c>
      <c r="K35">
        <f t="shared" si="0"/>
        <v>8</v>
      </c>
      <c r="L35">
        <f t="shared" si="1"/>
        <v>24.901</v>
      </c>
      <c r="N35" s="3" t="s">
        <v>479</v>
      </c>
      <c r="O35" s="4">
        <f>COUNTIF(K$19:K$33,"=3")</f>
        <v>0</v>
      </c>
      <c r="P35">
        <f>AVERAGE(D19:D33)</f>
        <v>25.314666666666668</v>
      </c>
    </row>
    <row r="36" spans="1:16">
      <c r="A36" t="s">
        <v>321</v>
      </c>
      <c r="B36">
        <v>8.7910000000000004</v>
      </c>
      <c r="C36">
        <v>29.283000000000001</v>
      </c>
      <c r="D36">
        <v>29.19</v>
      </c>
      <c r="E36">
        <v>29.387</v>
      </c>
      <c r="F36">
        <v>29.416</v>
      </c>
      <c r="G36">
        <v>29.3</v>
      </c>
      <c r="H36">
        <v>29.527999999999999</v>
      </c>
      <c r="I36">
        <v>30.875</v>
      </c>
      <c r="K36">
        <f t="shared" si="0"/>
        <v>8</v>
      </c>
      <c r="L36">
        <f t="shared" si="1"/>
        <v>30.875</v>
      </c>
      <c r="N36" s="3" t="s">
        <v>480</v>
      </c>
      <c r="O36" s="4">
        <f>COUNTIF(K$19:K$33,"=4")</f>
        <v>0</v>
      </c>
      <c r="P36">
        <f>AVERAGE(E19:E33)</f>
        <v>25.907933333333336</v>
      </c>
    </row>
    <row r="37" spans="1:16">
      <c r="A37" t="s">
        <v>330</v>
      </c>
      <c r="B37">
        <v>10.053000000000001</v>
      </c>
      <c r="C37">
        <v>28.274999999999999</v>
      </c>
      <c r="D37">
        <v>28.02</v>
      </c>
      <c r="E37">
        <v>28.443000000000001</v>
      </c>
      <c r="F37">
        <v>28.544</v>
      </c>
      <c r="G37">
        <v>28.085999999999999</v>
      </c>
      <c r="H37">
        <v>28.247</v>
      </c>
      <c r="I37">
        <v>29.164999999999999</v>
      </c>
      <c r="K37">
        <f t="shared" si="0"/>
        <v>8</v>
      </c>
      <c r="L37">
        <f t="shared" si="1"/>
        <v>29.164999999999999</v>
      </c>
      <c r="N37" s="3" t="s">
        <v>481</v>
      </c>
      <c r="O37" s="4">
        <f>COUNTIF(K$19:K$33,"=5")</f>
        <v>0</v>
      </c>
      <c r="P37">
        <f>AVERAGE(F19:F33)</f>
        <v>25.956133333333334</v>
      </c>
    </row>
    <row r="38" spans="1:16">
      <c r="A38" t="s">
        <v>339</v>
      </c>
      <c r="B38">
        <v>10.278</v>
      </c>
      <c r="C38">
        <v>28.855</v>
      </c>
      <c r="D38">
        <v>28.602</v>
      </c>
      <c r="E38">
        <v>28.954999999999998</v>
      </c>
      <c r="F38">
        <v>29.015000000000001</v>
      </c>
      <c r="G38">
        <v>28.670999999999999</v>
      </c>
      <c r="H38">
        <v>28.841000000000001</v>
      </c>
      <c r="I38">
        <v>29.753</v>
      </c>
      <c r="K38">
        <f t="shared" si="0"/>
        <v>8</v>
      </c>
      <c r="L38">
        <f t="shared" si="1"/>
        <v>29.753</v>
      </c>
      <c r="N38" s="3" t="s">
        <v>6</v>
      </c>
      <c r="O38" s="4">
        <f>COUNTIF(K$19:K$33,"=6")</f>
        <v>0</v>
      </c>
      <c r="P38">
        <f>AVERAGE(G19:G33)</f>
        <v>25.353733333333334</v>
      </c>
    </row>
    <row r="39" spans="1:16">
      <c r="A39" t="s">
        <v>348</v>
      </c>
      <c r="B39">
        <v>9.984</v>
      </c>
      <c r="C39">
        <v>33.338999999999999</v>
      </c>
      <c r="D39">
        <v>32.838999999999999</v>
      </c>
      <c r="E39">
        <v>33.484999999999999</v>
      </c>
      <c r="F39">
        <v>33.515999999999998</v>
      </c>
      <c r="G39">
        <v>33.067999999999998</v>
      </c>
      <c r="H39">
        <v>33.340000000000003</v>
      </c>
      <c r="I39">
        <v>35.265000000000001</v>
      </c>
      <c r="K39">
        <f t="shared" si="0"/>
        <v>8</v>
      </c>
      <c r="L39">
        <f t="shared" si="1"/>
        <v>35.265000000000001</v>
      </c>
      <c r="N39" s="3" t="s">
        <v>7</v>
      </c>
      <c r="O39" s="4">
        <f>COUNTIF(K$19:K$33,"=7")</f>
        <v>0</v>
      </c>
      <c r="P39">
        <f>AVERAGE(H19:H33)</f>
        <v>25.514733333333325</v>
      </c>
    </row>
    <row r="40" spans="1:16" ht="17.25" thickBot="1">
      <c r="A40" t="s">
        <v>357</v>
      </c>
      <c r="B40">
        <v>9.4169999999999998</v>
      </c>
      <c r="C40">
        <v>24.338999999999999</v>
      </c>
      <c r="D40">
        <v>23.844000000000001</v>
      </c>
      <c r="E40">
        <v>24.456</v>
      </c>
      <c r="F40">
        <v>24.47</v>
      </c>
      <c r="G40">
        <v>23.847000000000001</v>
      </c>
      <c r="H40">
        <v>24.026</v>
      </c>
      <c r="I40">
        <v>24.948</v>
      </c>
      <c r="J40" s="7">
        <f>I40-C40</f>
        <v>0.60900000000000176</v>
      </c>
      <c r="K40">
        <f t="shared" si="0"/>
        <v>8</v>
      </c>
      <c r="L40" s="8">
        <f t="shared" si="1"/>
        <v>24.948</v>
      </c>
      <c r="N40" s="5" t="s">
        <v>8</v>
      </c>
      <c r="O40" s="6">
        <f>COUNTIF(K$19:K$33,"=8")</f>
        <v>15</v>
      </c>
      <c r="P40">
        <f>AVERAGE(I19:I33)</f>
        <v>26.380733333333339</v>
      </c>
    </row>
    <row r="41" spans="1:16">
      <c r="A41" t="s">
        <v>366</v>
      </c>
      <c r="B41">
        <v>9.5250000000000004</v>
      </c>
      <c r="C41">
        <v>22.795999999999999</v>
      </c>
      <c r="D41">
        <v>22.748000000000001</v>
      </c>
      <c r="E41">
        <v>22.942</v>
      </c>
      <c r="F41">
        <v>22.983000000000001</v>
      </c>
      <c r="G41">
        <v>22.815000000000001</v>
      </c>
      <c r="H41">
        <v>22.952000000000002</v>
      </c>
      <c r="I41">
        <v>23.553999999999998</v>
      </c>
      <c r="J41" s="12">
        <f t="shared" ref="J41:J53" si="3">I41-C41</f>
        <v>0.75799999999999912</v>
      </c>
      <c r="K41">
        <f t="shared" si="0"/>
        <v>8</v>
      </c>
      <c r="L41" s="10">
        <f t="shared" si="1"/>
        <v>23.553999999999998</v>
      </c>
      <c r="O41">
        <f>SUM(O33:O40)</f>
        <v>15</v>
      </c>
    </row>
    <row r="42" spans="1:16">
      <c r="A42" t="s">
        <v>375</v>
      </c>
      <c r="B42">
        <v>9.4809999999999999</v>
      </c>
      <c r="C42">
        <v>28.253</v>
      </c>
      <c r="D42">
        <v>27.843</v>
      </c>
      <c r="E42">
        <v>28.387</v>
      </c>
      <c r="F42">
        <v>28.405000000000001</v>
      </c>
      <c r="G42">
        <v>27.853000000000002</v>
      </c>
      <c r="H42">
        <v>28.04</v>
      </c>
      <c r="I42">
        <v>29.11</v>
      </c>
      <c r="J42" s="7">
        <f t="shared" si="3"/>
        <v>0.85699999999999932</v>
      </c>
      <c r="K42">
        <f t="shared" si="0"/>
        <v>8</v>
      </c>
      <c r="L42" s="10">
        <f t="shared" si="1"/>
        <v>29.11</v>
      </c>
    </row>
    <row r="43" spans="1:16">
      <c r="A43" t="s">
        <v>384</v>
      </c>
      <c r="B43">
        <v>9.7289999999999992</v>
      </c>
      <c r="C43">
        <v>23.962</v>
      </c>
      <c r="D43">
        <v>24.475000000000001</v>
      </c>
      <c r="E43">
        <v>24.036000000000001</v>
      </c>
      <c r="F43">
        <v>24.068999999999999</v>
      </c>
      <c r="G43">
        <v>24.533000000000001</v>
      </c>
      <c r="H43">
        <v>24.582999999999998</v>
      </c>
      <c r="I43">
        <v>24.536999999999999</v>
      </c>
      <c r="J43" s="7">
        <f t="shared" si="3"/>
        <v>0.57499999999999929</v>
      </c>
      <c r="K43">
        <f t="shared" si="0"/>
        <v>7</v>
      </c>
      <c r="L43" s="10">
        <f t="shared" si="1"/>
        <v>24.582999999999998</v>
      </c>
    </row>
    <row r="44" spans="1:16">
      <c r="A44" t="s">
        <v>393</v>
      </c>
      <c r="B44">
        <v>9.6950000000000003</v>
      </c>
      <c r="C44">
        <v>24.126999999999999</v>
      </c>
      <c r="D44">
        <v>24.109000000000002</v>
      </c>
      <c r="E44">
        <v>24.231000000000002</v>
      </c>
      <c r="F44">
        <v>24.295000000000002</v>
      </c>
      <c r="G44">
        <v>24.117000000000001</v>
      </c>
      <c r="H44">
        <v>24.247</v>
      </c>
      <c r="I44">
        <v>24.826000000000001</v>
      </c>
      <c r="J44" s="12">
        <f t="shared" si="3"/>
        <v>0.69900000000000162</v>
      </c>
      <c r="K44">
        <f t="shared" si="0"/>
        <v>8</v>
      </c>
      <c r="L44" s="10">
        <f t="shared" si="1"/>
        <v>24.826000000000001</v>
      </c>
    </row>
    <row r="45" spans="1:16" ht="17.25" thickBot="1">
      <c r="A45" t="s">
        <v>402</v>
      </c>
      <c r="B45">
        <v>8.9719999999999995</v>
      </c>
      <c r="C45">
        <v>28.888000000000002</v>
      </c>
      <c r="D45">
        <v>28.359000000000002</v>
      </c>
      <c r="E45">
        <v>29.06</v>
      </c>
      <c r="F45">
        <v>29.166</v>
      </c>
      <c r="G45">
        <v>28.402999999999999</v>
      </c>
      <c r="H45">
        <v>28.641999999999999</v>
      </c>
      <c r="I45">
        <v>30.053000000000001</v>
      </c>
      <c r="J45" s="7">
        <f t="shared" si="3"/>
        <v>1.1649999999999991</v>
      </c>
      <c r="K45">
        <f t="shared" si="0"/>
        <v>8</v>
      </c>
      <c r="L45" s="10">
        <f t="shared" si="1"/>
        <v>30.053000000000001</v>
      </c>
      <c r="N45" t="s">
        <v>486</v>
      </c>
      <c r="O45" t="s">
        <v>487</v>
      </c>
    </row>
    <row r="46" spans="1:16">
      <c r="A46" t="s">
        <v>411</v>
      </c>
      <c r="B46">
        <v>10.042999999999999</v>
      </c>
      <c r="C46">
        <v>27.154</v>
      </c>
      <c r="D46">
        <v>26.756</v>
      </c>
      <c r="E46">
        <v>27.332000000000001</v>
      </c>
      <c r="F46">
        <v>27.445</v>
      </c>
      <c r="G46">
        <v>26.798999999999999</v>
      </c>
      <c r="H46">
        <v>26.984999999999999</v>
      </c>
      <c r="I46">
        <v>27.933</v>
      </c>
      <c r="J46" s="7">
        <f t="shared" si="3"/>
        <v>0.77899999999999991</v>
      </c>
      <c r="K46">
        <f t="shared" si="0"/>
        <v>8</v>
      </c>
      <c r="L46" s="10">
        <f t="shared" si="1"/>
        <v>27.933</v>
      </c>
      <c r="N46" s="1" t="s">
        <v>478</v>
      </c>
      <c r="O46" s="2">
        <f>COUNTIF(K$40:K$53,"=1")</f>
        <v>0</v>
      </c>
      <c r="P46">
        <f>AVERAGE(B40:B53)</f>
        <v>9.6630000000000003</v>
      </c>
    </row>
    <row r="47" spans="1:16">
      <c r="A47" t="s">
        <v>420</v>
      </c>
      <c r="B47">
        <v>8.9239999999999995</v>
      </c>
      <c r="C47">
        <v>18.71</v>
      </c>
      <c r="D47">
        <v>19.222000000000001</v>
      </c>
      <c r="E47">
        <v>18.786000000000001</v>
      </c>
      <c r="F47">
        <v>18.829000000000001</v>
      </c>
      <c r="G47">
        <v>19.236000000000001</v>
      </c>
      <c r="H47">
        <v>19.326000000000001</v>
      </c>
      <c r="I47">
        <v>19.548999999999999</v>
      </c>
      <c r="J47" s="7">
        <f t="shared" si="3"/>
        <v>0.83899999999999864</v>
      </c>
      <c r="K47">
        <f t="shared" si="0"/>
        <v>8</v>
      </c>
      <c r="L47" s="10">
        <f t="shared" si="1"/>
        <v>19.548999999999999</v>
      </c>
      <c r="N47" s="3" t="s">
        <v>2</v>
      </c>
      <c r="O47" s="4">
        <f>COUNTIF(K$40:K$53,"=2")</f>
        <v>0</v>
      </c>
      <c r="P47">
        <f>AVERAGE(C40:C53)</f>
        <v>26.270142857142854</v>
      </c>
    </row>
    <row r="48" spans="1:16">
      <c r="A48" t="s">
        <v>429</v>
      </c>
      <c r="B48">
        <v>9.391</v>
      </c>
      <c r="C48">
        <v>20.858000000000001</v>
      </c>
      <c r="D48">
        <v>20.614000000000001</v>
      </c>
      <c r="E48">
        <v>21.015999999999998</v>
      </c>
      <c r="F48">
        <v>21.047999999999998</v>
      </c>
      <c r="G48">
        <v>20.638999999999999</v>
      </c>
      <c r="H48">
        <v>20.803000000000001</v>
      </c>
      <c r="I48">
        <v>21.524000000000001</v>
      </c>
      <c r="J48" s="12">
        <f t="shared" si="3"/>
        <v>0.66600000000000037</v>
      </c>
      <c r="K48">
        <f t="shared" si="0"/>
        <v>8</v>
      </c>
      <c r="L48" s="10">
        <f t="shared" si="1"/>
        <v>21.524000000000001</v>
      </c>
      <c r="N48" s="3" t="s">
        <v>479</v>
      </c>
      <c r="O48" s="4">
        <f>COUNTIF(K$40:K$53,"=3")</f>
        <v>0</v>
      </c>
      <c r="P48">
        <f>AVERAGE(D40:D53)</f>
        <v>26.182857142857149</v>
      </c>
    </row>
    <row r="49" spans="1:16">
      <c r="A49" t="s">
        <v>438</v>
      </c>
      <c r="B49">
        <v>9.7650000000000006</v>
      </c>
      <c r="C49">
        <v>23.76</v>
      </c>
      <c r="D49">
        <v>23.41</v>
      </c>
      <c r="E49">
        <v>23.959</v>
      </c>
      <c r="F49">
        <v>24.018999999999998</v>
      </c>
      <c r="G49">
        <v>23.434000000000001</v>
      </c>
      <c r="H49">
        <v>23.613</v>
      </c>
      <c r="I49">
        <v>24.396999999999998</v>
      </c>
      <c r="J49" s="7">
        <f t="shared" si="3"/>
        <v>0.6369999999999969</v>
      </c>
      <c r="K49">
        <f t="shared" si="0"/>
        <v>8</v>
      </c>
      <c r="L49" s="10">
        <f t="shared" si="1"/>
        <v>24.396999999999998</v>
      </c>
      <c r="N49" s="3" t="s">
        <v>480</v>
      </c>
      <c r="O49" s="4">
        <f>COUNTIF(K$40:K$53,"=4")</f>
        <v>0</v>
      </c>
      <c r="P49">
        <f>AVERAGE(E40:E53)</f>
        <v>26.397500000000004</v>
      </c>
    </row>
    <row r="50" spans="1:16">
      <c r="A50" t="s">
        <v>447</v>
      </c>
      <c r="B50">
        <v>9.6929999999999996</v>
      </c>
      <c r="C50">
        <v>29.045000000000002</v>
      </c>
      <c r="D50">
        <v>29.207000000000001</v>
      </c>
      <c r="E50">
        <v>29.122</v>
      </c>
      <c r="F50">
        <v>29.233000000000001</v>
      </c>
      <c r="G50">
        <v>29.244</v>
      </c>
      <c r="H50">
        <v>29.378</v>
      </c>
      <c r="I50">
        <v>30.056000000000001</v>
      </c>
      <c r="J50" s="12">
        <f t="shared" si="3"/>
        <v>1.0109999999999992</v>
      </c>
      <c r="K50">
        <f t="shared" si="0"/>
        <v>8</v>
      </c>
      <c r="L50" s="10">
        <f t="shared" si="1"/>
        <v>30.056000000000001</v>
      </c>
      <c r="N50" s="3" t="s">
        <v>481</v>
      </c>
      <c r="O50" s="4">
        <f>COUNTIF(K$40:K$53,"=5")</f>
        <v>0</v>
      </c>
      <c r="P50">
        <f>AVERAGE(F40:F53)</f>
        <v>26.496928571428565</v>
      </c>
    </row>
    <row r="51" spans="1:16">
      <c r="A51" t="s">
        <v>456</v>
      </c>
      <c r="B51">
        <v>10.432</v>
      </c>
      <c r="C51">
        <v>30.81</v>
      </c>
      <c r="D51">
        <v>30.916</v>
      </c>
      <c r="E51">
        <v>30.905999999999999</v>
      </c>
      <c r="F51">
        <v>31.169</v>
      </c>
      <c r="G51">
        <v>30.902000000000001</v>
      </c>
      <c r="H51">
        <v>30.991</v>
      </c>
      <c r="I51">
        <v>31.56</v>
      </c>
      <c r="J51" s="7">
        <f t="shared" si="3"/>
        <v>0.75</v>
      </c>
      <c r="K51">
        <f t="shared" si="0"/>
        <v>8</v>
      </c>
      <c r="L51" s="10">
        <f t="shared" si="1"/>
        <v>31.56</v>
      </c>
      <c r="N51" s="3" t="s">
        <v>6</v>
      </c>
      <c r="O51" s="4">
        <f>COUNTIF(K$40:K$53,"=6")</f>
        <v>0</v>
      </c>
      <c r="P51">
        <f>AVERAGE(G40:G53)</f>
        <v>26.202357142857146</v>
      </c>
    </row>
    <row r="52" spans="1:16">
      <c r="A52" t="s">
        <v>465</v>
      </c>
      <c r="B52">
        <v>10.292999999999999</v>
      </c>
      <c r="C52">
        <v>30.904</v>
      </c>
      <c r="D52">
        <v>30.838999999999999</v>
      </c>
      <c r="E52">
        <v>31.027999999999999</v>
      </c>
      <c r="F52">
        <v>31.224</v>
      </c>
      <c r="G52">
        <v>30.829000000000001</v>
      </c>
      <c r="H52">
        <v>30.946000000000002</v>
      </c>
      <c r="I52">
        <v>31.751999999999999</v>
      </c>
      <c r="J52" s="12">
        <f t="shared" si="3"/>
        <v>0.84799999999999898</v>
      </c>
      <c r="K52">
        <f t="shared" si="0"/>
        <v>8</v>
      </c>
      <c r="L52" s="10">
        <f t="shared" si="1"/>
        <v>31.751999999999999</v>
      </c>
      <c r="N52" s="3" t="s">
        <v>7</v>
      </c>
      <c r="O52" s="4">
        <f>COUNTIF(K$40:K$53,"=7")</f>
        <v>1</v>
      </c>
      <c r="P52">
        <f>AVERAGE(H40:H53)</f>
        <v>26.3475</v>
      </c>
    </row>
    <row r="53" spans="1:16" ht="17.25" thickBot="1">
      <c r="A53" t="s">
        <v>474</v>
      </c>
      <c r="B53">
        <v>9.9220000000000006</v>
      </c>
      <c r="C53">
        <v>34.176000000000002</v>
      </c>
      <c r="D53">
        <v>34.218000000000004</v>
      </c>
      <c r="E53">
        <v>34.304000000000002</v>
      </c>
      <c r="F53">
        <v>34.601999999999997</v>
      </c>
      <c r="G53">
        <v>34.182000000000002</v>
      </c>
      <c r="H53">
        <v>34.332999999999998</v>
      </c>
      <c r="I53">
        <v>35.326999999999998</v>
      </c>
      <c r="J53" s="7">
        <f t="shared" si="3"/>
        <v>1.1509999999999962</v>
      </c>
      <c r="K53">
        <f t="shared" si="0"/>
        <v>8</v>
      </c>
      <c r="L53" s="11">
        <f t="shared" si="1"/>
        <v>35.326999999999998</v>
      </c>
      <c r="N53" s="5" t="s">
        <v>8</v>
      </c>
      <c r="O53" s="6">
        <f>COUNTIF(K$40:K$53,"=8")</f>
        <v>13</v>
      </c>
      <c r="P53">
        <f>AVERAGE(I40:I53)</f>
        <v>27.08042857142857</v>
      </c>
    </row>
    <row r="54" spans="1:16">
      <c r="B54">
        <f t="shared" ref="B54:H54" si="4">AVERAGE(B2:B53)</f>
        <v>9.7092307692307678</v>
      </c>
      <c r="C54">
        <f t="shared" si="4"/>
        <v>26.306115384615378</v>
      </c>
      <c r="D54">
        <f t="shared" si="4"/>
        <v>26.028384615384617</v>
      </c>
      <c r="E54">
        <f t="shared" si="4"/>
        <v>26.447903846153856</v>
      </c>
      <c r="F54" s="13">
        <f t="shared" si="4"/>
        <v>26.513865384615379</v>
      </c>
      <c r="G54">
        <f t="shared" si="4"/>
        <v>26.070673076923072</v>
      </c>
      <c r="H54">
        <f t="shared" si="4"/>
        <v>26.229038461538462</v>
      </c>
      <c r="I54">
        <f>AVERAGE(I2:I53)</f>
        <v>27.078442307692306</v>
      </c>
      <c r="O54">
        <f>SUM(O46:O53)</f>
        <v>14</v>
      </c>
    </row>
    <row r="55" spans="1:16" ht="17.25" thickBot="1">
      <c r="A55" t="s">
        <v>488</v>
      </c>
    </row>
    <row r="56" spans="1:16">
      <c r="A56" t="s">
        <v>489</v>
      </c>
      <c r="O56" s="34">
        <f>SUM(O21,O33,O46)</f>
        <v>0</v>
      </c>
      <c r="P56" s="37">
        <f t="shared" ref="P56:P58" si="5">O56/46*100</f>
        <v>0</v>
      </c>
    </row>
    <row r="57" spans="1:16">
      <c r="A57" t="s">
        <v>490</v>
      </c>
      <c r="O57" s="35">
        <f>SUM(O22,O34,O47)</f>
        <v>0</v>
      </c>
      <c r="P57" s="37">
        <f t="shared" si="5"/>
        <v>0</v>
      </c>
    </row>
    <row r="58" spans="1:16">
      <c r="A58" t="s">
        <v>491</v>
      </c>
      <c r="O58" s="35">
        <f>SUM(O23,O35,O48)</f>
        <v>0</v>
      </c>
      <c r="P58" s="37">
        <f t="shared" si="5"/>
        <v>0</v>
      </c>
    </row>
    <row r="59" spans="1:16">
      <c r="A59" t="s">
        <v>492</v>
      </c>
      <c r="O59" s="35">
        <f>SUM(O24,O36,O49)</f>
        <v>0</v>
      </c>
      <c r="P59" s="37">
        <f>O59/46*100</f>
        <v>0</v>
      </c>
    </row>
    <row r="60" spans="1:16">
      <c r="A60" t="s">
        <v>493</v>
      </c>
      <c r="O60" s="35">
        <f>SUM(O25,O37,O50)</f>
        <v>0</v>
      </c>
      <c r="P60" s="37">
        <f>O60/46*100</f>
        <v>0</v>
      </c>
    </row>
    <row r="61" spans="1:16">
      <c r="A61" t="s">
        <v>494</v>
      </c>
      <c r="O61" s="35">
        <f>SUM(O26,O38,O51)</f>
        <v>0</v>
      </c>
      <c r="P61" s="37">
        <f t="shared" ref="P61:P63" si="6">O61/46*100</f>
        <v>0</v>
      </c>
    </row>
    <row r="62" spans="1:16">
      <c r="A62" t="s">
        <v>495</v>
      </c>
      <c r="O62" s="35">
        <f>SUM(O27,O39,O52)</f>
        <v>1</v>
      </c>
      <c r="P62" s="37">
        <f t="shared" si="6"/>
        <v>2.1739130434782608</v>
      </c>
    </row>
    <row r="63" spans="1:16" ht="17.25" thickBot="1">
      <c r="O63" s="36">
        <f>SUM(O28,O40,O53)</f>
        <v>45</v>
      </c>
      <c r="P63" s="37">
        <f t="shared" si="6"/>
        <v>97.826086956521735</v>
      </c>
    </row>
    <row r="64" spans="1:16">
      <c r="B64" t="s">
        <v>502</v>
      </c>
      <c r="D64" t="s">
        <v>497</v>
      </c>
      <c r="O64">
        <f>SUM(O56:O63)</f>
        <v>46</v>
      </c>
      <c r="P64">
        <f>SUM(P56:P63)</f>
        <v>100</v>
      </c>
    </row>
    <row r="65" spans="2:21" ht="17.25" thickBot="1"/>
    <row r="66" spans="2:21" ht="17.25" thickTop="1">
      <c r="B66" t="s">
        <v>503</v>
      </c>
      <c r="D66" t="s">
        <v>498</v>
      </c>
      <c r="O66" s="40" t="s">
        <v>541</v>
      </c>
      <c r="P66" s="38" t="s">
        <v>521</v>
      </c>
      <c r="Q66" s="38" t="s">
        <v>543</v>
      </c>
      <c r="R66" s="38" t="s">
        <v>544</v>
      </c>
      <c r="S66" s="38" t="s">
        <v>537</v>
      </c>
      <c r="T66" s="39" t="s">
        <v>539</v>
      </c>
      <c r="U66" s="39" t="s">
        <v>530</v>
      </c>
    </row>
    <row r="67" spans="2:21">
      <c r="O67" s="41">
        <f>O56</f>
        <v>0</v>
      </c>
      <c r="P67" s="41">
        <f>O57</f>
        <v>0</v>
      </c>
      <c r="Q67" s="41">
        <f>O58</f>
        <v>0</v>
      </c>
      <c r="R67" s="41">
        <f>O60</f>
        <v>0</v>
      </c>
      <c r="S67" s="41">
        <f>O63</f>
        <v>45</v>
      </c>
      <c r="T67" s="41">
        <f>O62</f>
        <v>1</v>
      </c>
      <c r="U67" s="41">
        <f>SUM(O67:T67)</f>
        <v>46</v>
      </c>
    </row>
    <row r="68" spans="2:21">
      <c r="B68" t="s">
        <v>500</v>
      </c>
      <c r="D68" t="s">
        <v>501</v>
      </c>
      <c r="O68" s="42">
        <f>O67/46*100</f>
        <v>0</v>
      </c>
      <c r="P68" s="42">
        <f t="shared" ref="P68:U68" si="7">P67/46*100</f>
        <v>0</v>
      </c>
      <c r="Q68" s="42">
        <f t="shared" si="7"/>
        <v>0</v>
      </c>
      <c r="R68" s="42">
        <f t="shared" si="7"/>
        <v>0</v>
      </c>
      <c r="S68" s="42">
        <f t="shared" si="7"/>
        <v>97.826086956521735</v>
      </c>
      <c r="T68" s="42">
        <f t="shared" si="7"/>
        <v>2.1739130434782608</v>
      </c>
      <c r="U68" s="42">
        <f t="shared" si="7"/>
        <v>100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5"/>
  <sheetViews>
    <sheetView topLeftCell="M40" workbookViewId="0">
      <selection activeCell="W81" sqref="W81"/>
    </sheetView>
  </sheetViews>
  <sheetFormatPr defaultRowHeight="16.5"/>
  <cols>
    <col min="14" max="14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1" t="s">
        <v>477</v>
      </c>
      <c r="O1" s="2"/>
    </row>
    <row r="2" spans="1:16">
      <c r="A2" t="s">
        <v>16</v>
      </c>
      <c r="B2">
        <v>7.9390000000000001</v>
      </c>
      <c r="C2">
        <v>27.276</v>
      </c>
      <c r="D2">
        <v>27.63</v>
      </c>
      <c r="E2">
        <v>27.337</v>
      </c>
      <c r="F2">
        <v>27.396000000000001</v>
      </c>
      <c r="G2">
        <v>27.67</v>
      </c>
      <c r="H2">
        <v>27.763999999999999</v>
      </c>
      <c r="I2">
        <v>28.213999999999999</v>
      </c>
      <c r="K2">
        <f>MATCH(MAX(B2:D2,F2,H2:I2), B2:I2, 0)</f>
        <v>8</v>
      </c>
      <c r="L2">
        <f>MAX(B2:I2)</f>
        <v>28.213999999999999</v>
      </c>
      <c r="N2" s="3" t="s">
        <v>478</v>
      </c>
      <c r="O2" s="4">
        <f>COUNTIF(K$2:K$53,"=1")</f>
        <v>0</v>
      </c>
      <c r="P2">
        <f>AVERAGE(B2:B53)</f>
        <v>7.8514807692307658</v>
      </c>
    </row>
    <row r="3" spans="1:16">
      <c r="A3" t="s">
        <v>25</v>
      </c>
      <c r="B3">
        <v>7.7839999999999998</v>
      </c>
      <c r="C3">
        <v>25.065000000000001</v>
      </c>
      <c r="D3">
        <v>25.433</v>
      </c>
      <c r="E3">
        <v>25.143999999999998</v>
      </c>
      <c r="F3">
        <v>25.189</v>
      </c>
      <c r="G3">
        <v>25.466999999999999</v>
      </c>
      <c r="H3">
        <v>25.588999999999999</v>
      </c>
      <c r="I3">
        <v>26.213000000000001</v>
      </c>
      <c r="K3">
        <f t="shared" ref="K3:K53" si="0">MATCH(MAX(B3:D3,F3,H3:I3), B3:I3, 0)</f>
        <v>8</v>
      </c>
      <c r="L3">
        <f t="shared" ref="L3:L53" si="1">MAX(B3:I3)</f>
        <v>26.213000000000001</v>
      </c>
      <c r="N3" s="3" t="s">
        <v>2</v>
      </c>
      <c r="O3" s="4">
        <f>COUNTIF(K$2:K$53,"=2")</f>
        <v>0</v>
      </c>
      <c r="P3">
        <f>AVERAGE(C2:C53)</f>
        <v>24.715749999999996</v>
      </c>
    </row>
    <row r="4" spans="1:16">
      <c r="A4" t="s">
        <v>34</v>
      </c>
      <c r="B4">
        <v>7.6929999999999996</v>
      </c>
      <c r="C4">
        <v>24.933</v>
      </c>
      <c r="D4">
        <v>25.335000000000001</v>
      </c>
      <c r="E4">
        <v>25.007999999999999</v>
      </c>
      <c r="F4">
        <v>25.044</v>
      </c>
      <c r="G4">
        <v>25.343</v>
      </c>
      <c r="H4">
        <v>25.463000000000001</v>
      </c>
      <c r="I4">
        <v>25.998000000000001</v>
      </c>
      <c r="K4">
        <f t="shared" si="0"/>
        <v>8</v>
      </c>
      <c r="L4">
        <f t="shared" si="1"/>
        <v>25.998000000000001</v>
      </c>
      <c r="N4" s="3" t="s">
        <v>479</v>
      </c>
      <c r="O4" s="4">
        <f>COUNTIF(K$2:K$53,"=3")</f>
        <v>0</v>
      </c>
      <c r="P4">
        <f>AVERAGE(D2:D53)</f>
        <v>25.08609615384615</v>
      </c>
    </row>
    <row r="5" spans="1:16">
      <c r="A5" t="s">
        <v>43</v>
      </c>
      <c r="B5">
        <v>7.8209999999999997</v>
      </c>
      <c r="C5">
        <v>25.847999999999999</v>
      </c>
      <c r="D5">
        <v>26.542999999999999</v>
      </c>
      <c r="E5">
        <v>26.012</v>
      </c>
      <c r="F5">
        <v>26.023</v>
      </c>
      <c r="G5">
        <v>26.716000000000001</v>
      </c>
      <c r="H5">
        <v>26.826000000000001</v>
      </c>
      <c r="I5">
        <v>27.276</v>
      </c>
      <c r="K5">
        <f t="shared" si="0"/>
        <v>8</v>
      </c>
      <c r="L5">
        <f t="shared" si="1"/>
        <v>27.276</v>
      </c>
      <c r="N5" s="3" t="s">
        <v>480</v>
      </c>
      <c r="O5" s="4">
        <f>COUNTIF(K$2:K$53,"=4")</f>
        <v>0</v>
      </c>
      <c r="P5">
        <f>AVERAGE(E2:E53)</f>
        <v>24.789153846153852</v>
      </c>
    </row>
    <row r="6" spans="1:16">
      <c r="A6" t="s">
        <v>52</v>
      </c>
      <c r="B6">
        <v>8.0589999999999993</v>
      </c>
      <c r="C6">
        <v>24.731000000000002</v>
      </c>
      <c r="D6">
        <v>25.096</v>
      </c>
      <c r="E6">
        <v>24.831</v>
      </c>
      <c r="F6">
        <v>24.968</v>
      </c>
      <c r="G6">
        <v>25.097000000000001</v>
      </c>
      <c r="H6">
        <v>25.184000000000001</v>
      </c>
      <c r="I6">
        <v>25.483000000000001</v>
      </c>
      <c r="K6">
        <f t="shared" si="0"/>
        <v>8</v>
      </c>
      <c r="L6">
        <f t="shared" si="1"/>
        <v>25.483000000000001</v>
      </c>
      <c r="N6" s="3" t="s">
        <v>481</v>
      </c>
      <c r="O6" s="4">
        <f>COUNTIF(K$2:K$53,"=5")</f>
        <v>0</v>
      </c>
      <c r="P6">
        <f>AVERAGE(F2:F53)</f>
        <v>24.86028846153846</v>
      </c>
    </row>
    <row r="7" spans="1:16">
      <c r="A7" t="s">
        <v>61</v>
      </c>
      <c r="B7">
        <v>7.9580000000000002</v>
      </c>
      <c r="C7">
        <v>21.858000000000001</v>
      </c>
      <c r="D7">
        <v>22.207000000000001</v>
      </c>
      <c r="E7">
        <v>21.925000000000001</v>
      </c>
      <c r="F7">
        <v>21.966000000000001</v>
      </c>
      <c r="G7">
        <v>22.21</v>
      </c>
      <c r="H7">
        <v>22.292000000000002</v>
      </c>
      <c r="I7">
        <v>22.552</v>
      </c>
      <c r="K7">
        <f t="shared" si="0"/>
        <v>8</v>
      </c>
      <c r="L7">
        <f t="shared" si="1"/>
        <v>22.552</v>
      </c>
      <c r="N7" s="3" t="s">
        <v>6</v>
      </c>
      <c r="O7" s="4">
        <f>COUNTIF(K$2:K$53,"=6")</f>
        <v>0</v>
      </c>
      <c r="P7">
        <f>AVERAGE(G2:G53)</f>
        <v>25.1155576923077</v>
      </c>
    </row>
    <row r="8" spans="1:16">
      <c r="A8" t="s">
        <v>70</v>
      </c>
      <c r="B8">
        <v>7.7030000000000003</v>
      </c>
      <c r="C8">
        <v>24.734000000000002</v>
      </c>
      <c r="D8">
        <v>25.032</v>
      </c>
      <c r="E8">
        <v>24.751000000000001</v>
      </c>
      <c r="F8">
        <v>24.79</v>
      </c>
      <c r="G8">
        <v>25.052</v>
      </c>
      <c r="H8">
        <v>25.178000000000001</v>
      </c>
      <c r="I8">
        <v>25.71</v>
      </c>
      <c r="K8">
        <f t="shared" si="0"/>
        <v>8</v>
      </c>
      <c r="L8">
        <f t="shared" si="1"/>
        <v>25.71</v>
      </c>
      <c r="N8" s="3" t="s">
        <v>7</v>
      </c>
      <c r="O8" s="4">
        <f>COUNTIF(K$2:K$53,"=7")</f>
        <v>1</v>
      </c>
      <c r="P8">
        <f>AVERAGE(H2:H53)</f>
        <v>25.22296153846154</v>
      </c>
    </row>
    <row r="9" spans="1:16" ht="17.25" thickBot="1">
      <c r="A9" t="s">
        <v>79</v>
      </c>
      <c r="B9">
        <v>7.5570000000000004</v>
      </c>
      <c r="C9">
        <v>27.646000000000001</v>
      </c>
      <c r="D9">
        <v>27.954999999999998</v>
      </c>
      <c r="E9">
        <v>27.686</v>
      </c>
      <c r="F9">
        <v>27.783000000000001</v>
      </c>
      <c r="G9">
        <v>27.949000000000002</v>
      </c>
      <c r="H9">
        <v>28.055</v>
      </c>
      <c r="I9">
        <v>28.59</v>
      </c>
      <c r="K9">
        <f t="shared" si="0"/>
        <v>8</v>
      </c>
      <c r="L9">
        <f t="shared" si="1"/>
        <v>28.59</v>
      </c>
      <c r="N9" s="5" t="s">
        <v>8</v>
      </c>
      <c r="O9" s="6">
        <f>COUNTIF(K$2:K$53,"=8")</f>
        <v>51</v>
      </c>
      <c r="P9">
        <f>AVERAGE(I2:I53)</f>
        <v>25.677961538461542</v>
      </c>
    </row>
    <row r="10" spans="1:16">
      <c r="A10" t="s">
        <v>88</v>
      </c>
      <c r="B10">
        <v>8.1440000000000001</v>
      </c>
      <c r="C10">
        <v>22.202999999999999</v>
      </c>
      <c r="D10">
        <v>22.663</v>
      </c>
      <c r="E10">
        <v>22.274999999999999</v>
      </c>
      <c r="F10">
        <v>22.297000000000001</v>
      </c>
      <c r="G10">
        <v>22.673999999999999</v>
      </c>
      <c r="H10">
        <v>22.759</v>
      </c>
      <c r="I10">
        <v>23.064</v>
      </c>
      <c r="K10">
        <f t="shared" si="0"/>
        <v>8</v>
      </c>
      <c r="L10">
        <f t="shared" si="1"/>
        <v>23.064</v>
      </c>
    </row>
    <row r="11" spans="1:16">
      <c r="A11" t="s">
        <v>97</v>
      </c>
      <c r="B11">
        <v>7.6589999999999998</v>
      </c>
      <c r="C11">
        <v>19.375</v>
      </c>
      <c r="D11">
        <v>19.818000000000001</v>
      </c>
      <c r="E11">
        <v>19.407</v>
      </c>
      <c r="F11">
        <v>19.448</v>
      </c>
      <c r="G11">
        <v>19.835000000000001</v>
      </c>
      <c r="H11">
        <v>19.937000000000001</v>
      </c>
      <c r="I11">
        <v>20.193000000000001</v>
      </c>
      <c r="K11">
        <f t="shared" si="0"/>
        <v>8</v>
      </c>
      <c r="L11">
        <f t="shared" si="1"/>
        <v>20.193000000000001</v>
      </c>
    </row>
    <row r="12" spans="1:16">
      <c r="A12" t="s">
        <v>106</v>
      </c>
      <c r="B12">
        <v>8.3420000000000005</v>
      </c>
      <c r="C12">
        <v>28.542999999999999</v>
      </c>
      <c r="D12">
        <v>28.745000000000001</v>
      </c>
      <c r="E12">
        <v>28.635999999999999</v>
      </c>
      <c r="F12">
        <v>28.768000000000001</v>
      </c>
      <c r="G12">
        <v>28.815999999999999</v>
      </c>
      <c r="H12">
        <v>28.920999999999999</v>
      </c>
      <c r="I12">
        <v>29.477</v>
      </c>
      <c r="K12">
        <f t="shared" si="0"/>
        <v>8</v>
      </c>
      <c r="L12">
        <f t="shared" si="1"/>
        <v>29.477</v>
      </c>
    </row>
    <row r="13" spans="1:16">
      <c r="A13" t="s">
        <v>115</v>
      </c>
      <c r="B13">
        <v>7.4880000000000004</v>
      </c>
      <c r="C13">
        <v>22.096</v>
      </c>
      <c r="D13">
        <v>22.062999999999999</v>
      </c>
      <c r="E13">
        <v>22.167999999999999</v>
      </c>
      <c r="F13">
        <v>22.2</v>
      </c>
      <c r="G13">
        <v>22.085999999999999</v>
      </c>
      <c r="H13">
        <v>22.193999999999999</v>
      </c>
      <c r="I13">
        <v>22.721</v>
      </c>
      <c r="K13">
        <f t="shared" si="0"/>
        <v>8</v>
      </c>
      <c r="L13">
        <f t="shared" si="1"/>
        <v>22.721</v>
      </c>
    </row>
    <row r="14" spans="1:16">
      <c r="A14" t="s">
        <v>124</v>
      </c>
      <c r="B14">
        <v>7.8550000000000004</v>
      </c>
      <c r="C14">
        <v>25.867000000000001</v>
      </c>
      <c r="D14">
        <v>26.204000000000001</v>
      </c>
      <c r="E14">
        <v>25.974</v>
      </c>
      <c r="F14">
        <v>26.103999999999999</v>
      </c>
      <c r="G14">
        <v>26.233000000000001</v>
      </c>
      <c r="H14">
        <v>26.337</v>
      </c>
      <c r="I14">
        <v>26.794</v>
      </c>
      <c r="K14">
        <f t="shared" si="0"/>
        <v>8</v>
      </c>
      <c r="L14">
        <f t="shared" si="1"/>
        <v>26.794</v>
      </c>
    </row>
    <row r="15" spans="1:16">
      <c r="A15" t="s">
        <v>133</v>
      </c>
      <c r="B15">
        <v>7.9889999999999999</v>
      </c>
      <c r="C15">
        <v>25.337</v>
      </c>
      <c r="D15">
        <v>25.556000000000001</v>
      </c>
      <c r="E15">
        <v>25.382000000000001</v>
      </c>
      <c r="F15">
        <v>25.45</v>
      </c>
      <c r="G15">
        <v>25.524000000000001</v>
      </c>
      <c r="H15">
        <v>25.626999999999999</v>
      </c>
      <c r="I15">
        <v>26.140999999999998</v>
      </c>
      <c r="K15">
        <f t="shared" si="0"/>
        <v>8</v>
      </c>
      <c r="L15">
        <f t="shared" si="1"/>
        <v>26.140999999999998</v>
      </c>
    </row>
    <row r="16" spans="1:16">
      <c r="A16" t="s">
        <v>142</v>
      </c>
      <c r="B16">
        <v>7.9720000000000004</v>
      </c>
      <c r="C16">
        <v>20.193000000000001</v>
      </c>
      <c r="D16">
        <v>20.434999999999999</v>
      </c>
      <c r="E16">
        <v>20.268999999999998</v>
      </c>
      <c r="F16">
        <v>20.294</v>
      </c>
      <c r="G16">
        <v>20.427</v>
      </c>
      <c r="H16">
        <v>20.527999999999999</v>
      </c>
      <c r="I16">
        <v>20.888000000000002</v>
      </c>
      <c r="K16">
        <f t="shared" si="0"/>
        <v>8</v>
      </c>
      <c r="L16">
        <f t="shared" si="1"/>
        <v>20.888000000000002</v>
      </c>
    </row>
    <row r="17" spans="1:16">
      <c r="A17" t="s">
        <v>151</v>
      </c>
      <c r="B17">
        <v>8.4719999999999995</v>
      </c>
      <c r="C17">
        <v>24.396999999999998</v>
      </c>
      <c r="D17">
        <v>24.664000000000001</v>
      </c>
      <c r="E17">
        <v>24.516999999999999</v>
      </c>
      <c r="F17">
        <v>24.623000000000001</v>
      </c>
      <c r="G17">
        <v>24.693000000000001</v>
      </c>
      <c r="H17">
        <v>24.754000000000001</v>
      </c>
      <c r="I17">
        <v>24.943999999999999</v>
      </c>
      <c r="K17">
        <f t="shared" si="0"/>
        <v>8</v>
      </c>
      <c r="L17">
        <f t="shared" si="1"/>
        <v>24.943999999999999</v>
      </c>
    </row>
    <row r="18" spans="1:16">
      <c r="A18" t="s">
        <v>160</v>
      </c>
      <c r="B18">
        <v>8.3979999999999997</v>
      </c>
      <c r="C18">
        <v>24.896999999999998</v>
      </c>
      <c r="D18">
        <v>25.061</v>
      </c>
      <c r="E18">
        <v>24.978999999999999</v>
      </c>
      <c r="F18">
        <v>25.004999999999999</v>
      </c>
      <c r="G18">
        <v>25.1</v>
      </c>
      <c r="H18">
        <v>25.254000000000001</v>
      </c>
      <c r="I18">
        <v>26.010999999999999</v>
      </c>
      <c r="K18">
        <f t="shared" si="0"/>
        <v>8</v>
      </c>
      <c r="L18">
        <f t="shared" si="1"/>
        <v>26.010999999999999</v>
      </c>
    </row>
    <row r="19" spans="1:16">
      <c r="A19" t="s">
        <v>169</v>
      </c>
      <c r="B19">
        <v>7.8869999999999996</v>
      </c>
      <c r="C19">
        <v>29.579000000000001</v>
      </c>
      <c r="D19">
        <v>29.765000000000001</v>
      </c>
      <c r="E19">
        <v>29.664000000000001</v>
      </c>
      <c r="F19">
        <v>29.751000000000001</v>
      </c>
      <c r="G19">
        <v>29.774999999999999</v>
      </c>
      <c r="H19">
        <v>29.901</v>
      </c>
      <c r="I19">
        <v>30.562000000000001</v>
      </c>
      <c r="J19" s="7">
        <f>I19-C19</f>
        <v>0.98300000000000054</v>
      </c>
      <c r="K19">
        <f t="shared" si="0"/>
        <v>8</v>
      </c>
      <c r="L19" s="8">
        <f t="shared" si="1"/>
        <v>30.562000000000001</v>
      </c>
    </row>
    <row r="20" spans="1:16" ht="17.25" thickBot="1">
      <c r="A20" t="s">
        <v>178</v>
      </c>
      <c r="B20">
        <v>7.4530000000000003</v>
      </c>
      <c r="C20">
        <v>22.007000000000001</v>
      </c>
      <c r="D20">
        <v>22.2</v>
      </c>
      <c r="E20">
        <v>22.11</v>
      </c>
      <c r="F20">
        <v>22.155000000000001</v>
      </c>
      <c r="G20">
        <v>22.233000000000001</v>
      </c>
      <c r="H20">
        <v>22.347999999999999</v>
      </c>
      <c r="I20">
        <v>22.843</v>
      </c>
      <c r="J20" s="9">
        <f t="shared" ref="J20:J33" si="2">I20-C20</f>
        <v>0.83599999999999852</v>
      </c>
      <c r="K20">
        <f t="shared" si="0"/>
        <v>8</v>
      </c>
      <c r="L20" s="10">
        <f t="shared" si="1"/>
        <v>22.843</v>
      </c>
      <c r="N20" t="s">
        <v>482</v>
      </c>
      <c r="O20" t="s">
        <v>483</v>
      </c>
    </row>
    <row r="21" spans="1:16">
      <c r="A21" t="s">
        <v>187</v>
      </c>
      <c r="B21">
        <v>8.0719999999999992</v>
      </c>
      <c r="C21">
        <v>24.498999999999999</v>
      </c>
      <c r="D21">
        <v>24.52</v>
      </c>
      <c r="E21">
        <v>24.564</v>
      </c>
      <c r="F21">
        <v>24.603999999999999</v>
      </c>
      <c r="G21">
        <v>24.561</v>
      </c>
      <c r="H21">
        <v>24.715</v>
      </c>
      <c r="I21">
        <v>25.425999999999998</v>
      </c>
      <c r="J21" s="7">
        <f t="shared" si="2"/>
        <v>0.9269999999999996</v>
      </c>
      <c r="K21">
        <f t="shared" si="0"/>
        <v>8</v>
      </c>
      <c r="L21" s="10">
        <f t="shared" si="1"/>
        <v>25.425999999999998</v>
      </c>
      <c r="N21" s="1" t="s">
        <v>478</v>
      </c>
      <c r="O21" s="2">
        <f>COUNTIF(K$2:K$18,"=1")</f>
        <v>0</v>
      </c>
      <c r="P21">
        <f>AVERAGE(B2:B18)</f>
        <v>7.9313529411764705</v>
      </c>
    </row>
    <row r="22" spans="1:16">
      <c r="A22" t="s">
        <v>196</v>
      </c>
      <c r="B22">
        <v>8.1010000000000009</v>
      </c>
      <c r="C22">
        <v>24.995000000000001</v>
      </c>
      <c r="D22">
        <v>25.09</v>
      </c>
      <c r="E22">
        <v>25.099</v>
      </c>
      <c r="F22">
        <v>25.212</v>
      </c>
      <c r="G22">
        <v>25.146999999999998</v>
      </c>
      <c r="H22">
        <v>25.239000000000001</v>
      </c>
      <c r="I22">
        <v>25.669</v>
      </c>
      <c r="J22" s="7">
        <f t="shared" si="2"/>
        <v>0.67399999999999949</v>
      </c>
      <c r="K22">
        <f t="shared" si="0"/>
        <v>8</v>
      </c>
      <c r="L22" s="10">
        <f t="shared" si="1"/>
        <v>25.669</v>
      </c>
      <c r="N22" s="3" t="s">
        <v>2</v>
      </c>
      <c r="O22" s="4">
        <f>COUNTIF(K$2:K$18,"=2")</f>
        <v>0</v>
      </c>
      <c r="P22">
        <f>AVERAGE(C2:C18)</f>
        <v>24.41170588235294</v>
      </c>
    </row>
    <row r="23" spans="1:16">
      <c r="A23" t="s">
        <v>205</v>
      </c>
      <c r="B23">
        <v>8.01</v>
      </c>
      <c r="C23">
        <v>22.265999999999998</v>
      </c>
      <c r="D23">
        <v>22.431999999999999</v>
      </c>
      <c r="E23">
        <v>22.353999999999999</v>
      </c>
      <c r="F23">
        <v>22.382000000000001</v>
      </c>
      <c r="G23">
        <v>22.459</v>
      </c>
      <c r="H23">
        <v>22.55</v>
      </c>
      <c r="I23">
        <v>22.922000000000001</v>
      </c>
      <c r="J23" s="9">
        <f t="shared" si="2"/>
        <v>0.65600000000000236</v>
      </c>
      <c r="K23">
        <f t="shared" si="0"/>
        <v>8</v>
      </c>
      <c r="L23" s="10">
        <f t="shared" si="1"/>
        <v>22.922000000000001</v>
      </c>
      <c r="N23" s="3" t="s">
        <v>479</v>
      </c>
      <c r="O23" s="4">
        <f>COUNTIF(K$2:K$18,"=3")</f>
        <v>0</v>
      </c>
      <c r="P23">
        <f>AVERAGE(D2:D18)</f>
        <v>24.731764705882348</v>
      </c>
    </row>
    <row r="24" spans="1:16">
      <c r="A24" t="s">
        <v>214</v>
      </c>
      <c r="B24">
        <v>7.8</v>
      </c>
      <c r="C24">
        <v>26.963999999999999</v>
      </c>
      <c r="D24">
        <v>27.501000000000001</v>
      </c>
      <c r="E24">
        <v>27.004000000000001</v>
      </c>
      <c r="F24">
        <v>27.07</v>
      </c>
      <c r="G24">
        <v>27.565000000000001</v>
      </c>
      <c r="H24">
        <v>27.670999999999999</v>
      </c>
      <c r="I24">
        <v>28.056999999999999</v>
      </c>
      <c r="J24" s="7">
        <f t="shared" si="2"/>
        <v>1.093</v>
      </c>
      <c r="K24">
        <f t="shared" si="0"/>
        <v>8</v>
      </c>
      <c r="L24" s="10">
        <f t="shared" si="1"/>
        <v>28.056999999999999</v>
      </c>
      <c r="N24" s="3" t="s">
        <v>480</v>
      </c>
      <c r="O24" s="4">
        <f>COUNTIF(K$2:K$18,"=4")</f>
        <v>0</v>
      </c>
      <c r="P24">
        <f>AVERAGE(E2:E18)</f>
        <v>24.488294117647062</v>
      </c>
    </row>
    <row r="25" spans="1:16">
      <c r="A25" t="s">
        <v>223</v>
      </c>
      <c r="B25">
        <v>8.1440000000000001</v>
      </c>
      <c r="C25">
        <v>23.395</v>
      </c>
      <c r="D25">
        <v>23.698</v>
      </c>
      <c r="E25">
        <v>23.494</v>
      </c>
      <c r="F25">
        <v>23.523</v>
      </c>
      <c r="G25">
        <v>23.716000000000001</v>
      </c>
      <c r="H25">
        <v>23.815000000000001</v>
      </c>
      <c r="I25">
        <v>24.227</v>
      </c>
      <c r="J25" s="9">
        <f t="shared" si="2"/>
        <v>0.83200000000000074</v>
      </c>
      <c r="K25">
        <f t="shared" si="0"/>
        <v>8</v>
      </c>
      <c r="L25" s="10">
        <f t="shared" si="1"/>
        <v>24.227</v>
      </c>
      <c r="N25" s="3" t="s">
        <v>481</v>
      </c>
      <c r="O25" s="4">
        <f>COUNTIF(K$2:K$18,"=5")</f>
        <v>0</v>
      </c>
      <c r="P25">
        <f>AVERAGE(F2:F18)</f>
        <v>24.549882352941175</v>
      </c>
    </row>
    <row r="26" spans="1:16">
      <c r="A26" t="s">
        <v>232</v>
      </c>
      <c r="B26">
        <v>7.2670000000000003</v>
      </c>
      <c r="C26">
        <v>29.692</v>
      </c>
      <c r="D26">
        <v>30.219000000000001</v>
      </c>
      <c r="E26">
        <v>29.780999999999999</v>
      </c>
      <c r="F26">
        <v>29.901</v>
      </c>
      <c r="G26">
        <v>30.204999999999998</v>
      </c>
      <c r="H26">
        <v>30.273</v>
      </c>
      <c r="I26">
        <v>30.524999999999999</v>
      </c>
      <c r="J26" s="9">
        <f t="shared" si="2"/>
        <v>0.83299999999999841</v>
      </c>
      <c r="K26">
        <f t="shared" si="0"/>
        <v>8</v>
      </c>
      <c r="L26" s="10">
        <f t="shared" si="1"/>
        <v>30.524999999999999</v>
      </c>
      <c r="N26" s="3" t="s">
        <v>6</v>
      </c>
      <c r="O26" s="4">
        <f>COUNTIF(K$2:K$18,"=6")</f>
        <v>0</v>
      </c>
      <c r="P26">
        <f>AVERAGE(G2:G18)</f>
        <v>24.758352941176472</v>
      </c>
    </row>
    <row r="27" spans="1:16">
      <c r="A27" t="s">
        <v>241</v>
      </c>
      <c r="B27">
        <v>7.6189999999999998</v>
      </c>
      <c r="C27">
        <v>18.812999999999999</v>
      </c>
      <c r="D27">
        <v>19.068999999999999</v>
      </c>
      <c r="E27">
        <v>18.853000000000002</v>
      </c>
      <c r="F27">
        <v>18.884</v>
      </c>
      <c r="G27">
        <v>19.100999999999999</v>
      </c>
      <c r="H27">
        <v>19.201000000000001</v>
      </c>
      <c r="I27">
        <v>19.466000000000001</v>
      </c>
      <c r="J27" s="7">
        <f t="shared" si="2"/>
        <v>0.65300000000000225</v>
      </c>
      <c r="K27">
        <f t="shared" si="0"/>
        <v>8</v>
      </c>
      <c r="L27" s="10">
        <f t="shared" si="1"/>
        <v>19.466000000000001</v>
      </c>
      <c r="N27" s="3" t="s">
        <v>7</v>
      </c>
      <c r="O27" s="4">
        <f>COUNTIF(K$2:K$18,"=7")</f>
        <v>0</v>
      </c>
      <c r="P27">
        <f>AVERAGE(H2:H18)</f>
        <v>24.862470588235301</v>
      </c>
    </row>
    <row r="28" spans="1:16" ht="17.25" thickBot="1">
      <c r="A28" t="s">
        <v>250</v>
      </c>
      <c r="B28">
        <v>7.4859999999999998</v>
      </c>
      <c r="C28">
        <v>23.984000000000002</v>
      </c>
      <c r="D28">
        <v>23.913</v>
      </c>
      <c r="E28">
        <v>24.094000000000001</v>
      </c>
      <c r="F28">
        <v>24.13</v>
      </c>
      <c r="G28">
        <v>23.951000000000001</v>
      </c>
      <c r="H28">
        <v>24.097000000000001</v>
      </c>
      <c r="I28">
        <v>24.867999999999999</v>
      </c>
      <c r="J28" s="7">
        <f t="shared" si="2"/>
        <v>0.88399999999999679</v>
      </c>
      <c r="K28">
        <f t="shared" si="0"/>
        <v>8</v>
      </c>
      <c r="L28" s="10">
        <f t="shared" si="1"/>
        <v>24.867999999999999</v>
      </c>
      <c r="N28" s="5" t="s">
        <v>8</v>
      </c>
      <c r="O28" s="6">
        <f>COUNTIF(K$2:K$18,"=8")</f>
        <v>17</v>
      </c>
      <c r="P28">
        <f>AVERAGE(I2:I18)</f>
        <v>25.309941176470588</v>
      </c>
    </row>
    <row r="29" spans="1:16">
      <c r="A29" t="s">
        <v>259</v>
      </c>
      <c r="B29">
        <v>7.6879999999999997</v>
      </c>
      <c r="C29">
        <v>20.135999999999999</v>
      </c>
      <c r="D29">
        <v>20.757000000000001</v>
      </c>
      <c r="E29">
        <v>20.253</v>
      </c>
      <c r="F29">
        <v>20.297999999999998</v>
      </c>
      <c r="G29">
        <v>20.786999999999999</v>
      </c>
      <c r="H29">
        <v>20.867999999999999</v>
      </c>
      <c r="I29">
        <v>21.065999999999999</v>
      </c>
      <c r="J29" s="7">
        <f t="shared" si="2"/>
        <v>0.92999999999999972</v>
      </c>
      <c r="K29">
        <f t="shared" si="0"/>
        <v>8</v>
      </c>
      <c r="L29" s="10">
        <f t="shared" si="1"/>
        <v>21.065999999999999</v>
      </c>
      <c r="O29">
        <f>SUM(O21:O28)</f>
        <v>17</v>
      </c>
    </row>
    <row r="30" spans="1:16">
      <c r="A30" t="s">
        <v>268</v>
      </c>
      <c r="B30">
        <v>8.0809999999999995</v>
      </c>
      <c r="C30">
        <v>26.949000000000002</v>
      </c>
      <c r="D30">
        <v>27.445</v>
      </c>
      <c r="E30">
        <v>27.02</v>
      </c>
      <c r="F30">
        <v>27.126000000000001</v>
      </c>
      <c r="G30">
        <v>27.436</v>
      </c>
      <c r="H30">
        <v>27.535</v>
      </c>
      <c r="I30">
        <v>27.952999999999999</v>
      </c>
      <c r="J30" s="7">
        <f t="shared" si="2"/>
        <v>1.0039999999999978</v>
      </c>
      <c r="K30">
        <f t="shared" si="0"/>
        <v>8</v>
      </c>
      <c r="L30" s="10">
        <f t="shared" si="1"/>
        <v>27.952999999999999</v>
      </c>
    </row>
    <row r="31" spans="1:16">
      <c r="A31" t="s">
        <v>277</v>
      </c>
      <c r="B31">
        <v>8.2040000000000006</v>
      </c>
      <c r="C31">
        <v>21.832000000000001</v>
      </c>
      <c r="D31">
        <v>21.667999999999999</v>
      </c>
      <c r="E31">
        <v>21.93</v>
      </c>
      <c r="F31">
        <v>21.952000000000002</v>
      </c>
      <c r="G31">
        <v>21.686</v>
      </c>
      <c r="H31">
        <v>21.832999999999998</v>
      </c>
      <c r="I31">
        <v>22.498999999999999</v>
      </c>
      <c r="J31" s="7">
        <f t="shared" si="2"/>
        <v>0.66699999999999804</v>
      </c>
      <c r="K31">
        <f t="shared" si="0"/>
        <v>8</v>
      </c>
      <c r="L31" s="10">
        <f t="shared" si="1"/>
        <v>22.498999999999999</v>
      </c>
    </row>
    <row r="32" spans="1:16" ht="17.25" thickBot="1">
      <c r="A32" t="s">
        <v>286</v>
      </c>
      <c r="B32">
        <v>8.4390000000000001</v>
      </c>
      <c r="C32">
        <v>24.62</v>
      </c>
      <c r="D32">
        <v>24.745999999999999</v>
      </c>
      <c r="E32">
        <v>24.696000000000002</v>
      </c>
      <c r="F32">
        <v>24.815000000000001</v>
      </c>
      <c r="G32">
        <v>24.809000000000001</v>
      </c>
      <c r="H32">
        <v>24.890999999999998</v>
      </c>
      <c r="I32">
        <v>25.271000000000001</v>
      </c>
      <c r="J32" s="9">
        <f t="shared" si="2"/>
        <v>0.6509999999999998</v>
      </c>
      <c r="K32">
        <f t="shared" si="0"/>
        <v>8</v>
      </c>
      <c r="L32" s="10">
        <f t="shared" si="1"/>
        <v>25.271000000000001</v>
      </c>
      <c r="N32" t="s">
        <v>484</v>
      </c>
      <c r="O32" t="s">
        <v>485</v>
      </c>
    </row>
    <row r="33" spans="1:16">
      <c r="A33" t="s">
        <v>295</v>
      </c>
      <c r="B33">
        <v>7.42</v>
      </c>
      <c r="C33">
        <v>22.870999999999999</v>
      </c>
      <c r="D33">
        <v>23.271000000000001</v>
      </c>
      <c r="E33">
        <v>22.928999999999998</v>
      </c>
      <c r="F33">
        <v>22.974</v>
      </c>
      <c r="G33">
        <v>23.286000000000001</v>
      </c>
      <c r="H33">
        <v>23.391999999999999</v>
      </c>
      <c r="I33">
        <v>23.747</v>
      </c>
      <c r="J33" s="7">
        <f t="shared" si="2"/>
        <v>0.87600000000000122</v>
      </c>
      <c r="K33">
        <f t="shared" si="0"/>
        <v>8</v>
      </c>
      <c r="L33" s="11">
        <f t="shared" si="1"/>
        <v>23.747</v>
      </c>
      <c r="N33" s="1" t="s">
        <v>478</v>
      </c>
      <c r="O33" s="2">
        <f>COUNTIF(K$19:K$33,"=1")</f>
        <v>0</v>
      </c>
      <c r="P33">
        <f>AVERAGE(B19:B33)</f>
        <v>7.844733333333334</v>
      </c>
    </row>
    <row r="34" spans="1:16">
      <c r="A34" t="s">
        <v>304</v>
      </c>
      <c r="B34">
        <v>6.952</v>
      </c>
      <c r="C34">
        <v>26.89</v>
      </c>
      <c r="D34">
        <v>27.675000000000001</v>
      </c>
      <c r="E34">
        <v>26.971</v>
      </c>
      <c r="F34">
        <v>26.959</v>
      </c>
      <c r="G34">
        <v>27.812000000000001</v>
      </c>
      <c r="H34">
        <v>27.917000000000002</v>
      </c>
      <c r="I34">
        <v>28.315999999999999</v>
      </c>
      <c r="K34">
        <f t="shared" si="0"/>
        <v>8</v>
      </c>
      <c r="L34">
        <f t="shared" si="1"/>
        <v>28.315999999999999</v>
      </c>
      <c r="N34" s="3" t="s">
        <v>2</v>
      </c>
      <c r="O34" s="4">
        <f>COUNTIF(K$19:K$33,"=2")</f>
        <v>0</v>
      </c>
      <c r="P34">
        <f>AVERAGE(C19:C33)</f>
        <v>24.17346666666667</v>
      </c>
    </row>
    <row r="35" spans="1:16">
      <c r="A35" t="s">
        <v>313</v>
      </c>
      <c r="B35">
        <v>7.742</v>
      </c>
      <c r="C35">
        <v>22.626999999999999</v>
      </c>
      <c r="D35">
        <v>23.062999999999999</v>
      </c>
      <c r="E35">
        <v>22.7</v>
      </c>
      <c r="F35">
        <v>22.736000000000001</v>
      </c>
      <c r="G35">
        <v>23.094000000000001</v>
      </c>
      <c r="H35">
        <v>23.207999999999998</v>
      </c>
      <c r="I35">
        <v>23.617999999999999</v>
      </c>
      <c r="K35">
        <f t="shared" si="0"/>
        <v>8</v>
      </c>
      <c r="L35">
        <f t="shared" si="1"/>
        <v>23.617999999999999</v>
      </c>
      <c r="N35" s="3" t="s">
        <v>479</v>
      </c>
      <c r="O35" s="4">
        <f>COUNTIF(K$19:K$33,"=3")</f>
        <v>0</v>
      </c>
      <c r="P35">
        <f>AVERAGE(D19:D33)</f>
        <v>24.419599999999999</v>
      </c>
    </row>
    <row r="36" spans="1:16">
      <c r="A36" t="s">
        <v>322</v>
      </c>
      <c r="B36">
        <v>6.9059999999999997</v>
      </c>
      <c r="C36">
        <v>27.012</v>
      </c>
      <c r="D36">
        <v>27.846</v>
      </c>
      <c r="E36">
        <v>27.068000000000001</v>
      </c>
      <c r="F36">
        <v>27.085000000000001</v>
      </c>
      <c r="G36">
        <v>27.946999999999999</v>
      </c>
      <c r="H36">
        <v>28.106999999999999</v>
      </c>
      <c r="I36">
        <v>28.82</v>
      </c>
      <c r="K36">
        <f t="shared" si="0"/>
        <v>8</v>
      </c>
      <c r="L36">
        <f t="shared" si="1"/>
        <v>28.82</v>
      </c>
      <c r="N36" s="3" t="s">
        <v>480</v>
      </c>
      <c r="O36" s="4">
        <f>COUNTIF(K$19:K$33,"=4")</f>
        <v>0</v>
      </c>
      <c r="P36">
        <f>AVERAGE(E19:E33)</f>
        <v>24.25633333333333</v>
      </c>
    </row>
    <row r="37" spans="1:16">
      <c r="A37" t="s">
        <v>331</v>
      </c>
      <c r="B37">
        <v>8.1110000000000007</v>
      </c>
      <c r="C37">
        <v>26.396999999999998</v>
      </c>
      <c r="D37">
        <v>26.829000000000001</v>
      </c>
      <c r="E37">
        <v>26.474</v>
      </c>
      <c r="F37">
        <v>26.562000000000001</v>
      </c>
      <c r="G37">
        <v>26.887</v>
      </c>
      <c r="H37">
        <v>27.007000000000001</v>
      </c>
      <c r="I37">
        <v>27.460999999999999</v>
      </c>
      <c r="K37">
        <f t="shared" si="0"/>
        <v>8</v>
      </c>
      <c r="L37">
        <f t="shared" si="1"/>
        <v>27.460999999999999</v>
      </c>
      <c r="N37" s="3" t="s">
        <v>481</v>
      </c>
      <c r="O37" s="4">
        <f>COUNTIF(K$19:K$33,"=5")</f>
        <v>0</v>
      </c>
      <c r="P37">
        <f>AVERAGE(F19:F33)</f>
        <v>24.318466666666666</v>
      </c>
    </row>
    <row r="38" spans="1:16">
      <c r="A38" t="s">
        <v>340</v>
      </c>
      <c r="B38">
        <v>8.359</v>
      </c>
      <c r="C38">
        <v>27.053000000000001</v>
      </c>
      <c r="D38">
        <v>27.489000000000001</v>
      </c>
      <c r="E38">
        <v>27.085999999999999</v>
      </c>
      <c r="F38">
        <v>27.148</v>
      </c>
      <c r="G38">
        <v>27.547999999999998</v>
      </c>
      <c r="H38">
        <v>27.675999999999998</v>
      </c>
      <c r="I38">
        <v>28.177</v>
      </c>
      <c r="K38">
        <f t="shared" si="0"/>
        <v>8</v>
      </c>
      <c r="L38">
        <f t="shared" si="1"/>
        <v>28.177</v>
      </c>
      <c r="N38" s="3" t="s">
        <v>6</v>
      </c>
      <c r="O38" s="4">
        <f>COUNTIF(K$19:K$33,"=6")</f>
        <v>0</v>
      </c>
      <c r="P38">
        <f>AVERAGE(G19:G33)</f>
        <v>24.447799999999997</v>
      </c>
    </row>
    <row r="39" spans="1:16">
      <c r="A39" t="s">
        <v>349</v>
      </c>
      <c r="B39">
        <v>8.1549999999999994</v>
      </c>
      <c r="C39">
        <v>31.071999999999999</v>
      </c>
      <c r="D39">
        <v>31.509</v>
      </c>
      <c r="E39">
        <v>31.151</v>
      </c>
      <c r="F39">
        <v>31.163</v>
      </c>
      <c r="G39">
        <v>31.655000000000001</v>
      </c>
      <c r="H39">
        <v>31.856000000000002</v>
      </c>
      <c r="I39">
        <v>33.076999999999998</v>
      </c>
      <c r="K39">
        <f t="shared" si="0"/>
        <v>8</v>
      </c>
      <c r="L39">
        <f t="shared" si="1"/>
        <v>33.076999999999998</v>
      </c>
      <c r="N39" s="3" t="s">
        <v>7</v>
      </c>
      <c r="O39" s="4">
        <f>COUNTIF(K$19:K$33,"=7")</f>
        <v>0</v>
      </c>
      <c r="P39">
        <f>AVERAGE(H19:H33)</f>
        <v>24.555266666666672</v>
      </c>
    </row>
    <row r="40" spans="1:16" ht="17.25" thickBot="1">
      <c r="A40" t="s">
        <v>358</v>
      </c>
      <c r="B40">
        <v>7.6319999999999997</v>
      </c>
      <c r="C40">
        <v>22.812000000000001</v>
      </c>
      <c r="D40">
        <v>22.93</v>
      </c>
      <c r="E40">
        <v>22.847999999999999</v>
      </c>
      <c r="F40">
        <v>22.876000000000001</v>
      </c>
      <c r="G40">
        <v>22.927</v>
      </c>
      <c r="H40">
        <v>23.053000000000001</v>
      </c>
      <c r="I40">
        <v>23.616</v>
      </c>
      <c r="J40" s="7">
        <f>I40-C40</f>
        <v>0.80399999999999849</v>
      </c>
      <c r="K40">
        <f t="shared" si="0"/>
        <v>8</v>
      </c>
      <c r="L40" s="8">
        <f t="shared" si="1"/>
        <v>23.616</v>
      </c>
      <c r="N40" s="5" t="s">
        <v>8</v>
      </c>
      <c r="O40" s="6">
        <f>COUNTIF(K$19:K$33,"=8")</f>
        <v>15</v>
      </c>
      <c r="P40">
        <f>AVERAGE(I19:I33)</f>
        <v>25.006733333333333</v>
      </c>
    </row>
    <row r="41" spans="1:16">
      <c r="A41" t="s">
        <v>367</v>
      </c>
      <c r="B41">
        <v>7.7169999999999996</v>
      </c>
      <c r="C41">
        <v>21.469000000000001</v>
      </c>
      <c r="D41">
        <v>21.913</v>
      </c>
      <c r="E41">
        <v>21.507999999999999</v>
      </c>
      <c r="F41">
        <v>21.553999999999998</v>
      </c>
      <c r="G41">
        <v>21.940999999999999</v>
      </c>
      <c r="H41">
        <v>22.03</v>
      </c>
      <c r="I41">
        <v>22.327999999999999</v>
      </c>
      <c r="J41" s="12">
        <f t="shared" ref="J41:J53" si="3">I41-C41</f>
        <v>0.85899999999999821</v>
      </c>
      <c r="K41">
        <f t="shared" si="0"/>
        <v>8</v>
      </c>
      <c r="L41" s="10">
        <f t="shared" si="1"/>
        <v>22.327999999999999</v>
      </c>
      <c r="O41">
        <f>SUM(O33:O40)</f>
        <v>15</v>
      </c>
    </row>
    <row r="42" spans="1:16">
      <c r="A42" t="s">
        <v>376</v>
      </c>
      <c r="B42">
        <v>7.5880000000000001</v>
      </c>
      <c r="C42">
        <v>26.539000000000001</v>
      </c>
      <c r="D42">
        <v>26.79</v>
      </c>
      <c r="E42">
        <v>26.626999999999999</v>
      </c>
      <c r="F42">
        <v>26.657</v>
      </c>
      <c r="G42">
        <v>26.808</v>
      </c>
      <c r="H42">
        <v>26.936</v>
      </c>
      <c r="I42">
        <v>27.581</v>
      </c>
      <c r="J42" s="7">
        <f t="shared" si="3"/>
        <v>1.041999999999998</v>
      </c>
      <c r="K42">
        <f t="shared" si="0"/>
        <v>8</v>
      </c>
      <c r="L42" s="10">
        <f t="shared" si="1"/>
        <v>27.581</v>
      </c>
    </row>
    <row r="43" spans="1:16">
      <c r="A43" t="s">
        <v>385</v>
      </c>
      <c r="B43">
        <v>7.875</v>
      </c>
      <c r="C43">
        <v>22.75</v>
      </c>
      <c r="D43">
        <v>23.683</v>
      </c>
      <c r="E43">
        <v>22.748000000000001</v>
      </c>
      <c r="F43">
        <v>22.797999999999998</v>
      </c>
      <c r="G43">
        <v>23.722000000000001</v>
      </c>
      <c r="H43">
        <v>23.742999999999999</v>
      </c>
      <c r="I43">
        <v>23.529</v>
      </c>
      <c r="J43" s="7">
        <f t="shared" si="3"/>
        <v>0.77899999999999991</v>
      </c>
      <c r="K43">
        <f t="shared" si="0"/>
        <v>7</v>
      </c>
      <c r="L43" s="10">
        <f t="shared" si="1"/>
        <v>23.742999999999999</v>
      </c>
    </row>
    <row r="44" spans="1:16">
      <c r="A44" t="s">
        <v>394</v>
      </c>
      <c r="B44">
        <v>7.9119999999999999</v>
      </c>
      <c r="C44">
        <v>22.681000000000001</v>
      </c>
      <c r="D44">
        <v>23.184999999999999</v>
      </c>
      <c r="E44">
        <v>22.724</v>
      </c>
      <c r="F44">
        <v>22.795000000000002</v>
      </c>
      <c r="G44">
        <v>23.19</v>
      </c>
      <c r="H44">
        <v>23.274000000000001</v>
      </c>
      <c r="I44">
        <v>23.553999999999998</v>
      </c>
      <c r="J44" s="12">
        <f t="shared" si="3"/>
        <v>0.87299999999999756</v>
      </c>
      <c r="K44">
        <f t="shared" si="0"/>
        <v>8</v>
      </c>
      <c r="L44" s="10">
        <f t="shared" si="1"/>
        <v>23.553999999999998</v>
      </c>
    </row>
    <row r="45" spans="1:16" ht="17.25" thickBot="1">
      <c r="A45" t="s">
        <v>403</v>
      </c>
      <c r="B45">
        <v>7.0090000000000003</v>
      </c>
      <c r="C45">
        <v>26.992999999999999</v>
      </c>
      <c r="D45">
        <v>27.193999999999999</v>
      </c>
      <c r="E45">
        <v>27.082000000000001</v>
      </c>
      <c r="F45">
        <v>27.178000000000001</v>
      </c>
      <c r="G45">
        <v>27.231000000000002</v>
      </c>
      <c r="H45">
        <v>27.388999999999999</v>
      </c>
      <c r="I45">
        <v>28.242999999999999</v>
      </c>
      <c r="J45" s="7">
        <f t="shared" si="3"/>
        <v>1.25</v>
      </c>
      <c r="K45">
        <f t="shared" si="0"/>
        <v>8</v>
      </c>
      <c r="L45" s="10">
        <f t="shared" si="1"/>
        <v>28.242999999999999</v>
      </c>
      <c r="N45" t="s">
        <v>486</v>
      </c>
      <c r="O45" t="s">
        <v>487</v>
      </c>
    </row>
    <row r="46" spans="1:16">
      <c r="A46" t="s">
        <v>412</v>
      </c>
      <c r="B46">
        <v>8.157</v>
      </c>
      <c r="C46">
        <v>25.452999999999999</v>
      </c>
      <c r="D46">
        <v>25.774999999999999</v>
      </c>
      <c r="E46">
        <v>25.558</v>
      </c>
      <c r="F46">
        <v>25.666</v>
      </c>
      <c r="G46">
        <v>25.806999999999999</v>
      </c>
      <c r="H46">
        <v>25.931000000000001</v>
      </c>
      <c r="I46">
        <v>26.459</v>
      </c>
      <c r="J46" s="7">
        <f t="shared" si="3"/>
        <v>1.0060000000000002</v>
      </c>
      <c r="K46">
        <f t="shared" si="0"/>
        <v>8</v>
      </c>
      <c r="L46" s="10">
        <f t="shared" si="1"/>
        <v>26.459</v>
      </c>
      <c r="N46" s="1" t="s">
        <v>478</v>
      </c>
      <c r="O46" s="2">
        <f>COUNTIF(K$40:K$53,"=1")</f>
        <v>0</v>
      </c>
      <c r="P46">
        <f>AVERAGE(B40:B53)</f>
        <v>7.8248571428571454</v>
      </c>
    </row>
    <row r="47" spans="1:16">
      <c r="A47" t="s">
        <v>421</v>
      </c>
      <c r="B47">
        <v>7.3470000000000004</v>
      </c>
      <c r="C47">
        <v>17.513999999999999</v>
      </c>
      <c r="D47">
        <v>18.335999999999999</v>
      </c>
      <c r="E47">
        <v>17.553000000000001</v>
      </c>
      <c r="F47">
        <v>17.588000000000001</v>
      </c>
      <c r="G47">
        <v>18.355</v>
      </c>
      <c r="H47">
        <v>18.407</v>
      </c>
      <c r="I47">
        <v>18.442</v>
      </c>
      <c r="J47" s="7">
        <f t="shared" si="3"/>
        <v>0.92800000000000082</v>
      </c>
      <c r="K47">
        <f t="shared" si="0"/>
        <v>8</v>
      </c>
      <c r="L47" s="10">
        <f t="shared" si="1"/>
        <v>18.442</v>
      </c>
      <c r="N47" s="3" t="s">
        <v>2</v>
      </c>
      <c r="O47" s="4">
        <f>COUNTIF(K$40:K$53,"=2")</f>
        <v>0</v>
      </c>
      <c r="P47">
        <f>AVERAGE(C40:C53)</f>
        <v>24.75478571428572</v>
      </c>
    </row>
    <row r="48" spans="1:16">
      <c r="A48" t="s">
        <v>430</v>
      </c>
      <c r="B48">
        <v>7.6269999999999998</v>
      </c>
      <c r="C48">
        <v>19.388999999999999</v>
      </c>
      <c r="D48">
        <v>19.748999999999999</v>
      </c>
      <c r="E48">
        <v>19.489999999999998</v>
      </c>
      <c r="F48">
        <v>19.52</v>
      </c>
      <c r="G48">
        <v>19.771000000000001</v>
      </c>
      <c r="H48">
        <v>19.872</v>
      </c>
      <c r="I48">
        <v>20.239999999999998</v>
      </c>
      <c r="J48" s="12">
        <f t="shared" si="3"/>
        <v>0.85099999999999909</v>
      </c>
      <c r="K48">
        <f t="shared" si="0"/>
        <v>8</v>
      </c>
      <c r="L48" s="10">
        <f t="shared" si="1"/>
        <v>20.239999999999998</v>
      </c>
      <c r="N48" s="3" t="s">
        <v>479</v>
      </c>
      <c r="O48" s="4">
        <f>COUNTIF(K$40:K$53,"=3")</f>
        <v>0</v>
      </c>
      <c r="P48">
        <f>AVERAGE(D40:D53)</f>
        <v>25.238</v>
      </c>
    </row>
    <row r="49" spans="1:16">
      <c r="A49" t="s">
        <v>439</v>
      </c>
      <c r="B49">
        <v>7.9240000000000004</v>
      </c>
      <c r="C49">
        <v>22.274999999999999</v>
      </c>
      <c r="D49">
        <v>22.516999999999999</v>
      </c>
      <c r="E49">
        <v>22.402000000000001</v>
      </c>
      <c r="F49">
        <v>22.466000000000001</v>
      </c>
      <c r="G49">
        <v>22.545999999999999</v>
      </c>
      <c r="H49">
        <v>22.664999999999999</v>
      </c>
      <c r="I49">
        <v>23.12</v>
      </c>
      <c r="J49" s="7">
        <f t="shared" si="3"/>
        <v>0.84500000000000242</v>
      </c>
      <c r="K49">
        <f t="shared" si="0"/>
        <v>8</v>
      </c>
      <c r="L49" s="10">
        <f t="shared" si="1"/>
        <v>23.12</v>
      </c>
      <c r="N49" s="3" t="s">
        <v>480</v>
      </c>
      <c r="O49" s="4">
        <f>COUNTIF(K$40:K$53,"=4")</f>
        <v>0</v>
      </c>
      <c r="P49">
        <f>AVERAGE(E40:E53)</f>
        <v>24.817142857142859</v>
      </c>
    </row>
    <row r="50" spans="1:16">
      <c r="A50" t="s">
        <v>448</v>
      </c>
      <c r="B50">
        <v>7.8159999999999998</v>
      </c>
      <c r="C50">
        <v>27.477</v>
      </c>
      <c r="D50">
        <v>28.3</v>
      </c>
      <c r="E50">
        <v>27.516999999999999</v>
      </c>
      <c r="F50">
        <v>27.626000000000001</v>
      </c>
      <c r="G50">
        <v>28.335000000000001</v>
      </c>
      <c r="H50">
        <v>28.442</v>
      </c>
      <c r="I50">
        <v>28.785</v>
      </c>
      <c r="J50" s="12">
        <f t="shared" si="3"/>
        <v>1.3079999999999998</v>
      </c>
      <c r="K50">
        <f t="shared" si="0"/>
        <v>8</v>
      </c>
      <c r="L50" s="10">
        <f t="shared" si="1"/>
        <v>28.785</v>
      </c>
      <c r="N50" s="3" t="s">
        <v>481</v>
      </c>
      <c r="O50" s="4">
        <f>COUNTIF(K$40:K$53,"=5")</f>
        <v>0</v>
      </c>
      <c r="P50">
        <f>AVERAGE(F40:F53)</f>
        <v>24.9255</v>
      </c>
    </row>
    <row r="51" spans="1:16">
      <c r="A51" t="s">
        <v>457</v>
      </c>
      <c r="B51">
        <v>8.51</v>
      </c>
      <c r="C51">
        <v>29.402999999999999</v>
      </c>
      <c r="D51">
        <v>30.001999999999999</v>
      </c>
      <c r="E51">
        <v>29.440999999999999</v>
      </c>
      <c r="F51">
        <v>29.74</v>
      </c>
      <c r="G51">
        <v>29.971</v>
      </c>
      <c r="H51">
        <v>30.030999999999999</v>
      </c>
      <c r="I51">
        <v>30.324999999999999</v>
      </c>
      <c r="J51" s="7">
        <f t="shared" si="3"/>
        <v>0.9220000000000006</v>
      </c>
      <c r="K51">
        <f t="shared" si="0"/>
        <v>8</v>
      </c>
      <c r="L51" s="10">
        <f t="shared" si="1"/>
        <v>30.324999999999999</v>
      </c>
      <c r="N51" s="3" t="s">
        <v>6</v>
      </c>
      <c r="O51" s="4">
        <f>COUNTIF(K$40:K$53,"=6")</f>
        <v>0</v>
      </c>
      <c r="P51">
        <f>AVERAGE(G40:G53)</f>
        <v>25.246928571428562</v>
      </c>
    </row>
    <row r="52" spans="1:16">
      <c r="A52" t="s">
        <v>466</v>
      </c>
      <c r="B52">
        <v>8.4090000000000007</v>
      </c>
      <c r="C52">
        <v>29.396000000000001</v>
      </c>
      <c r="D52">
        <v>29.864999999999998</v>
      </c>
      <c r="E52">
        <v>29.457000000000001</v>
      </c>
      <c r="F52">
        <v>29.681000000000001</v>
      </c>
      <c r="G52">
        <v>29.827999999999999</v>
      </c>
      <c r="H52">
        <v>29.917000000000002</v>
      </c>
      <c r="I52">
        <v>30.405000000000001</v>
      </c>
      <c r="J52" s="12">
        <f t="shared" si="3"/>
        <v>1.0090000000000003</v>
      </c>
      <c r="K52">
        <f t="shared" si="0"/>
        <v>8</v>
      </c>
      <c r="L52" s="10">
        <f t="shared" si="1"/>
        <v>30.405000000000001</v>
      </c>
      <c r="N52" s="3" t="s">
        <v>7</v>
      </c>
      <c r="O52" s="4">
        <f>COUNTIF(K$40:K$53,"=7")</f>
        <v>1</v>
      </c>
      <c r="P52">
        <f>AVERAGE(H40:H53)</f>
        <v>25.345142857142861</v>
      </c>
    </row>
    <row r="53" spans="1:16" ht="17.25" thickBot="1">
      <c r="A53" t="s">
        <v>475</v>
      </c>
      <c r="B53">
        <v>8.0250000000000004</v>
      </c>
      <c r="C53">
        <v>32.415999999999997</v>
      </c>
      <c r="D53">
        <v>33.093000000000004</v>
      </c>
      <c r="E53">
        <v>32.484999999999999</v>
      </c>
      <c r="F53">
        <v>32.811999999999998</v>
      </c>
      <c r="G53">
        <v>33.024999999999999</v>
      </c>
      <c r="H53">
        <v>33.142000000000003</v>
      </c>
      <c r="I53">
        <v>33.787999999999997</v>
      </c>
      <c r="J53" s="7">
        <f t="shared" si="3"/>
        <v>1.3719999999999999</v>
      </c>
      <c r="K53">
        <f t="shared" si="0"/>
        <v>8</v>
      </c>
      <c r="L53" s="11">
        <f t="shared" si="1"/>
        <v>33.787999999999997</v>
      </c>
      <c r="N53" s="5" t="s">
        <v>8</v>
      </c>
      <c r="O53" s="6">
        <f>COUNTIF(K$40:K$53,"=8")</f>
        <v>13</v>
      </c>
      <c r="P53">
        <f>AVERAGE(I40:I53)</f>
        <v>25.743928571428576</v>
      </c>
    </row>
    <row r="54" spans="1:16">
      <c r="B54">
        <f t="shared" ref="B54:H54" si="4">AVERAGE(B2:B53)</f>
        <v>7.8514807692307658</v>
      </c>
      <c r="C54">
        <f t="shared" si="4"/>
        <v>24.715749999999996</v>
      </c>
      <c r="D54">
        <f t="shared" si="4"/>
        <v>25.08609615384615</v>
      </c>
      <c r="E54">
        <f t="shared" si="4"/>
        <v>24.789153846153852</v>
      </c>
      <c r="F54" s="13">
        <f t="shared" si="4"/>
        <v>24.86028846153846</v>
      </c>
      <c r="G54">
        <f t="shared" si="4"/>
        <v>25.1155576923077</v>
      </c>
      <c r="H54">
        <f t="shared" si="4"/>
        <v>25.22296153846154</v>
      </c>
      <c r="I54">
        <f>AVERAGE(I2:I53)</f>
        <v>25.677961538461542</v>
      </c>
      <c r="O54">
        <f>SUM(O46:O53)</f>
        <v>14</v>
      </c>
    </row>
    <row r="55" spans="1:16" ht="17.25" thickBot="1">
      <c r="A55" t="s">
        <v>488</v>
      </c>
    </row>
    <row r="56" spans="1:16">
      <c r="A56" t="s">
        <v>489</v>
      </c>
      <c r="O56" s="34">
        <f>SUM(O21,O33,O46)</f>
        <v>0</v>
      </c>
      <c r="P56" s="37">
        <f t="shared" ref="P56:P58" si="5">O56/46*100</f>
        <v>0</v>
      </c>
    </row>
    <row r="57" spans="1:16">
      <c r="A57" t="s">
        <v>490</v>
      </c>
      <c r="O57" s="35">
        <f>SUM(O22,O34,O47)</f>
        <v>0</v>
      </c>
      <c r="P57" s="37">
        <f t="shared" si="5"/>
        <v>0</v>
      </c>
    </row>
    <row r="58" spans="1:16">
      <c r="A58" t="s">
        <v>491</v>
      </c>
      <c r="O58" s="35">
        <f>SUM(O23,O35,O48)</f>
        <v>0</v>
      </c>
      <c r="P58" s="37">
        <f t="shared" si="5"/>
        <v>0</v>
      </c>
    </row>
    <row r="59" spans="1:16">
      <c r="A59" t="s">
        <v>492</v>
      </c>
      <c r="O59" s="35">
        <f>SUM(O24,O36,O49)</f>
        <v>0</v>
      </c>
      <c r="P59" s="37">
        <f>O59/46*100</f>
        <v>0</v>
      </c>
    </row>
    <row r="60" spans="1:16">
      <c r="A60" t="s">
        <v>493</v>
      </c>
      <c r="O60" s="35">
        <f>SUM(O25,O37,O50)</f>
        <v>0</v>
      </c>
      <c r="P60" s="37">
        <f>O60/46*100</f>
        <v>0</v>
      </c>
    </row>
    <row r="61" spans="1:16">
      <c r="A61" t="s">
        <v>494</v>
      </c>
      <c r="O61" s="35">
        <f>SUM(O26,O38,O51)</f>
        <v>0</v>
      </c>
      <c r="P61" s="37">
        <f t="shared" ref="P61:P63" si="6">O61/46*100</f>
        <v>0</v>
      </c>
    </row>
    <row r="62" spans="1:16">
      <c r="A62" t="s">
        <v>495</v>
      </c>
      <c r="O62" s="35">
        <f>SUM(O27,O39,O52)</f>
        <v>1</v>
      </c>
      <c r="P62" s="37">
        <f t="shared" si="6"/>
        <v>2.1739130434782608</v>
      </c>
    </row>
    <row r="63" spans="1:16" ht="17.25" thickBot="1">
      <c r="O63" s="36">
        <f>SUM(O28,O40,O53)</f>
        <v>45</v>
      </c>
      <c r="P63" s="37">
        <f t="shared" si="6"/>
        <v>97.826086956521735</v>
      </c>
    </row>
    <row r="64" spans="1:16">
      <c r="B64" t="s">
        <v>502</v>
      </c>
      <c r="D64" t="s">
        <v>497</v>
      </c>
      <c r="O64">
        <f>SUM(O56:O63)</f>
        <v>46</v>
      </c>
      <c r="P64">
        <f>SUM(P56:P63)</f>
        <v>100</v>
      </c>
    </row>
    <row r="65" spans="2:23" ht="17.25" thickBot="1"/>
    <row r="66" spans="2:23" ht="17.25" thickTop="1">
      <c r="B66" t="s">
        <v>503</v>
      </c>
      <c r="D66" t="s">
        <v>498</v>
      </c>
      <c r="O66" s="40" t="s">
        <v>541</v>
      </c>
      <c r="P66" s="38" t="s">
        <v>521</v>
      </c>
      <c r="Q66" s="38" t="s">
        <v>543</v>
      </c>
      <c r="R66" s="38" t="s">
        <v>544</v>
      </c>
      <c r="S66" s="38" t="s">
        <v>537</v>
      </c>
      <c r="T66" s="39" t="s">
        <v>539</v>
      </c>
      <c r="U66" s="39" t="s">
        <v>530</v>
      </c>
    </row>
    <row r="67" spans="2:23">
      <c r="O67" s="41">
        <f>O56</f>
        <v>0</v>
      </c>
      <c r="P67" s="41">
        <f>O57</f>
        <v>0</v>
      </c>
      <c r="Q67" s="41">
        <f>O58</f>
        <v>0</v>
      </c>
      <c r="R67" s="41">
        <f>O60</f>
        <v>0</v>
      </c>
      <c r="S67" s="41">
        <f>O63</f>
        <v>45</v>
      </c>
      <c r="T67" s="41">
        <f>O62</f>
        <v>1</v>
      </c>
      <c r="U67" s="41">
        <f>SUM(O67:T67)</f>
        <v>46</v>
      </c>
    </row>
    <row r="68" spans="2:23">
      <c r="B68" t="s">
        <v>500</v>
      </c>
      <c r="D68" t="s">
        <v>501</v>
      </c>
      <c r="O68" s="42">
        <f>O67/46*100</f>
        <v>0</v>
      </c>
      <c r="P68" s="42">
        <f t="shared" ref="P68:U68" si="7">P67/46*100</f>
        <v>0</v>
      </c>
      <c r="Q68" s="42">
        <f t="shared" si="7"/>
        <v>0</v>
      </c>
      <c r="R68" s="42">
        <f t="shared" si="7"/>
        <v>0</v>
      </c>
      <c r="S68" s="42">
        <f t="shared" si="7"/>
        <v>97.826086956521735</v>
      </c>
      <c r="T68" s="42">
        <f t="shared" si="7"/>
        <v>2.1739130434782608</v>
      </c>
      <c r="U68" s="42">
        <f t="shared" si="7"/>
        <v>100</v>
      </c>
    </row>
    <row r="71" spans="2:23" ht="17.25" thickBot="1"/>
    <row r="72" spans="2:23" ht="17.25" thickTop="1">
      <c r="Q72" s="45">
        <v>5</v>
      </c>
      <c r="R72" s="45">
        <v>41</v>
      </c>
      <c r="S72" s="44">
        <v>-0.1087</v>
      </c>
      <c r="T72" s="44">
        <v>-0.89129999999999998</v>
      </c>
      <c r="V72">
        <v>0</v>
      </c>
      <c r="W72">
        <v>0</v>
      </c>
    </row>
    <row r="73" spans="2:23">
      <c r="Q73" s="43">
        <v>0</v>
      </c>
      <c r="R73" s="43">
        <v>45</v>
      </c>
      <c r="S73" s="44">
        <v>0</v>
      </c>
      <c r="T73" s="44">
        <v>-0.97829999999999995</v>
      </c>
      <c r="V73">
        <v>1</v>
      </c>
      <c r="W73">
        <v>2.17</v>
      </c>
    </row>
    <row r="74" spans="2:23">
      <c r="Q74" s="43">
        <v>0</v>
      </c>
      <c r="R74" s="43">
        <v>45</v>
      </c>
      <c r="S74" s="44">
        <v>0</v>
      </c>
      <c r="T74" s="44">
        <v>-0.97829999999999995</v>
      </c>
      <c r="V74">
        <v>1</v>
      </c>
      <c r="W74">
        <v>2.17</v>
      </c>
    </row>
    <row r="75" spans="2:23">
      <c r="Q75">
        <f>AVERAGE(Q72:Q74)</f>
        <v>1.6666666666666667</v>
      </c>
      <c r="R75">
        <f t="shared" ref="R75:T75" si="8">AVERAGE(R72:R74)</f>
        <v>43.666666666666664</v>
      </c>
      <c r="S75">
        <f t="shared" si="8"/>
        <v>-3.6233333333333333E-2</v>
      </c>
      <c r="T75">
        <f t="shared" si="8"/>
        <v>-0.94930000000000003</v>
      </c>
      <c r="V75">
        <f>AVERAGE(V72:V74)</f>
        <v>0.66666666666666663</v>
      </c>
      <c r="W75">
        <f>AVERAGE(W72:W74)</f>
        <v>1.4466666666666665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68"/>
  <sheetViews>
    <sheetView topLeftCell="K46" workbookViewId="0">
      <selection activeCell="Q74" sqref="Q74"/>
    </sheetView>
  </sheetViews>
  <sheetFormatPr defaultRowHeight="16.5"/>
  <cols>
    <col min="14" max="14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1" t="s">
        <v>477</v>
      </c>
      <c r="O1" s="2"/>
    </row>
    <row r="2" spans="1:16">
      <c r="A2" t="s">
        <v>17</v>
      </c>
      <c r="B2">
        <v>6.4870000000000001</v>
      </c>
      <c r="C2">
        <v>24.891999999999999</v>
      </c>
      <c r="D2">
        <v>25.959</v>
      </c>
      <c r="E2">
        <v>24.891999999999999</v>
      </c>
      <c r="F2">
        <v>24.943999999999999</v>
      </c>
      <c r="G2">
        <v>26.007999999999999</v>
      </c>
      <c r="H2">
        <v>26.036000000000001</v>
      </c>
      <c r="I2">
        <v>25.905999999999999</v>
      </c>
      <c r="K2">
        <f>MATCH(MAX(B2:D2,F2,H2:I2), B2:I2, 0)</f>
        <v>7</v>
      </c>
      <c r="L2">
        <f>MAX(B2:I2)</f>
        <v>26.036000000000001</v>
      </c>
      <c r="N2" s="3" t="s">
        <v>478</v>
      </c>
      <c r="O2" s="4">
        <f>COUNTIF(K$2:K$53,"=1")</f>
        <v>0</v>
      </c>
      <c r="P2">
        <f>AVERAGE(B2:B53)</f>
        <v>6.3873269230769223</v>
      </c>
    </row>
    <row r="3" spans="1:16">
      <c r="A3" t="s">
        <v>26</v>
      </c>
      <c r="B3">
        <v>6.327</v>
      </c>
      <c r="C3">
        <v>22.155999999999999</v>
      </c>
      <c r="D3">
        <v>23.37</v>
      </c>
      <c r="E3">
        <v>22.117999999999999</v>
      </c>
      <c r="F3">
        <v>22.143000000000001</v>
      </c>
      <c r="G3">
        <v>23.398</v>
      </c>
      <c r="H3">
        <v>23.433</v>
      </c>
      <c r="I3">
        <v>23.259</v>
      </c>
      <c r="K3">
        <f t="shared" ref="K3:K53" si="0">MATCH(MAX(B3:D3,F3,H3:I3), B3:I3, 0)</f>
        <v>7</v>
      </c>
      <c r="L3">
        <f t="shared" ref="L3:L53" si="1">MAX(B3:I3)</f>
        <v>23.433</v>
      </c>
      <c r="N3" s="3" t="s">
        <v>2</v>
      </c>
      <c r="O3" s="4">
        <f>COUNTIF(K$2:K$53,"=2")</f>
        <v>0</v>
      </c>
      <c r="P3">
        <f>AVERAGE(C2:C53)</f>
        <v>22.514980769230778</v>
      </c>
    </row>
    <row r="4" spans="1:16">
      <c r="A4" t="s">
        <v>35</v>
      </c>
      <c r="B4">
        <v>6.32</v>
      </c>
      <c r="C4">
        <v>22.295999999999999</v>
      </c>
      <c r="D4">
        <v>23.463000000000001</v>
      </c>
      <c r="E4">
        <v>22.305</v>
      </c>
      <c r="F4">
        <v>22.324000000000002</v>
      </c>
      <c r="G4">
        <v>23.52</v>
      </c>
      <c r="H4">
        <v>23.56</v>
      </c>
      <c r="I4">
        <v>23.43</v>
      </c>
      <c r="K4">
        <f t="shared" si="0"/>
        <v>7</v>
      </c>
      <c r="L4">
        <f t="shared" si="1"/>
        <v>23.56</v>
      </c>
      <c r="N4" s="3" t="s">
        <v>479</v>
      </c>
      <c r="O4" s="4">
        <f>COUNTIF(K$2:K$53,"=3")</f>
        <v>0</v>
      </c>
      <c r="P4">
        <f>AVERAGE(D2:D53)</f>
        <v>23.577865384615393</v>
      </c>
    </row>
    <row r="5" spans="1:16">
      <c r="A5" t="s">
        <v>44</v>
      </c>
      <c r="B5">
        <v>6.202</v>
      </c>
      <c r="C5">
        <v>22.422000000000001</v>
      </c>
      <c r="D5">
        <v>23.696000000000002</v>
      </c>
      <c r="E5">
        <v>22.391999999999999</v>
      </c>
      <c r="F5">
        <v>22.382999999999999</v>
      </c>
      <c r="G5">
        <v>23.707999999999998</v>
      </c>
      <c r="H5">
        <v>23.721</v>
      </c>
      <c r="I5">
        <v>23.465</v>
      </c>
      <c r="K5">
        <f t="shared" si="0"/>
        <v>7</v>
      </c>
      <c r="L5">
        <f t="shared" si="1"/>
        <v>23.721</v>
      </c>
      <c r="N5" s="3" t="s">
        <v>480</v>
      </c>
      <c r="O5" s="4">
        <f>COUNTIF(K$2:K$53,"=4")</f>
        <v>0</v>
      </c>
      <c r="P5">
        <f>AVERAGE(E2:E53)</f>
        <v>22.49928846153847</v>
      </c>
    </row>
    <row r="6" spans="1:16">
      <c r="A6" t="s">
        <v>53</v>
      </c>
      <c r="B6">
        <v>6.7160000000000002</v>
      </c>
      <c r="C6">
        <v>22.646000000000001</v>
      </c>
      <c r="D6">
        <v>23.515000000000001</v>
      </c>
      <c r="E6">
        <v>22.672000000000001</v>
      </c>
      <c r="F6">
        <v>22.768000000000001</v>
      </c>
      <c r="G6">
        <v>23.515999999999998</v>
      </c>
      <c r="H6">
        <v>23.533000000000001</v>
      </c>
      <c r="I6">
        <v>23.36</v>
      </c>
      <c r="K6">
        <f t="shared" si="0"/>
        <v>7</v>
      </c>
      <c r="L6">
        <f t="shared" si="1"/>
        <v>23.533000000000001</v>
      </c>
      <c r="N6" s="3" t="s">
        <v>481</v>
      </c>
      <c r="O6" s="4">
        <f>COUNTIF(K$2:K$53,"=5")</f>
        <v>0</v>
      </c>
      <c r="P6">
        <f>AVERAGE(F2:F53)</f>
        <v>22.551749999999995</v>
      </c>
    </row>
    <row r="7" spans="1:16">
      <c r="A7" t="s">
        <v>62</v>
      </c>
      <c r="B7">
        <v>6.5940000000000003</v>
      </c>
      <c r="C7">
        <v>20.141999999999999</v>
      </c>
      <c r="D7">
        <v>21.161999999999999</v>
      </c>
      <c r="E7">
        <v>20.155000000000001</v>
      </c>
      <c r="F7">
        <v>20.18</v>
      </c>
      <c r="G7">
        <v>21.181999999999999</v>
      </c>
      <c r="H7">
        <v>21.204999999999998</v>
      </c>
      <c r="I7">
        <v>21.018000000000001</v>
      </c>
      <c r="K7">
        <f t="shared" si="0"/>
        <v>7</v>
      </c>
      <c r="L7">
        <f t="shared" si="1"/>
        <v>21.204999999999998</v>
      </c>
      <c r="N7" s="3" t="s">
        <v>6</v>
      </c>
      <c r="O7" s="4">
        <f>COUNTIF(K$2:K$53,"=6")</f>
        <v>0</v>
      </c>
      <c r="P7">
        <f>AVERAGE(G2:G53)</f>
        <v>23.604019230769225</v>
      </c>
    </row>
    <row r="8" spans="1:16">
      <c r="A8" t="s">
        <v>71</v>
      </c>
      <c r="B8">
        <v>6.2759999999999998</v>
      </c>
      <c r="C8">
        <v>22.367999999999999</v>
      </c>
      <c r="D8">
        <v>23.378</v>
      </c>
      <c r="E8">
        <v>22.324000000000002</v>
      </c>
      <c r="F8">
        <v>22.34</v>
      </c>
      <c r="G8">
        <v>23.378</v>
      </c>
      <c r="H8">
        <v>23.422000000000001</v>
      </c>
      <c r="I8">
        <v>23.329000000000001</v>
      </c>
      <c r="K8">
        <f t="shared" si="0"/>
        <v>7</v>
      </c>
      <c r="L8">
        <f t="shared" si="1"/>
        <v>23.422000000000001</v>
      </c>
      <c r="N8" s="3" t="s">
        <v>7</v>
      </c>
      <c r="O8" s="4">
        <f>COUNTIF(K$2:K$53,"=7")</f>
        <v>47</v>
      </c>
      <c r="P8">
        <f>AVERAGE(H2:H53)</f>
        <v>23.634942307692317</v>
      </c>
    </row>
    <row r="9" spans="1:16" ht="17.25" thickBot="1">
      <c r="A9" t="s">
        <v>80</v>
      </c>
      <c r="B9">
        <v>6.0730000000000004</v>
      </c>
      <c r="C9">
        <v>26.096</v>
      </c>
      <c r="D9">
        <v>26.928000000000001</v>
      </c>
      <c r="E9">
        <v>26.094999999999999</v>
      </c>
      <c r="F9">
        <v>26.178999999999998</v>
      </c>
      <c r="G9">
        <v>26.927</v>
      </c>
      <c r="H9">
        <v>26.984999999999999</v>
      </c>
      <c r="I9">
        <v>27.154</v>
      </c>
      <c r="K9">
        <f t="shared" si="0"/>
        <v>8</v>
      </c>
      <c r="L9">
        <f t="shared" si="1"/>
        <v>27.154</v>
      </c>
      <c r="N9" s="5" t="s">
        <v>8</v>
      </c>
      <c r="O9" s="6">
        <f>COUNTIF(K$2:K$53,"=8")</f>
        <v>5</v>
      </c>
      <c r="P9">
        <f>AVERAGE(I2:I53)</f>
        <v>23.505384615384621</v>
      </c>
    </row>
    <row r="10" spans="1:16">
      <c r="A10" t="s">
        <v>89</v>
      </c>
      <c r="B10">
        <v>6.6349999999999998</v>
      </c>
      <c r="C10">
        <v>20.067</v>
      </c>
      <c r="D10">
        <v>21.238</v>
      </c>
      <c r="E10">
        <v>20.052</v>
      </c>
      <c r="F10">
        <v>20.062999999999999</v>
      </c>
      <c r="G10">
        <v>21.234999999999999</v>
      </c>
      <c r="H10">
        <v>21.242999999999999</v>
      </c>
      <c r="I10">
        <v>20.983000000000001</v>
      </c>
      <c r="K10">
        <f t="shared" si="0"/>
        <v>7</v>
      </c>
      <c r="L10">
        <f t="shared" si="1"/>
        <v>21.242999999999999</v>
      </c>
    </row>
    <row r="11" spans="1:16">
      <c r="A11" t="s">
        <v>98</v>
      </c>
      <c r="B11">
        <v>6.3810000000000002</v>
      </c>
      <c r="C11">
        <v>17.353000000000002</v>
      </c>
      <c r="D11">
        <v>18.359000000000002</v>
      </c>
      <c r="E11">
        <v>17.317</v>
      </c>
      <c r="F11">
        <v>17.343</v>
      </c>
      <c r="G11">
        <v>18.376000000000001</v>
      </c>
      <c r="H11">
        <v>18.396999999999998</v>
      </c>
      <c r="I11">
        <v>18.175999999999998</v>
      </c>
      <c r="K11">
        <f t="shared" si="0"/>
        <v>7</v>
      </c>
      <c r="L11">
        <f t="shared" si="1"/>
        <v>18.396999999999998</v>
      </c>
    </row>
    <row r="12" spans="1:16">
      <c r="A12" t="s">
        <v>107</v>
      </c>
      <c r="B12">
        <v>6.7779999999999996</v>
      </c>
      <c r="C12">
        <v>25.472000000000001</v>
      </c>
      <c r="D12">
        <v>26.71</v>
      </c>
      <c r="E12">
        <v>25.466999999999999</v>
      </c>
      <c r="F12">
        <v>25.530999999999999</v>
      </c>
      <c r="G12">
        <v>26.724</v>
      </c>
      <c r="H12">
        <v>26.742000000000001</v>
      </c>
      <c r="I12">
        <v>26.507999999999999</v>
      </c>
      <c r="K12">
        <f t="shared" si="0"/>
        <v>7</v>
      </c>
      <c r="L12">
        <f t="shared" si="1"/>
        <v>26.742000000000001</v>
      </c>
    </row>
    <row r="13" spans="1:16">
      <c r="A13" t="s">
        <v>116</v>
      </c>
      <c r="B13">
        <v>5.9489999999999998</v>
      </c>
      <c r="C13">
        <v>19.440999999999999</v>
      </c>
      <c r="D13">
        <v>20.545000000000002</v>
      </c>
      <c r="E13">
        <v>19.427</v>
      </c>
      <c r="F13">
        <v>19.45</v>
      </c>
      <c r="G13">
        <v>20.558</v>
      </c>
      <c r="H13">
        <v>20.568999999999999</v>
      </c>
      <c r="I13">
        <v>20.334</v>
      </c>
      <c r="K13">
        <f t="shared" si="0"/>
        <v>7</v>
      </c>
      <c r="L13">
        <f t="shared" si="1"/>
        <v>20.568999999999999</v>
      </c>
    </row>
    <row r="14" spans="1:16">
      <c r="A14" t="s">
        <v>125</v>
      </c>
      <c r="B14">
        <v>6.3220000000000001</v>
      </c>
      <c r="C14">
        <v>23.594999999999999</v>
      </c>
      <c r="D14">
        <v>24.675999999999998</v>
      </c>
      <c r="E14">
        <v>23.62</v>
      </c>
      <c r="F14">
        <v>23.704999999999998</v>
      </c>
      <c r="G14">
        <v>24.73</v>
      </c>
      <c r="H14">
        <v>24.76</v>
      </c>
      <c r="I14">
        <v>24.611000000000001</v>
      </c>
      <c r="K14">
        <f t="shared" si="0"/>
        <v>7</v>
      </c>
      <c r="L14">
        <f t="shared" si="1"/>
        <v>24.76</v>
      </c>
    </row>
    <row r="15" spans="1:16">
      <c r="A15" t="s">
        <v>134</v>
      </c>
      <c r="B15">
        <v>6.5890000000000004</v>
      </c>
      <c r="C15">
        <v>23.009</v>
      </c>
      <c r="D15">
        <v>23.989000000000001</v>
      </c>
      <c r="E15">
        <v>22.974</v>
      </c>
      <c r="F15">
        <v>23.015999999999998</v>
      </c>
      <c r="G15">
        <v>23.963000000000001</v>
      </c>
      <c r="H15">
        <v>23.994</v>
      </c>
      <c r="I15">
        <v>23.91</v>
      </c>
      <c r="K15">
        <f t="shared" si="0"/>
        <v>7</v>
      </c>
      <c r="L15">
        <f t="shared" si="1"/>
        <v>23.994</v>
      </c>
    </row>
    <row r="16" spans="1:16">
      <c r="A16" t="s">
        <v>143</v>
      </c>
      <c r="B16">
        <v>6.694</v>
      </c>
      <c r="C16">
        <v>18.321000000000002</v>
      </c>
      <c r="D16">
        <v>19.206</v>
      </c>
      <c r="E16">
        <v>18.285</v>
      </c>
      <c r="F16">
        <v>18.306000000000001</v>
      </c>
      <c r="G16">
        <v>19.202000000000002</v>
      </c>
      <c r="H16">
        <v>19.22</v>
      </c>
      <c r="I16">
        <v>19.042999999999999</v>
      </c>
      <c r="K16">
        <f t="shared" si="0"/>
        <v>7</v>
      </c>
      <c r="L16">
        <f t="shared" si="1"/>
        <v>19.22</v>
      </c>
    </row>
    <row r="17" spans="1:16">
      <c r="A17" t="s">
        <v>152</v>
      </c>
      <c r="B17">
        <v>6.9930000000000003</v>
      </c>
      <c r="C17">
        <v>23.035</v>
      </c>
      <c r="D17">
        <v>23.783000000000001</v>
      </c>
      <c r="E17">
        <v>23.030999999999999</v>
      </c>
      <c r="F17">
        <v>23.111000000000001</v>
      </c>
      <c r="G17">
        <v>23.786000000000001</v>
      </c>
      <c r="H17">
        <v>23.805</v>
      </c>
      <c r="I17">
        <v>23.678000000000001</v>
      </c>
      <c r="K17">
        <f t="shared" si="0"/>
        <v>7</v>
      </c>
      <c r="L17">
        <f t="shared" si="1"/>
        <v>23.805</v>
      </c>
    </row>
    <row r="18" spans="1:16">
      <c r="A18" t="s">
        <v>161</v>
      </c>
      <c r="B18">
        <v>6.8540000000000001</v>
      </c>
      <c r="C18">
        <v>22.571000000000002</v>
      </c>
      <c r="D18">
        <v>23.597999999999999</v>
      </c>
      <c r="E18">
        <v>22.577000000000002</v>
      </c>
      <c r="F18">
        <v>22.608000000000001</v>
      </c>
      <c r="G18">
        <v>23.68</v>
      </c>
      <c r="H18">
        <v>23.745999999999999</v>
      </c>
      <c r="I18">
        <v>23.814</v>
      </c>
      <c r="K18">
        <f t="shared" si="0"/>
        <v>8</v>
      </c>
      <c r="L18">
        <f t="shared" si="1"/>
        <v>23.814</v>
      </c>
    </row>
    <row r="19" spans="1:16">
      <c r="A19" t="s">
        <v>170</v>
      </c>
      <c r="B19">
        <v>6.367</v>
      </c>
      <c r="C19">
        <v>27.021000000000001</v>
      </c>
      <c r="D19">
        <v>28.155999999999999</v>
      </c>
      <c r="E19">
        <v>26.988</v>
      </c>
      <c r="F19">
        <v>27.055</v>
      </c>
      <c r="G19">
        <v>28.164999999999999</v>
      </c>
      <c r="H19">
        <v>28.201000000000001</v>
      </c>
      <c r="I19">
        <v>28.102</v>
      </c>
      <c r="J19" s="7">
        <f>I19-C19</f>
        <v>1.0809999999999995</v>
      </c>
      <c r="K19">
        <f t="shared" si="0"/>
        <v>7</v>
      </c>
      <c r="L19" s="8">
        <f t="shared" si="1"/>
        <v>28.201000000000001</v>
      </c>
    </row>
    <row r="20" spans="1:16" ht="17.25" thickBot="1">
      <c r="A20" t="s">
        <v>179</v>
      </c>
      <c r="B20">
        <v>5.992</v>
      </c>
      <c r="C20">
        <v>19.939</v>
      </c>
      <c r="D20">
        <v>20.879000000000001</v>
      </c>
      <c r="E20">
        <v>19.956</v>
      </c>
      <c r="F20">
        <v>19.989999999999998</v>
      </c>
      <c r="G20">
        <v>20.904</v>
      </c>
      <c r="H20">
        <v>20.939</v>
      </c>
      <c r="I20">
        <v>20.844000000000001</v>
      </c>
      <c r="J20" s="9">
        <f t="shared" ref="J20:J33" si="2">I20-C20</f>
        <v>0.90500000000000114</v>
      </c>
      <c r="K20">
        <f t="shared" si="0"/>
        <v>7</v>
      </c>
      <c r="L20" s="10">
        <f t="shared" si="1"/>
        <v>20.939</v>
      </c>
      <c r="N20" t="s">
        <v>482</v>
      </c>
      <c r="O20" t="s">
        <v>483</v>
      </c>
    </row>
    <row r="21" spans="1:16">
      <c r="A21" t="s">
        <v>188</v>
      </c>
      <c r="B21">
        <v>6.6189999999999998</v>
      </c>
      <c r="C21">
        <v>22.036999999999999</v>
      </c>
      <c r="D21">
        <v>22.943000000000001</v>
      </c>
      <c r="E21">
        <v>22.015999999999998</v>
      </c>
      <c r="F21">
        <v>22.041</v>
      </c>
      <c r="G21">
        <v>22.977</v>
      </c>
      <c r="H21">
        <v>23.027999999999999</v>
      </c>
      <c r="I21">
        <v>23.013999999999999</v>
      </c>
      <c r="J21" s="7">
        <f t="shared" si="2"/>
        <v>0.97700000000000031</v>
      </c>
      <c r="K21">
        <f t="shared" si="0"/>
        <v>7</v>
      </c>
      <c r="L21" s="10">
        <f t="shared" si="1"/>
        <v>23.027999999999999</v>
      </c>
      <c r="N21" s="1" t="s">
        <v>478</v>
      </c>
      <c r="O21" s="2">
        <f>COUNTIF(K$2:K$18,"=1")</f>
        <v>0</v>
      </c>
      <c r="P21">
        <f>AVERAGE(B2:B18)</f>
        <v>6.4817647058823527</v>
      </c>
    </row>
    <row r="22" spans="1:16">
      <c r="A22" t="s">
        <v>197</v>
      </c>
      <c r="B22">
        <v>6.6719999999999997</v>
      </c>
      <c r="C22">
        <v>23.018000000000001</v>
      </c>
      <c r="D22">
        <v>23.895</v>
      </c>
      <c r="E22">
        <v>23.038</v>
      </c>
      <c r="F22">
        <v>23.145</v>
      </c>
      <c r="G22">
        <v>23.93</v>
      </c>
      <c r="H22">
        <v>23.952999999999999</v>
      </c>
      <c r="I22">
        <v>23.812999999999999</v>
      </c>
      <c r="J22" s="7">
        <f t="shared" si="2"/>
        <v>0.79499999999999815</v>
      </c>
      <c r="K22">
        <f t="shared" si="0"/>
        <v>7</v>
      </c>
      <c r="L22" s="10">
        <f t="shared" si="1"/>
        <v>23.952999999999999</v>
      </c>
      <c r="N22" s="3" t="s">
        <v>2</v>
      </c>
      <c r="O22" s="4">
        <f>COUNTIF(K$2:K$18,"=2")</f>
        <v>0</v>
      </c>
      <c r="P22">
        <f>AVERAGE(C2:C18)</f>
        <v>22.110705882352949</v>
      </c>
    </row>
    <row r="23" spans="1:16">
      <c r="A23" t="s">
        <v>206</v>
      </c>
      <c r="B23">
        <v>6.5890000000000004</v>
      </c>
      <c r="C23">
        <v>20.355</v>
      </c>
      <c r="D23">
        <v>21.279</v>
      </c>
      <c r="E23">
        <v>20.382999999999999</v>
      </c>
      <c r="F23">
        <v>20.408999999999999</v>
      </c>
      <c r="G23">
        <v>21.298999999999999</v>
      </c>
      <c r="H23">
        <v>21.315999999999999</v>
      </c>
      <c r="I23">
        <v>21.152999999999999</v>
      </c>
      <c r="J23" s="9">
        <f t="shared" si="2"/>
        <v>0.79799999999999827</v>
      </c>
      <c r="K23">
        <f t="shared" si="0"/>
        <v>7</v>
      </c>
      <c r="L23" s="10">
        <f t="shared" si="1"/>
        <v>21.315999999999999</v>
      </c>
      <c r="N23" s="3" t="s">
        <v>479</v>
      </c>
      <c r="O23" s="4">
        <f>COUNTIF(K$2:K$18,"=3")</f>
        <v>0</v>
      </c>
      <c r="P23">
        <f>AVERAGE(D2:D18)</f>
        <v>23.151470588235298</v>
      </c>
    </row>
    <row r="24" spans="1:16">
      <c r="A24" t="s">
        <v>215</v>
      </c>
      <c r="B24">
        <v>6.2430000000000003</v>
      </c>
      <c r="C24">
        <v>24.437999999999999</v>
      </c>
      <c r="D24">
        <v>25.643000000000001</v>
      </c>
      <c r="E24">
        <v>24.372</v>
      </c>
      <c r="F24">
        <v>24.414000000000001</v>
      </c>
      <c r="G24">
        <v>25.672000000000001</v>
      </c>
      <c r="H24">
        <v>25.701000000000001</v>
      </c>
      <c r="I24">
        <v>25.497</v>
      </c>
      <c r="J24" s="7">
        <f t="shared" si="2"/>
        <v>1.0590000000000011</v>
      </c>
      <c r="K24">
        <f t="shared" si="0"/>
        <v>7</v>
      </c>
      <c r="L24" s="10">
        <f t="shared" si="1"/>
        <v>25.701000000000001</v>
      </c>
      <c r="N24" s="3" t="s">
        <v>480</v>
      </c>
      <c r="O24" s="4">
        <f>COUNTIF(K$2:K$18,"=4")</f>
        <v>0</v>
      </c>
      <c r="P24">
        <f>AVERAGE(E2:E18)</f>
        <v>22.100176470588238</v>
      </c>
    </row>
    <row r="25" spans="1:16">
      <c r="A25" t="s">
        <v>224</v>
      </c>
      <c r="B25">
        <v>6.5449999999999999</v>
      </c>
      <c r="C25">
        <v>21.213999999999999</v>
      </c>
      <c r="D25">
        <v>22.239000000000001</v>
      </c>
      <c r="E25">
        <v>21.222000000000001</v>
      </c>
      <c r="F25">
        <v>21.242999999999999</v>
      </c>
      <c r="G25">
        <v>22.257000000000001</v>
      </c>
      <c r="H25">
        <v>22.277999999999999</v>
      </c>
      <c r="I25">
        <v>22.1</v>
      </c>
      <c r="J25" s="9">
        <f t="shared" si="2"/>
        <v>0.88600000000000279</v>
      </c>
      <c r="K25">
        <f t="shared" si="0"/>
        <v>7</v>
      </c>
      <c r="L25" s="10">
        <f t="shared" si="1"/>
        <v>22.277999999999999</v>
      </c>
      <c r="N25" s="3" t="s">
        <v>481</v>
      </c>
      <c r="O25" s="4">
        <f>COUNTIF(K$2:K$18,"=5")</f>
        <v>0</v>
      </c>
      <c r="P25">
        <f>AVERAGE(F2:F18)</f>
        <v>22.140823529411762</v>
      </c>
    </row>
    <row r="26" spans="1:16">
      <c r="A26" t="s">
        <v>233</v>
      </c>
      <c r="B26">
        <v>5.71</v>
      </c>
      <c r="C26">
        <v>28.053000000000001</v>
      </c>
      <c r="D26">
        <v>29.024000000000001</v>
      </c>
      <c r="E26">
        <v>28.018000000000001</v>
      </c>
      <c r="F26">
        <v>28.12</v>
      </c>
      <c r="G26">
        <v>29.010999999999999</v>
      </c>
      <c r="H26">
        <v>29.033999999999999</v>
      </c>
      <c r="I26">
        <v>28.873000000000001</v>
      </c>
      <c r="J26" s="9">
        <f t="shared" si="2"/>
        <v>0.82000000000000028</v>
      </c>
      <c r="K26">
        <f t="shared" si="0"/>
        <v>7</v>
      </c>
      <c r="L26" s="10">
        <f t="shared" si="1"/>
        <v>29.033999999999999</v>
      </c>
      <c r="N26" s="3" t="s">
        <v>6</v>
      </c>
      <c r="O26" s="4">
        <f>COUNTIF(K$2:K$18,"=6")</f>
        <v>0</v>
      </c>
      <c r="P26">
        <f>AVERAGE(G2:G18)</f>
        <v>23.170058823529413</v>
      </c>
    </row>
    <row r="27" spans="1:16">
      <c r="A27" t="s">
        <v>242</v>
      </c>
      <c r="B27">
        <v>6.2539999999999996</v>
      </c>
      <c r="C27">
        <v>16.956</v>
      </c>
      <c r="D27">
        <v>17.864999999999998</v>
      </c>
      <c r="E27">
        <v>16.919</v>
      </c>
      <c r="F27">
        <v>16.939</v>
      </c>
      <c r="G27">
        <v>17.881</v>
      </c>
      <c r="H27">
        <v>17.904</v>
      </c>
      <c r="I27">
        <v>17.695</v>
      </c>
      <c r="J27" s="7">
        <f t="shared" si="2"/>
        <v>0.73900000000000077</v>
      </c>
      <c r="K27">
        <f t="shared" si="0"/>
        <v>7</v>
      </c>
      <c r="L27" s="10">
        <f t="shared" si="1"/>
        <v>17.904</v>
      </c>
      <c r="N27" s="3" t="s">
        <v>7</v>
      </c>
      <c r="O27" s="4">
        <f>COUNTIF(K$2:K$18,"=7")</f>
        <v>15</v>
      </c>
      <c r="P27">
        <f>AVERAGE(H2:H18)</f>
        <v>23.198294117647063</v>
      </c>
    </row>
    <row r="28" spans="1:16" ht="17.25" thickBot="1">
      <c r="A28" t="s">
        <v>251</v>
      </c>
      <c r="B28">
        <v>6.0289999999999999</v>
      </c>
      <c r="C28">
        <v>21.698</v>
      </c>
      <c r="D28">
        <v>22.379000000000001</v>
      </c>
      <c r="E28">
        <v>21.702999999999999</v>
      </c>
      <c r="F28">
        <v>21.722999999999999</v>
      </c>
      <c r="G28">
        <v>22.416</v>
      </c>
      <c r="H28">
        <v>22.463999999999999</v>
      </c>
      <c r="I28">
        <v>22.559000000000001</v>
      </c>
      <c r="J28" s="7">
        <f t="shared" si="2"/>
        <v>0.86100000000000065</v>
      </c>
      <c r="K28">
        <f t="shared" si="0"/>
        <v>8</v>
      </c>
      <c r="L28" s="10">
        <f t="shared" si="1"/>
        <v>22.559000000000001</v>
      </c>
      <c r="N28" s="5" t="s">
        <v>8</v>
      </c>
      <c r="O28" s="6">
        <f>COUNTIF(K$2:K$18,"=8")</f>
        <v>2</v>
      </c>
      <c r="P28">
        <f>AVERAGE(I2:I18)</f>
        <v>23.057529411764705</v>
      </c>
    </row>
    <row r="29" spans="1:16">
      <c r="A29" t="s">
        <v>260</v>
      </c>
      <c r="B29">
        <v>6.3659999999999997</v>
      </c>
      <c r="C29">
        <v>18.471</v>
      </c>
      <c r="D29">
        <v>19.57</v>
      </c>
      <c r="E29">
        <v>18.503</v>
      </c>
      <c r="F29">
        <v>18.530999999999999</v>
      </c>
      <c r="G29">
        <v>19.600000000000001</v>
      </c>
      <c r="H29">
        <v>19.616</v>
      </c>
      <c r="I29">
        <v>19.401</v>
      </c>
      <c r="J29" s="7">
        <f t="shared" si="2"/>
        <v>0.92999999999999972</v>
      </c>
      <c r="K29">
        <f t="shared" si="0"/>
        <v>7</v>
      </c>
      <c r="L29" s="10">
        <f t="shared" si="1"/>
        <v>19.616</v>
      </c>
      <c r="O29">
        <f>SUM(O21:O28)</f>
        <v>17</v>
      </c>
    </row>
    <row r="30" spans="1:16">
      <c r="A30" t="s">
        <v>269</v>
      </c>
      <c r="B30">
        <v>6.5960000000000001</v>
      </c>
      <c r="C30">
        <v>24.73</v>
      </c>
      <c r="D30">
        <v>25.81</v>
      </c>
      <c r="E30">
        <v>24.702000000000002</v>
      </c>
      <c r="F30">
        <v>24.785</v>
      </c>
      <c r="G30">
        <v>25.82</v>
      </c>
      <c r="H30">
        <v>25.85</v>
      </c>
      <c r="I30">
        <v>25.702999999999999</v>
      </c>
      <c r="J30" s="7">
        <f t="shared" si="2"/>
        <v>0.97299999999999898</v>
      </c>
      <c r="K30">
        <f t="shared" si="0"/>
        <v>7</v>
      </c>
      <c r="L30" s="10">
        <f t="shared" si="1"/>
        <v>25.85</v>
      </c>
    </row>
    <row r="31" spans="1:16">
      <c r="A31" t="s">
        <v>278</v>
      </c>
      <c r="B31">
        <v>6.6890000000000001</v>
      </c>
      <c r="C31">
        <v>19.488</v>
      </c>
      <c r="D31">
        <v>20.233000000000001</v>
      </c>
      <c r="E31">
        <v>19.489999999999998</v>
      </c>
      <c r="F31">
        <v>19.507999999999999</v>
      </c>
      <c r="G31">
        <v>20.245999999999999</v>
      </c>
      <c r="H31">
        <v>20.288</v>
      </c>
      <c r="I31">
        <v>20.277999999999999</v>
      </c>
      <c r="J31" s="7">
        <f t="shared" si="2"/>
        <v>0.78999999999999915</v>
      </c>
      <c r="K31">
        <f t="shared" si="0"/>
        <v>7</v>
      </c>
      <c r="L31" s="10">
        <f t="shared" si="1"/>
        <v>20.288</v>
      </c>
    </row>
    <row r="32" spans="1:16" ht="17.25" thickBot="1">
      <c r="A32" t="s">
        <v>287</v>
      </c>
      <c r="B32">
        <v>6.9820000000000002</v>
      </c>
      <c r="C32">
        <v>22.931000000000001</v>
      </c>
      <c r="D32">
        <v>23.623999999999999</v>
      </c>
      <c r="E32">
        <v>22.916</v>
      </c>
      <c r="F32">
        <v>23.015999999999998</v>
      </c>
      <c r="G32">
        <v>23.646000000000001</v>
      </c>
      <c r="H32">
        <v>23.670999999999999</v>
      </c>
      <c r="I32">
        <v>23.584</v>
      </c>
      <c r="J32" s="9">
        <f t="shared" si="2"/>
        <v>0.65299999999999869</v>
      </c>
      <c r="K32">
        <f t="shared" si="0"/>
        <v>7</v>
      </c>
      <c r="L32" s="10">
        <f t="shared" si="1"/>
        <v>23.670999999999999</v>
      </c>
      <c r="N32" t="s">
        <v>484</v>
      </c>
      <c r="O32" t="s">
        <v>485</v>
      </c>
    </row>
    <row r="33" spans="1:16">
      <c r="A33" t="s">
        <v>296</v>
      </c>
      <c r="B33">
        <v>5.968</v>
      </c>
      <c r="C33">
        <v>20.783000000000001</v>
      </c>
      <c r="D33">
        <v>21.803000000000001</v>
      </c>
      <c r="E33">
        <v>20.742000000000001</v>
      </c>
      <c r="F33">
        <v>20.771999999999998</v>
      </c>
      <c r="G33">
        <v>21.812000000000001</v>
      </c>
      <c r="H33">
        <v>21.838000000000001</v>
      </c>
      <c r="I33">
        <v>21.677</v>
      </c>
      <c r="J33" s="7">
        <f t="shared" si="2"/>
        <v>0.89399999999999835</v>
      </c>
      <c r="K33">
        <f t="shared" si="0"/>
        <v>7</v>
      </c>
      <c r="L33" s="11">
        <f t="shared" si="1"/>
        <v>21.838000000000001</v>
      </c>
      <c r="N33" s="1" t="s">
        <v>478</v>
      </c>
      <c r="O33" s="2">
        <f>COUNTIF(K$19:K$33,"=1")</f>
        <v>0</v>
      </c>
      <c r="P33">
        <f>AVERAGE(B19:B33)</f>
        <v>6.3747333333333351</v>
      </c>
    </row>
    <row r="34" spans="1:16">
      <c r="A34" t="s">
        <v>305</v>
      </c>
      <c r="B34">
        <v>5.407</v>
      </c>
      <c r="C34">
        <v>24.638000000000002</v>
      </c>
      <c r="D34">
        <v>26.164000000000001</v>
      </c>
      <c r="E34">
        <v>24.626000000000001</v>
      </c>
      <c r="F34">
        <v>24.62</v>
      </c>
      <c r="G34">
        <v>26.29</v>
      </c>
      <c r="H34">
        <v>26.318999999999999</v>
      </c>
      <c r="I34">
        <v>26.056000000000001</v>
      </c>
      <c r="K34">
        <f t="shared" si="0"/>
        <v>7</v>
      </c>
      <c r="L34">
        <f t="shared" si="1"/>
        <v>26.318999999999999</v>
      </c>
      <c r="N34" s="3" t="s">
        <v>2</v>
      </c>
      <c r="O34" s="4">
        <f>COUNTIF(K$19:K$33,"=2")</f>
        <v>0</v>
      </c>
      <c r="P34">
        <f>AVERAGE(C19:C33)</f>
        <v>22.075466666666667</v>
      </c>
    </row>
    <row r="35" spans="1:16">
      <c r="A35" t="s">
        <v>314</v>
      </c>
      <c r="B35">
        <v>6.2359999999999998</v>
      </c>
      <c r="C35">
        <v>20.56</v>
      </c>
      <c r="D35">
        <v>21.667999999999999</v>
      </c>
      <c r="E35">
        <v>20.542000000000002</v>
      </c>
      <c r="F35">
        <v>20.564</v>
      </c>
      <c r="G35">
        <v>21.699000000000002</v>
      </c>
      <c r="H35">
        <v>21.728999999999999</v>
      </c>
      <c r="I35">
        <v>21.588999999999999</v>
      </c>
      <c r="K35">
        <f t="shared" si="0"/>
        <v>7</v>
      </c>
      <c r="L35">
        <f t="shared" si="1"/>
        <v>21.728999999999999</v>
      </c>
      <c r="N35" s="3" t="s">
        <v>479</v>
      </c>
      <c r="O35" s="4">
        <f>COUNTIF(K$19:K$33,"=3")</f>
        <v>0</v>
      </c>
      <c r="P35">
        <f>AVERAGE(D19:D33)</f>
        <v>23.0228</v>
      </c>
    </row>
    <row r="36" spans="1:16">
      <c r="A36" t="s">
        <v>323</v>
      </c>
      <c r="B36">
        <v>5.5359999999999996</v>
      </c>
      <c r="C36">
        <v>23.995000000000001</v>
      </c>
      <c r="D36">
        <v>25.603000000000002</v>
      </c>
      <c r="E36">
        <v>23.923999999999999</v>
      </c>
      <c r="F36">
        <v>23.937000000000001</v>
      </c>
      <c r="G36">
        <v>25.678999999999998</v>
      </c>
      <c r="H36">
        <v>25.727</v>
      </c>
      <c r="I36">
        <v>25.597000000000001</v>
      </c>
      <c r="K36">
        <f t="shared" si="0"/>
        <v>7</v>
      </c>
      <c r="L36">
        <f t="shared" si="1"/>
        <v>25.727</v>
      </c>
      <c r="N36" s="3" t="s">
        <v>480</v>
      </c>
      <c r="O36" s="4">
        <f>COUNTIF(K$19:K$33,"=4")</f>
        <v>0</v>
      </c>
      <c r="P36">
        <f>AVERAGE(E19:E33)</f>
        <v>22.064533333333333</v>
      </c>
    </row>
    <row r="37" spans="1:16">
      <c r="A37" t="s">
        <v>332</v>
      </c>
      <c r="B37">
        <v>6.6029999999999998</v>
      </c>
      <c r="C37">
        <v>24.131</v>
      </c>
      <c r="D37">
        <v>25.344999999999999</v>
      </c>
      <c r="E37">
        <v>24.128</v>
      </c>
      <c r="F37">
        <v>24.18</v>
      </c>
      <c r="G37">
        <v>25.396999999999998</v>
      </c>
      <c r="H37">
        <v>25.437999999999999</v>
      </c>
      <c r="I37">
        <v>25.295999999999999</v>
      </c>
      <c r="K37">
        <f t="shared" si="0"/>
        <v>7</v>
      </c>
      <c r="L37">
        <f t="shared" si="1"/>
        <v>25.437999999999999</v>
      </c>
      <c r="N37" s="3" t="s">
        <v>481</v>
      </c>
      <c r="O37" s="4">
        <f>COUNTIF(K$19:K$33,"=5")</f>
        <v>0</v>
      </c>
      <c r="P37">
        <f>AVERAGE(F19:F33)</f>
        <v>22.112733333333331</v>
      </c>
    </row>
    <row r="38" spans="1:16">
      <c r="A38" t="s">
        <v>341</v>
      </c>
      <c r="B38">
        <v>6.7889999999999997</v>
      </c>
      <c r="C38">
        <v>24.724</v>
      </c>
      <c r="D38">
        <v>25.879000000000001</v>
      </c>
      <c r="E38">
        <v>24.672000000000001</v>
      </c>
      <c r="F38">
        <v>24.731999999999999</v>
      </c>
      <c r="G38">
        <v>25.939</v>
      </c>
      <c r="H38">
        <v>25.988</v>
      </c>
      <c r="I38">
        <v>25.901</v>
      </c>
      <c r="K38">
        <f t="shared" si="0"/>
        <v>7</v>
      </c>
      <c r="L38">
        <f t="shared" si="1"/>
        <v>25.988</v>
      </c>
      <c r="N38" s="3" t="s">
        <v>6</v>
      </c>
      <c r="O38" s="4">
        <f>COUNTIF(K$19:K$33,"=6")</f>
        <v>0</v>
      </c>
      <c r="P38">
        <f>AVERAGE(G19:G33)</f>
        <v>23.042400000000001</v>
      </c>
    </row>
    <row r="39" spans="1:16">
      <c r="A39" t="s">
        <v>350</v>
      </c>
      <c r="B39">
        <v>6.7519999999999998</v>
      </c>
      <c r="C39">
        <v>28.099</v>
      </c>
      <c r="D39">
        <v>29.437999999999999</v>
      </c>
      <c r="E39">
        <v>28.035</v>
      </c>
      <c r="F39">
        <v>28.065999999999999</v>
      </c>
      <c r="G39">
        <v>29.550999999999998</v>
      </c>
      <c r="H39">
        <v>29.640999999999998</v>
      </c>
      <c r="I39">
        <v>29.802</v>
      </c>
      <c r="K39">
        <f t="shared" si="0"/>
        <v>8</v>
      </c>
      <c r="L39">
        <f t="shared" si="1"/>
        <v>29.802</v>
      </c>
      <c r="N39" s="3" t="s">
        <v>7</v>
      </c>
      <c r="O39" s="4">
        <f>COUNTIF(K$19:K$33,"=7")</f>
        <v>14</v>
      </c>
      <c r="P39">
        <f>AVERAGE(H19:H33)</f>
        <v>23.072066666666668</v>
      </c>
    </row>
    <row r="40" spans="1:16" ht="17.25" thickBot="1">
      <c r="A40" t="s">
        <v>359</v>
      </c>
      <c r="B40">
        <v>6.1840000000000002</v>
      </c>
      <c r="C40">
        <v>20.641999999999999</v>
      </c>
      <c r="D40">
        <v>21.489000000000001</v>
      </c>
      <c r="E40">
        <v>20.597000000000001</v>
      </c>
      <c r="F40">
        <v>20.619</v>
      </c>
      <c r="G40">
        <v>21.494</v>
      </c>
      <c r="H40">
        <v>21.538</v>
      </c>
      <c r="I40">
        <v>21.523</v>
      </c>
      <c r="J40" s="7">
        <f>I40-C40</f>
        <v>0.88100000000000023</v>
      </c>
      <c r="K40">
        <f t="shared" si="0"/>
        <v>7</v>
      </c>
      <c r="L40" s="8">
        <f t="shared" si="1"/>
        <v>21.538</v>
      </c>
      <c r="N40" s="5" t="s">
        <v>8</v>
      </c>
      <c r="O40" s="6">
        <f>COUNTIF(K$19:K$33,"=8")</f>
        <v>1</v>
      </c>
      <c r="P40">
        <f>AVERAGE(I19:I33)</f>
        <v>22.952866666666669</v>
      </c>
    </row>
    <row r="41" spans="1:16">
      <c r="A41" t="s">
        <v>368</v>
      </c>
      <c r="B41">
        <v>6.2480000000000002</v>
      </c>
      <c r="C41">
        <v>19.507999999999999</v>
      </c>
      <c r="D41">
        <v>20.407</v>
      </c>
      <c r="E41">
        <v>19.494</v>
      </c>
      <c r="F41">
        <v>19.524000000000001</v>
      </c>
      <c r="G41">
        <v>20.445</v>
      </c>
      <c r="H41">
        <v>20.469000000000001</v>
      </c>
      <c r="I41">
        <v>20.352</v>
      </c>
      <c r="J41" s="12">
        <f t="shared" ref="J41:J53" si="3">I41-C41</f>
        <v>0.84400000000000119</v>
      </c>
      <c r="K41">
        <f t="shared" si="0"/>
        <v>7</v>
      </c>
      <c r="L41" s="10">
        <f t="shared" si="1"/>
        <v>20.469000000000001</v>
      </c>
      <c r="O41">
        <f>SUM(O33:O40)</f>
        <v>15</v>
      </c>
    </row>
    <row r="42" spans="1:16">
      <c r="A42" t="s">
        <v>377</v>
      </c>
      <c r="B42">
        <v>6.0430000000000001</v>
      </c>
      <c r="C42">
        <v>24.100999999999999</v>
      </c>
      <c r="D42">
        <v>25.151</v>
      </c>
      <c r="E42">
        <v>24.09</v>
      </c>
      <c r="F42">
        <v>24.114999999999998</v>
      </c>
      <c r="G42">
        <v>25.172000000000001</v>
      </c>
      <c r="H42">
        <v>25.216999999999999</v>
      </c>
      <c r="I42">
        <v>25.175999999999998</v>
      </c>
      <c r="J42" s="7">
        <f t="shared" si="3"/>
        <v>1.0749999999999993</v>
      </c>
      <c r="K42">
        <f t="shared" si="0"/>
        <v>7</v>
      </c>
      <c r="L42" s="10">
        <f t="shared" si="1"/>
        <v>25.216999999999999</v>
      </c>
    </row>
    <row r="43" spans="1:16">
      <c r="A43" t="s">
        <v>386</v>
      </c>
      <c r="B43">
        <v>6.4640000000000004</v>
      </c>
      <c r="C43">
        <v>21.149000000000001</v>
      </c>
      <c r="D43">
        <v>22.571000000000002</v>
      </c>
      <c r="E43">
        <v>21.056000000000001</v>
      </c>
      <c r="F43">
        <v>21.094999999999999</v>
      </c>
      <c r="G43">
        <v>22.603000000000002</v>
      </c>
      <c r="H43">
        <v>22.582000000000001</v>
      </c>
      <c r="I43">
        <v>22.074999999999999</v>
      </c>
      <c r="J43" s="7">
        <f t="shared" si="3"/>
        <v>0.92599999999999838</v>
      </c>
      <c r="K43">
        <f t="shared" si="0"/>
        <v>7</v>
      </c>
      <c r="L43" s="10">
        <f t="shared" si="1"/>
        <v>22.603000000000002</v>
      </c>
    </row>
    <row r="44" spans="1:16">
      <c r="A44" t="s">
        <v>395</v>
      </c>
      <c r="B44">
        <v>6.4560000000000004</v>
      </c>
      <c r="C44">
        <v>20.815000000000001</v>
      </c>
      <c r="D44">
        <v>21.850999999999999</v>
      </c>
      <c r="E44">
        <v>20.786999999999999</v>
      </c>
      <c r="F44">
        <v>20.841000000000001</v>
      </c>
      <c r="G44">
        <v>21.875</v>
      </c>
      <c r="H44">
        <v>21.896999999999998</v>
      </c>
      <c r="I44">
        <v>21.715</v>
      </c>
      <c r="J44" s="12">
        <f t="shared" si="3"/>
        <v>0.89999999999999858</v>
      </c>
      <c r="K44">
        <f t="shared" si="0"/>
        <v>7</v>
      </c>
      <c r="L44" s="10">
        <f t="shared" si="1"/>
        <v>21.896999999999998</v>
      </c>
    </row>
    <row r="45" spans="1:16" ht="17.25" thickBot="1">
      <c r="A45" t="s">
        <v>404</v>
      </c>
      <c r="B45">
        <v>5.5590000000000002</v>
      </c>
      <c r="C45">
        <v>24.178000000000001</v>
      </c>
      <c r="D45">
        <v>25.3</v>
      </c>
      <c r="E45">
        <v>24.187999999999999</v>
      </c>
      <c r="F45">
        <v>24.251999999999999</v>
      </c>
      <c r="G45">
        <v>25.359000000000002</v>
      </c>
      <c r="H45">
        <v>25.414999999999999</v>
      </c>
      <c r="I45">
        <v>25.428000000000001</v>
      </c>
      <c r="J45" s="7">
        <f t="shared" si="3"/>
        <v>1.25</v>
      </c>
      <c r="K45">
        <f t="shared" si="0"/>
        <v>8</v>
      </c>
      <c r="L45" s="10">
        <f t="shared" si="1"/>
        <v>25.428000000000001</v>
      </c>
      <c r="N45" t="s">
        <v>486</v>
      </c>
      <c r="O45" t="s">
        <v>487</v>
      </c>
    </row>
    <row r="46" spans="1:16">
      <c r="A46" t="s">
        <v>413</v>
      </c>
      <c r="B46">
        <v>6.7110000000000003</v>
      </c>
      <c r="C46">
        <v>23.29</v>
      </c>
      <c r="D46">
        <v>24.282</v>
      </c>
      <c r="E46">
        <v>23.315000000000001</v>
      </c>
      <c r="F46">
        <v>23.388999999999999</v>
      </c>
      <c r="G46">
        <v>24.317</v>
      </c>
      <c r="H46">
        <v>24.355</v>
      </c>
      <c r="I46">
        <v>24.292000000000002</v>
      </c>
      <c r="J46" s="7">
        <f t="shared" si="3"/>
        <v>1.0020000000000024</v>
      </c>
      <c r="K46">
        <f t="shared" si="0"/>
        <v>7</v>
      </c>
      <c r="L46" s="10">
        <f t="shared" si="1"/>
        <v>24.355</v>
      </c>
      <c r="N46" s="1" t="s">
        <v>478</v>
      </c>
      <c r="O46" s="2">
        <f>COUNTIF(K$40:K$53,"=1")</f>
        <v>0</v>
      </c>
      <c r="P46">
        <f>AVERAGE(B40:B53)</f>
        <v>6.3576428571428574</v>
      </c>
    </row>
    <row r="47" spans="1:16">
      <c r="A47" t="s">
        <v>422</v>
      </c>
      <c r="B47">
        <v>5.9290000000000003</v>
      </c>
      <c r="C47">
        <v>16.117000000000001</v>
      </c>
      <c r="D47">
        <v>17.218</v>
      </c>
      <c r="E47">
        <v>16.103999999999999</v>
      </c>
      <c r="F47">
        <v>16.123000000000001</v>
      </c>
      <c r="G47">
        <v>17.234999999999999</v>
      </c>
      <c r="H47">
        <v>17.242000000000001</v>
      </c>
      <c r="I47">
        <v>16.986000000000001</v>
      </c>
      <c r="J47" s="7">
        <f t="shared" si="3"/>
        <v>0.86899999999999977</v>
      </c>
      <c r="K47">
        <f t="shared" si="0"/>
        <v>7</v>
      </c>
      <c r="L47" s="10">
        <f t="shared" si="1"/>
        <v>17.242000000000001</v>
      </c>
      <c r="N47" s="3" t="s">
        <v>2</v>
      </c>
      <c r="O47" s="4">
        <f>COUNTIF(K$40:K$53,"=2")</f>
        <v>0</v>
      </c>
      <c r="P47">
        <f>AVERAGE(C40:C53)</f>
        <v>22.686999999999994</v>
      </c>
    </row>
    <row r="48" spans="1:16">
      <c r="A48" t="s">
        <v>431</v>
      </c>
      <c r="B48">
        <v>6.1980000000000004</v>
      </c>
      <c r="C48">
        <v>17.649000000000001</v>
      </c>
      <c r="D48">
        <v>18.582000000000001</v>
      </c>
      <c r="E48">
        <v>17.678999999999998</v>
      </c>
      <c r="F48">
        <v>17.696999999999999</v>
      </c>
      <c r="G48">
        <v>18.603000000000002</v>
      </c>
      <c r="H48">
        <v>18.632000000000001</v>
      </c>
      <c r="I48">
        <v>18.55</v>
      </c>
      <c r="J48" s="12">
        <f t="shared" si="3"/>
        <v>0.9009999999999998</v>
      </c>
      <c r="K48">
        <f t="shared" si="0"/>
        <v>7</v>
      </c>
      <c r="L48" s="10">
        <f t="shared" si="1"/>
        <v>18.632000000000001</v>
      </c>
      <c r="N48" s="3" t="s">
        <v>479</v>
      </c>
      <c r="O48" s="4">
        <f>COUNTIF(K$40:K$53,"=3")</f>
        <v>0</v>
      </c>
      <c r="P48">
        <f>AVERAGE(D40:D53)</f>
        <v>23.788214285714286</v>
      </c>
    </row>
    <row r="49" spans="1:16">
      <c r="A49" t="s">
        <v>440</v>
      </c>
      <c r="B49">
        <v>6.4569999999999999</v>
      </c>
      <c r="C49">
        <v>20.248999999999999</v>
      </c>
      <c r="D49">
        <v>21.178999999999998</v>
      </c>
      <c r="E49">
        <v>20.288</v>
      </c>
      <c r="F49">
        <v>20.337</v>
      </c>
      <c r="G49">
        <v>21.216000000000001</v>
      </c>
      <c r="H49">
        <v>21.247</v>
      </c>
      <c r="I49">
        <v>21.14</v>
      </c>
      <c r="J49" s="7">
        <f t="shared" si="3"/>
        <v>0.89100000000000179</v>
      </c>
      <c r="K49">
        <f t="shared" si="0"/>
        <v>7</v>
      </c>
      <c r="L49" s="10">
        <f t="shared" si="1"/>
        <v>21.247</v>
      </c>
      <c r="N49" s="3" t="s">
        <v>480</v>
      </c>
      <c r="O49" s="4">
        <f>COUNTIF(K$40:K$53,"=4")</f>
        <v>0</v>
      </c>
      <c r="P49">
        <f>AVERAGE(E40:E53)</f>
        <v>22.66892857142857</v>
      </c>
    </row>
    <row r="50" spans="1:16">
      <c r="A50" t="s">
        <v>449</v>
      </c>
      <c r="B50">
        <v>6.3220000000000001</v>
      </c>
      <c r="C50">
        <v>25.158999999999999</v>
      </c>
      <c r="D50">
        <v>26.568999999999999</v>
      </c>
      <c r="E50">
        <v>25.117000000000001</v>
      </c>
      <c r="F50">
        <v>25.19</v>
      </c>
      <c r="G50">
        <v>26.617000000000001</v>
      </c>
      <c r="H50">
        <v>26.65</v>
      </c>
      <c r="I50">
        <v>26.428000000000001</v>
      </c>
      <c r="J50" s="12">
        <f t="shared" si="3"/>
        <v>1.2690000000000019</v>
      </c>
      <c r="K50">
        <f t="shared" si="0"/>
        <v>7</v>
      </c>
      <c r="L50" s="10">
        <f t="shared" si="1"/>
        <v>26.65</v>
      </c>
      <c r="N50" s="3" t="s">
        <v>481</v>
      </c>
      <c r="O50" s="4">
        <f>COUNTIF(K$40:K$53,"=5")</f>
        <v>0</v>
      </c>
      <c r="P50">
        <f>AVERAGE(F40:F53)</f>
        <v>22.750499999999999</v>
      </c>
    </row>
    <row r="51" spans="1:16">
      <c r="A51" t="s">
        <v>458</v>
      </c>
      <c r="B51">
        <v>7.0220000000000002</v>
      </c>
      <c r="C51">
        <v>27.548999999999999</v>
      </c>
      <c r="D51">
        <v>28.640999999999998</v>
      </c>
      <c r="E51">
        <v>27.507999999999999</v>
      </c>
      <c r="F51">
        <v>27.75</v>
      </c>
      <c r="G51">
        <v>28.641999999999999</v>
      </c>
      <c r="H51">
        <v>28.658999999999999</v>
      </c>
      <c r="I51">
        <v>28.462</v>
      </c>
      <c r="J51" s="7">
        <f t="shared" si="3"/>
        <v>0.91300000000000026</v>
      </c>
      <c r="K51">
        <f t="shared" si="0"/>
        <v>7</v>
      </c>
      <c r="L51" s="10">
        <f t="shared" si="1"/>
        <v>28.658999999999999</v>
      </c>
      <c r="N51" s="3" t="s">
        <v>6</v>
      </c>
      <c r="O51" s="4">
        <f>COUNTIF(K$40:K$53,"=6")</f>
        <v>0</v>
      </c>
      <c r="P51">
        <f>AVERAGE(G40:G53)</f>
        <v>23.809071428571432</v>
      </c>
    </row>
    <row r="52" spans="1:16">
      <c r="A52" t="s">
        <v>467</v>
      </c>
      <c r="B52">
        <v>6.92</v>
      </c>
      <c r="C52">
        <v>27.291</v>
      </c>
      <c r="D52">
        <v>28.373999999999999</v>
      </c>
      <c r="E52">
        <v>27.257000000000001</v>
      </c>
      <c r="F52">
        <v>27.434999999999999</v>
      </c>
      <c r="G52">
        <v>28.36</v>
      </c>
      <c r="H52">
        <v>28.390999999999998</v>
      </c>
      <c r="I52">
        <v>28.312000000000001</v>
      </c>
      <c r="J52" s="12">
        <f t="shared" si="3"/>
        <v>1.0210000000000008</v>
      </c>
      <c r="K52">
        <f t="shared" si="0"/>
        <v>7</v>
      </c>
      <c r="L52" s="10">
        <f t="shared" si="1"/>
        <v>28.390999999999998</v>
      </c>
      <c r="N52" s="3" t="s">
        <v>7</v>
      </c>
      <c r="O52" s="4">
        <f>COUNTIF(K$40:K$53,"=7")</f>
        <v>13</v>
      </c>
      <c r="P52">
        <f>AVERAGE(H40:H53)</f>
        <v>23.837357142857144</v>
      </c>
    </row>
    <row r="53" spans="1:16" ht="17.25" thickBot="1">
      <c r="A53" t="s">
        <v>476</v>
      </c>
      <c r="B53">
        <v>6.4939999999999998</v>
      </c>
      <c r="C53">
        <v>29.920999999999999</v>
      </c>
      <c r="D53">
        <v>31.420999999999999</v>
      </c>
      <c r="E53">
        <v>29.885000000000002</v>
      </c>
      <c r="F53">
        <v>30.14</v>
      </c>
      <c r="G53">
        <v>31.388999999999999</v>
      </c>
      <c r="H53">
        <v>31.428999999999998</v>
      </c>
      <c r="I53">
        <v>31.329000000000001</v>
      </c>
      <c r="J53" s="7">
        <f t="shared" si="3"/>
        <v>1.4080000000000013</v>
      </c>
      <c r="K53">
        <f t="shared" si="0"/>
        <v>7</v>
      </c>
      <c r="L53" s="11">
        <f t="shared" si="1"/>
        <v>31.428999999999998</v>
      </c>
      <c r="N53" s="5" t="s">
        <v>8</v>
      </c>
      <c r="O53" s="6">
        <f>COUNTIF(K$40:K$53,"=8")</f>
        <v>1</v>
      </c>
      <c r="P53">
        <f>AVERAGE(I40:I53)</f>
        <v>23.697714285714287</v>
      </c>
    </row>
    <row r="54" spans="1:16">
      <c r="B54">
        <f t="shared" ref="B54:H54" si="4">AVERAGE(B2:B53)</f>
        <v>6.3873269230769223</v>
      </c>
      <c r="C54">
        <f t="shared" si="4"/>
        <v>22.514980769230778</v>
      </c>
      <c r="D54">
        <f t="shared" si="4"/>
        <v>23.577865384615393</v>
      </c>
      <c r="E54">
        <f t="shared" si="4"/>
        <v>22.49928846153847</v>
      </c>
      <c r="F54" s="13">
        <f t="shared" si="4"/>
        <v>22.551749999999995</v>
      </c>
      <c r="G54">
        <f t="shared" si="4"/>
        <v>23.604019230769225</v>
      </c>
      <c r="H54">
        <f t="shared" si="4"/>
        <v>23.634942307692317</v>
      </c>
      <c r="I54">
        <f>AVERAGE(I2:I53)</f>
        <v>23.505384615384621</v>
      </c>
      <c r="O54">
        <f>SUM(O46:O53)</f>
        <v>14</v>
      </c>
    </row>
    <row r="55" spans="1:16" ht="17.25" thickBot="1">
      <c r="A55" t="s">
        <v>488</v>
      </c>
    </row>
    <row r="56" spans="1:16">
      <c r="A56" t="s">
        <v>489</v>
      </c>
      <c r="O56" s="34">
        <f>SUM(O21,O33,O46)</f>
        <v>0</v>
      </c>
      <c r="P56" s="37">
        <f t="shared" ref="P56:P58" si="5">O56/46*100</f>
        <v>0</v>
      </c>
    </row>
    <row r="57" spans="1:16">
      <c r="A57" t="s">
        <v>490</v>
      </c>
      <c r="O57" s="35">
        <f>SUM(O22,O34,O47)</f>
        <v>0</v>
      </c>
      <c r="P57" s="37">
        <f t="shared" si="5"/>
        <v>0</v>
      </c>
    </row>
    <row r="58" spans="1:16">
      <c r="A58" t="s">
        <v>491</v>
      </c>
      <c r="O58" s="35">
        <f>SUM(O23,O35,O48)</f>
        <v>0</v>
      </c>
      <c r="P58" s="37">
        <f t="shared" si="5"/>
        <v>0</v>
      </c>
    </row>
    <row r="59" spans="1:16">
      <c r="A59" t="s">
        <v>492</v>
      </c>
      <c r="O59" s="35">
        <f>SUM(O24,O36,O49)</f>
        <v>0</v>
      </c>
      <c r="P59" s="37">
        <f>O59/46*100</f>
        <v>0</v>
      </c>
    </row>
    <row r="60" spans="1:16">
      <c r="A60" t="s">
        <v>493</v>
      </c>
      <c r="O60" s="35">
        <f>SUM(O25,O37,O50)</f>
        <v>0</v>
      </c>
      <c r="P60" s="37">
        <f>O60/46*100</f>
        <v>0</v>
      </c>
    </row>
    <row r="61" spans="1:16">
      <c r="A61" t="s">
        <v>494</v>
      </c>
      <c r="O61" s="35">
        <f>SUM(O26,O38,O51)</f>
        <v>0</v>
      </c>
      <c r="P61" s="37">
        <f t="shared" ref="P61:P63" si="6">O61/46*100</f>
        <v>0</v>
      </c>
    </row>
    <row r="62" spans="1:16">
      <c r="A62" t="s">
        <v>495</v>
      </c>
      <c r="O62" s="35">
        <f>SUM(O27,O39,O52)</f>
        <v>42</v>
      </c>
      <c r="P62" s="37">
        <f t="shared" si="6"/>
        <v>91.304347826086953</v>
      </c>
    </row>
    <row r="63" spans="1:16" ht="17.25" thickBot="1">
      <c r="O63" s="36">
        <f>SUM(O28,O40,O53)</f>
        <v>4</v>
      </c>
      <c r="P63" s="37">
        <f t="shared" si="6"/>
        <v>8.695652173913043</v>
      </c>
    </row>
    <row r="64" spans="1:16">
      <c r="B64" t="s">
        <v>502</v>
      </c>
      <c r="D64" t="s">
        <v>497</v>
      </c>
      <c r="O64">
        <f>SUM(O56:O63)</f>
        <v>46</v>
      </c>
      <c r="P64">
        <f>SUM(P56:P63)</f>
        <v>100</v>
      </c>
    </row>
    <row r="65" spans="2:21" ht="17.25" thickBot="1"/>
    <row r="66" spans="2:21" ht="17.25" thickTop="1">
      <c r="B66" t="s">
        <v>503</v>
      </c>
      <c r="D66" t="s">
        <v>498</v>
      </c>
      <c r="O66" s="40" t="s">
        <v>541</v>
      </c>
      <c r="P66" s="38" t="s">
        <v>521</v>
      </c>
      <c r="Q66" s="38" t="s">
        <v>543</v>
      </c>
      <c r="R66" s="38" t="s">
        <v>544</v>
      </c>
      <c r="S66" s="38" t="s">
        <v>537</v>
      </c>
      <c r="T66" s="39" t="s">
        <v>539</v>
      </c>
      <c r="U66" s="39" t="s">
        <v>530</v>
      </c>
    </row>
    <row r="67" spans="2:21">
      <c r="O67" s="41">
        <f>O56</f>
        <v>0</v>
      </c>
      <c r="P67" s="41">
        <f>O57</f>
        <v>0</v>
      </c>
      <c r="Q67" s="41">
        <f>O58</f>
        <v>0</v>
      </c>
      <c r="R67" s="41">
        <f>O60</f>
        <v>0</v>
      </c>
      <c r="S67" s="41">
        <f>O63</f>
        <v>4</v>
      </c>
      <c r="T67" s="41">
        <f>O62</f>
        <v>42</v>
      </c>
      <c r="U67" s="41">
        <f>SUM(O67:T67)</f>
        <v>46</v>
      </c>
    </row>
    <row r="68" spans="2:21">
      <c r="B68" t="s">
        <v>500</v>
      </c>
      <c r="D68" t="s">
        <v>501</v>
      </c>
      <c r="O68" s="42">
        <f>O67/46*100</f>
        <v>0</v>
      </c>
      <c r="P68" s="42">
        <f t="shared" ref="P68:U68" si="7">P67/46*100</f>
        <v>0</v>
      </c>
      <c r="Q68" s="42">
        <f t="shared" si="7"/>
        <v>0</v>
      </c>
      <c r="R68" s="42">
        <f t="shared" si="7"/>
        <v>0</v>
      </c>
      <c r="S68" s="42">
        <f t="shared" si="7"/>
        <v>8.695652173913043</v>
      </c>
      <c r="T68" s="42">
        <f t="shared" si="7"/>
        <v>91.304347826086953</v>
      </c>
      <c r="U68" s="42">
        <f t="shared" si="7"/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Psap=10</vt:lpstr>
      <vt:lpstr>Psap=20</vt:lpstr>
      <vt:lpstr>Psap=30</vt:lpstr>
      <vt:lpstr>Psap=40</vt:lpstr>
      <vt:lpstr>Psap=50</vt:lpstr>
      <vt:lpstr>Psap=60</vt:lpstr>
      <vt:lpstr>Psap=70</vt:lpstr>
      <vt:lpstr>Psap=80</vt:lpstr>
      <vt:lpstr>Psap=90</vt:lpstr>
      <vt:lpstr>ASFNR(AdaptiveSwitchingFilter)</vt:lpstr>
      <vt:lpstr>psnrs_시트통합 및 통계추가_그래프 및 패턴 추출</vt:lpstr>
      <vt:lpstr>psnrs_시트통합 및 통계추가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dhkim</dc:creator>
  <cp:lastModifiedBy>dhkim</cp:lastModifiedBy>
  <dcterms:created xsi:type="dcterms:W3CDTF">2021-03-02T06:49:00Z</dcterms:created>
  <dcterms:modified xsi:type="dcterms:W3CDTF">2021-03-02T12:49:07Z</dcterms:modified>
</cp:coreProperties>
</file>