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chong/Desktop/CQF Final Project/"/>
    </mc:Choice>
  </mc:AlternateContent>
  <xr:revisionPtr revIDLastSave="0" documentId="13_ncr:1_{E178F892-1968-9A4F-BD8A-C6D520FB9E37}" xr6:coauthVersionLast="47" xr6:coauthVersionMax="47" xr10:uidLastSave="{00000000-0000-0000-0000-000000000000}"/>
  <bookViews>
    <workbookView xWindow="-12400" yWindow="-21600" windowWidth="51200" windowHeight="21600" xr2:uid="{8F8A57FA-68C9-8442-A55B-6BE810EAC776}"/>
  </bookViews>
  <sheets>
    <sheet name="Calibration" sheetId="1" r:id="rId1"/>
    <sheet name="Main" sheetId="3" r:id="rId2"/>
    <sheet name="Results" sheetId="10" r:id="rId3"/>
    <sheet name="Convergence - Random Number" sheetId="4" r:id="rId4"/>
    <sheet name="Sample" sheetId="11" state="hidden" r:id="rId5"/>
    <sheet name="Convergence" sheetId="2" r:id="rId6"/>
    <sheet name="Sensitivity - Recovery Rate" sheetId="5" r:id="rId7"/>
    <sheet name="Sensitivity - Credit Spread" sheetId="6" r:id="rId8"/>
    <sheet name="Sensitivity - Correlation" sheetId="7" r:id="rId9"/>
    <sheet name="Data" sheetId="8" r:id="rId10"/>
    <sheet name="Boostrapping Result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1" l="1"/>
  <c r="C11" i="11" s="1"/>
  <c r="D15" i="11"/>
  <c r="D16" i="11" s="1"/>
  <c r="D14" i="11"/>
  <c r="K22" i="9"/>
  <c r="L22" i="9"/>
  <c r="M22" i="9"/>
  <c r="N22" i="9"/>
  <c r="O22" i="9"/>
  <c r="K23" i="9"/>
  <c r="L23" i="9"/>
  <c r="M23" i="9"/>
  <c r="N23" i="9"/>
  <c r="O23" i="9"/>
  <c r="K24" i="9"/>
  <c r="L24" i="9"/>
  <c r="M24" i="9"/>
  <c r="N24" i="9"/>
  <c r="O24" i="9"/>
  <c r="K25" i="9"/>
  <c r="L25" i="9"/>
  <c r="M25" i="9"/>
  <c r="N25" i="9"/>
  <c r="O25" i="9"/>
  <c r="K26" i="9"/>
  <c r="L26" i="9"/>
  <c r="M26" i="9"/>
  <c r="N26" i="9"/>
  <c r="O26" i="9"/>
  <c r="O21" i="9"/>
  <c r="N21" i="9"/>
  <c r="M21" i="9"/>
  <c r="L21" i="9"/>
  <c r="K21" i="9"/>
  <c r="Q12" i="9"/>
  <c r="Q13" i="9" s="1"/>
  <c r="Q14" i="9" s="1"/>
  <c r="Q15" i="9" s="1"/>
  <c r="Q16" i="9" s="1"/>
  <c r="Q17" i="9" s="1"/>
  <c r="Q3" i="9"/>
  <c r="Q4" i="9" s="1"/>
  <c r="Q5" i="9" s="1"/>
  <c r="Q6" i="9" s="1"/>
  <c r="Q7" i="9" s="1"/>
  <c r="Q8" i="9" s="1"/>
  <c r="H22" i="9"/>
  <c r="H23" i="9" s="1"/>
  <c r="H24" i="9" s="1"/>
  <c r="H25" i="9" s="1"/>
  <c r="H26" i="9" s="1"/>
  <c r="H21" i="9"/>
  <c r="H3" i="9"/>
  <c r="H4" i="9" s="1"/>
  <c r="H5" i="9" s="1"/>
  <c r="H6" i="9" s="1"/>
  <c r="H7" i="9" s="1"/>
  <c r="H8" i="9" s="1"/>
  <c r="H12" i="9"/>
  <c r="H13" i="9" s="1"/>
  <c r="H14" i="9" s="1"/>
  <c r="H15" i="9" s="1"/>
  <c r="H16" i="9" s="1"/>
  <c r="H17" i="9" s="1"/>
  <c r="S26" i="7"/>
  <c r="R26" i="7"/>
  <c r="O26" i="7"/>
  <c r="N26" i="7"/>
  <c r="S25" i="7"/>
  <c r="R25" i="7"/>
  <c r="O25" i="7"/>
  <c r="N25" i="7"/>
  <c r="S24" i="7"/>
  <c r="R24" i="7"/>
  <c r="O24" i="7"/>
  <c r="N24" i="7"/>
  <c r="S23" i="7"/>
  <c r="R23" i="7"/>
  <c r="O23" i="7"/>
  <c r="N23" i="7"/>
  <c r="S22" i="7"/>
  <c r="R22" i="7"/>
  <c r="O22" i="7"/>
  <c r="N22" i="7"/>
  <c r="W9" i="7"/>
  <c r="V9" i="7"/>
  <c r="S9" i="7"/>
  <c r="R9" i="7"/>
  <c r="O9" i="7"/>
  <c r="N9" i="7"/>
  <c r="W8" i="7"/>
  <c r="V8" i="7"/>
  <c r="S8" i="7"/>
  <c r="R8" i="7"/>
  <c r="O8" i="7"/>
  <c r="N8" i="7"/>
  <c r="W7" i="7"/>
  <c r="V7" i="7"/>
  <c r="S7" i="7"/>
  <c r="R7" i="7"/>
  <c r="O7" i="7"/>
  <c r="N7" i="7"/>
  <c r="W6" i="7"/>
  <c r="V6" i="7"/>
  <c r="S6" i="7"/>
  <c r="R6" i="7"/>
  <c r="O6" i="7"/>
  <c r="N6" i="7"/>
  <c r="W5" i="7"/>
  <c r="V5" i="7"/>
  <c r="S5" i="7"/>
  <c r="R5" i="7"/>
  <c r="O5" i="7"/>
  <c r="N5" i="7"/>
  <c r="S26" i="6"/>
  <c r="R26" i="6"/>
  <c r="O26" i="6"/>
  <c r="N26" i="6"/>
  <c r="S25" i="6"/>
  <c r="R25" i="6"/>
  <c r="O25" i="6"/>
  <c r="N25" i="6"/>
  <c r="S24" i="6"/>
  <c r="R24" i="6"/>
  <c r="O24" i="6"/>
  <c r="N24" i="6"/>
  <c r="S23" i="6"/>
  <c r="R23" i="6"/>
  <c r="O23" i="6"/>
  <c r="N23" i="6"/>
  <c r="S22" i="6"/>
  <c r="R22" i="6"/>
  <c r="O22" i="6"/>
  <c r="N22" i="6"/>
  <c r="W9" i="6"/>
  <c r="V9" i="6"/>
  <c r="S9" i="6"/>
  <c r="R9" i="6"/>
  <c r="O9" i="6"/>
  <c r="N9" i="6"/>
  <c r="W8" i="6"/>
  <c r="V8" i="6"/>
  <c r="S8" i="6"/>
  <c r="R8" i="6"/>
  <c r="O8" i="6"/>
  <c r="N8" i="6"/>
  <c r="W7" i="6"/>
  <c r="V7" i="6"/>
  <c r="S7" i="6"/>
  <c r="R7" i="6"/>
  <c r="O7" i="6"/>
  <c r="N7" i="6"/>
  <c r="W6" i="6"/>
  <c r="V6" i="6"/>
  <c r="S6" i="6"/>
  <c r="R6" i="6"/>
  <c r="O6" i="6"/>
  <c r="N6" i="6"/>
  <c r="W5" i="6"/>
  <c r="V5" i="6"/>
  <c r="S5" i="6"/>
  <c r="R5" i="6"/>
  <c r="O5" i="6"/>
  <c r="N5" i="6"/>
  <c r="S26" i="5"/>
  <c r="S25" i="5"/>
  <c r="S24" i="5"/>
  <c r="S23" i="5"/>
  <c r="S22" i="5"/>
  <c r="R26" i="5"/>
  <c r="R25" i="5"/>
  <c r="R24" i="5"/>
  <c r="R23" i="5"/>
  <c r="R22" i="5"/>
  <c r="O26" i="5"/>
  <c r="O25" i="5"/>
  <c r="O24" i="5"/>
  <c r="O23" i="5"/>
  <c r="O22" i="5"/>
  <c r="N26" i="5"/>
  <c r="N25" i="5"/>
  <c r="N24" i="5"/>
  <c r="N23" i="5"/>
  <c r="N22" i="5"/>
  <c r="W5" i="5"/>
  <c r="W9" i="5"/>
  <c r="W8" i="5"/>
  <c r="W7" i="5"/>
  <c r="W6" i="5"/>
  <c r="V9" i="5"/>
  <c r="V8" i="5"/>
  <c r="V7" i="5"/>
  <c r="V6" i="5"/>
  <c r="V5" i="5"/>
  <c r="S9" i="5"/>
  <c r="S8" i="5"/>
  <c r="S7" i="5"/>
  <c r="S6" i="5"/>
  <c r="S5" i="5"/>
  <c r="R9" i="5"/>
  <c r="R8" i="5"/>
  <c r="R7" i="5"/>
  <c r="R6" i="5"/>
  <c r="R5" i="5"/>
  <c r="O9" i="5"/>
  <c r="O8" i="5"/>
  <c r="O7" i="5"/>
  <c r="O6" i="5"/>
  <c r="O5" i="5"/>
  <c r="N9" i="5"/>
  <c r="N8" i="5"/>
  <c r="N7" i="5"/>
  <c r="N6" i="5"/>
  <c r="N5" i="5"/>
  <c r="M5" i="5" a="1"/>
  <c r="M5" i="5" s="1"/>
  <c r="U23" i="4"/>
  <c r="Y23" i="4"/>
  <c r="X23" i="4"/>
  <c r="W23" i="4"/>
  <c r="V23" i="4"/>
  <c r="Y22" i="4"/>
  <c r="X22" i="4"/>
  <c r="W22" i="4"/>
  <c r="V22" i="4"/>
  <c r="U22" i="4"/>
  <c r="R23" i="4"/>
  <c r="Q23" i="4"/>
  <c r="P23" i="4"/>
  <c r="O23" i="4"/>
  <c r="N23" i="4"/>
  <c r="R22" i="4"/>
  <c r="Q22" i="4"/>
  <c r="P22" i="4"/>
  <c r="O22" i="4"/>
  <c r="N22" i="4"/>
  <c r="Y6" i="4"/>
  <c r="X6" i="4"/>
  <c r="W6" i="4"/>
  <c r="V6" i="4"/>
  <c r="U6" i="4"/>
  <c r="Y5" i="4"/>
  <c r="X5" i="4"/>
  <c r="W5" i="4"/>
  <c r="V5" i="4"/>
  <c r="U5" i="4"/>
  <c r="R6" i="4"/>
  <c r="Q6" i="4"/>
  <c r="P6" i="4"/>
  <c r="O6" i="4"/>
  <c r="N6" i="4"/>
  <c r="Q5" i="4"/>
  <c r="R5" i="4"/>
  <c r="N5" i="4"/>
  <c r="P5" i="4"/>
  <c r="O5" i="4"/>
  <c r="R37" i="2"/>
  <c r="S37" i="2"/>
  <c r="T37" i="2"/>
  <c r="U37" i="2"/>
  <c r="R38" i="2"/>
  <c r="S38" i="2"/>
  <c r="T38" i="2"/>
  <c r="U38" i="2"/>
  <c r="Q38" i="2"/>
  <c r="Q37" i="2"/>
  <c r="M38" i="2"/>
  <c r="K37" i="2"/>
  <c r="J37" i="2"/>
  <c r="S9" i="2" a="1"/>
  <c r="S9" i="2" s="1"/>
  <c r="L1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U9" i="2" a="1"/>
  <c r="U9" i="2" s="1"/>
  <c r="N19" i="2" s="1"/>
  <c r="T9" i="2" a="1"/>
  <c r="T9" i="2" s="1"/>
  <c r="M19" i="2" s="1"/>
  <c r="R9" i="2" a="1"/>
  <c r="R9" i="2" s="1"/>
  <c r="K19" i="2" s="1"/>
  <c r="Q9" i="2" a="1"/>
  <c r="Q9" i="2" s="1"/>
  <c r="J19" i="2" s="1"/>
  <c r="N57" i="2" l="1"/>
  <c r="J38" i="2"/>
  <c r="M57" i="2"/>
  <c r="N38" i="2"/>
  <c r="L57" i="2"/>
  <c r="L38" i="2"/>
  <c r="N56" i="2"/>
  <c r="N37" i="2"/>
  <c r="M56" i="2"/>
  <c r="M37" i="2"/>
  <c r="J56" i="2"/>
  <c r="L56" i="2"/>
  <c r="K57" i="2"/>
  <c r="K38" i="2"/>
  <c r="L37" i="2"/>
  <c r="J57" i="2"/>
  <c r="K56" i="2"/>
  <c r="T18" i="2"/>
  <c r="Q19" i="2"/>
  <c r="S18" i="2"/>
  <c r="R18" i="2"/>
  <c r="T19" i="2"/>
  <c r="Q18" i="2"/>
  <c r="S19" i="2"/>
  <c r="U19" i="2"/>
  <c r="U18" i="2"/>
  <c r="R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<sst xmlns="http://schemas.openxmlformats.org/spreadsheetml/2006/main" count="449" uniqueCount="68">
  <si>
    <t>Kth To Default</t>
  </si>
  <si>
    <t>Iterations</t>
  </si>
  <si>
    <t>Gaussian Copula</t>
  </si>
  <si>
    <t>Student T Copula</t>
  </si>
  <si>
    <t>1st To Default Par Spread</t>
  </si>
  <si>
    <t>2nd To Default Par Spread</t>
  </si>
  <si>
    <t>3rd To Default Par Spread</t>
  </si>
  <si>
    <t>Recovery Rate</t>
  </si>
  <si>
    <t>Copula</t>
  </si>
  <si>
    <t>Correlation Factor</t>
  </si>
  <si>
    <t>Spread Factor</t>
  </si>
  <si>
    <t>Random Number</t>
  </si>
  <si>
    <t xml:space="preserve">1st </t>
  </si>
  <si>
    <t>2nd</t>
  </si>
  <si>
    <t>3rd</t>
  </si>
  <si>
    <t>4th</t>
  </si>
  <si>
    <t>5th</t>
  </si>
  <si>
    <t>Gaussian</t>
  </si>
  <si>
    <t>Student T</t>
  </si>
  <si>
    <t>Sobol</t>
  </si>
  <si>
    <t>Numpy</t>
  </si>
  <si>
    <t>Gaussian Copula (First To Default</t>
  </si>
  <si>
    <t>Student T Copula (First To Default</t>
  </si>
  <si>
    <t>Gaussian Copula (Second To Default)</t>
  </si>
  <si>
    <t>Student T Copula (Second To Default)</t>
  </si>
  <si>
    <t>First To Default</t>
  </si>
  <si>
    <t>2nd to Default</t>
  </si>
  <si>
    <t>3rd To Default</t>
  </si>
  <si>
    <t>4th To Default</t>
  </si>
  <si>
    <t>5th To Default</t>
  </si>
  <si>
    <t>Recovery Rate - Sensitivity Study</t>
  </si>
  <si>
    <t>Credit Spread - Sensitivity Study</t>
  </si>
  <si>
    <t>Correlation - Sensitivity Study</t>
  </si>
  <si>
    <t>Tenor (Yrs)</t>
  </si>
  <si>
    <t>AAPL</t>
  </si>
  <si>
    <t>META</t>
  </si>
  <si>
    <t>AMZN</t>
  </si>
  <si>
    <t>NFLX</t>
  </si>
  <si>
    <t>GOOG</t>
  </si>
  <si>
    <t>Pillars</t>
  </si>
  <si>
    <t>Time (YrFrac)</t>
  </si>
  <si>
    <t>Discount Factor</t>
  </si>
  <si>
    <t>1W</t>
  </si>
  <si>
    <t>1M</t>
  </si>
  <si>
    <t>3M</t>
  </si>
  <si>
    <t>6M</t>
  </si>
  <si>
    <t>1Y</t>
  </si>
  <si>
    <t>2Y</t>
  </si>
  <si>
    <t>3Y</t>
  </si>
  <si>
    <t>5Y</t>
  </si>
  <si>
    <t>10Y</t>
  </si>
  <si>
    <t>Maturity</t>
  </si>
  <si>
    <t>Df</t>
  </si>
  <si>
    <t>Spread</t>
  </si>
  <si>
    <t>Dt</t>
  </si>
  <si>
    <t>Survival</t>
  </si>
  <si>
    <t>Default</t>
  </si>
  <si>
    <t>Hazard</t>
  </si>
  <si>
    <t>Cumulative Hazard Rate</t>
  </si>
  <si>
    <t>GOOGL</t>
  </si>
  <si>
    <t>5th To Default Par Spread</t>
  </si>
  <si>
    <t>4th To Default Par Spread</t>
  </si>
  <si>
    <t>u</t>
  </si>
  <si>
    <t>-LOG(1-u)</t>
  </si>
  <si>
    <t>hazard rate</t>
  </si>
  <si>
    <t>cumulative</t>
  </si>
  <si>
    <t>Degree of Freedom</t>
  </si>
  <si>
    <t>Sum of Log(T-Copula 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</si>
</sst>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6A9955"/>
      <name val="Menlo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169" fontId="0" fillId="3" borderId="1" xfId="1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1" xfId="0" applyFill="1" applyBorder="1"/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4" fillId="0" borderId="1" xfId="0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169" fontId="0" fillId="3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9" fontId="0" fillId="3" borderId="6" xfId="1" applyNumberFormat="1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69" fontId="0" fillId="5" borderId="7" xfId="1" applyNumberFormat="1" applyFont="1" applyFill="1" applyBorder="1" applyAlignment="1">
      <alignment horizontal="left"/>
    </xf>
    <xf numFmtId="0" fontId="0" fillId="5" borderId="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Calibration!$B$6</c:f>
              <c:strCache>
                <c:ptCount val="1"/>
                <c:pt idx="0">
                  <c:v>Sum of Log(T-Copula pdf)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Calibration!$A$7:$A$30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Calibration!$B$7:$B$30</c:f>
              <c:numCache>
                <c:formatCode>General</c:formatCode>
                <c:ptCount val="24"/>
                <c:pt idx="0">
                  <c:v>-4918.8332020300604</c:v>
                </c:pt>
                <c:pt idx="1">
                  <c:v>-5050.7112319391699</c:v>
                </c:pt>
                <c:pt idx="2">
                  <c:v>-5149.2728539845402</c:v>
                </c:pt>
                <c:pt idx="3">
                  <c:v>-5218.6754330861804</c:v>
                </c:pt>
                <c:pt idx="4">
                  <c:v>-5269.4329305336196</c:v>
                </c:pt>
                <c:pt idx="5">
                  <c:v>-5308.0002681395299</c:v>
                </c:pt>
                <c:pt idx="6">
                  <c:v>-5338.2465580109101</c:v>
                </c:pt>
                <c:pt idx="7">
                  <c:v>-5362.5834455845397</c:v>
                </c:pt>
                <c:pt idx="8">
                  <c:v>-5382.5805686127696</c:v>
                </c:pt>
                <c:pt idx="9">
                  <c:v>-5399.2999317829399</c:v>
                </c:pt>
                <c:pt idx="10">
                  <c:v>-5413.4844781228003</c:v>
                </c:pt>
                <c:pt idx="11">
                  <c:v>-5425.6690173713996</c:v>
                </c:pt>
                <c:pt idx="12">
                  <c:v>-5436.2481100115901</c:v>
                </c:pt>
                <c:pt idx="13">
                  <c:v>-5445.5191032400699</c:v>
                </c:pt>
                <c:pt idx="14">
                  <c:v>-5453.7102783981099</c:v>
                </c:pt>
                <c:pt idx="15">
                  <c:v>-5460.9997739304099</c:v>
                </c:pt>
                <c:pt idx="16">
                  <c:v>-5467.5286201412</c:v>
                </c:pt>
                <c:pt idx="17">
                  <c:v>-5473.4099141305096</c:v>
                </c:pt>
                <c:pt idx="18">
                  <c:v>-5478.7354037329296</c:v>
                </c:pt>
                <c:pt idx="19">
                  <c:v>-5483.5802947270804</c:v>
                </c:pt>
                <c:pt idx="20">
                  <c:v>-5488.0068160675801</c:v>
                </c:pt>
                <c:pt idx="21">
                  <c:v>-5492.0669017303499</c:v>
                </c:pt>
                <c:pt idx="22">
                  <c:v>-5495.8042342294502</c:v>
                </c:pt>
                <c:pt idx="23">
                  <c:v>-5499.2558201922202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5B-144E-9AA1-5D0FDFF5D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733696"/>
        <c:axId val="2049843696"/>
      </c:scatterChart>
      <c:valAx>
        <c:axId val="14217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43696"/>
        <c:crosses val="autoZero"/>
        <c:crossBetween val="midCat"/>
        <c:majorUnit val="1"/>
      </c:valAx>
      <c:valAx>
        <c:axId val="20498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7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Basket Credit Pricing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Gaussian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Results!$B$1:$F$1</c:f>
              <c:strCache>
                <c:ptCount val="5"/>
                <c:pt idx="0">
                  <c:v>1st 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</c:strCache>
            </c:strRef>
          </c:xVal>
          <c:yVal>
            <c:numRef>
              <c:f>Results!$B$2:$F$2</c:f>
              <c:numCache>
                <c:formatCode>General</c:formatCode>
                <c:ptCount val="5"/>
                <c:pt idx="0">
                  <c:v>39.217812317213898</c:v>
                </c:pt>
                <c:pt idx="1">
                  <c:v>7.5926464095759796</c:v>
                </c:pt>
                <c:pt idx="2">
                  <c:v>1.3968447989538</c:v>
                </c:pt>
                <c:pt idx="3">
                  <c:v>0.208258233477219</c:v>
                </c:pt>
                <c:pt idx="4">
                  <c:v>2.3061346418755398E-2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F2-224B-90EE-99FD5DA57F05}"/>
            </c:ext>
          </c:extLst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Student 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Results!$B$1:$F$1</c:f>
              <c:strCache>
                <c:ptCount val="5"/>
                <c:pt idx="0">
                  <c:v>1st 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</c:strCache>
            </c:strRef>
          </c:xVal>
          <c:yVal>
            <c:numRef>
              <c:f>Results!$B$3:$F$3</c:f>
              <c:numCache>
                <c:formatCode>General</c:formatCode>
                <c:ptCount val="5"/>
                <c:pt idx="0">
                  <c:v>36.058558683194498</c:v>
                </c:pt>
                <c:pt idx="1">
                  <c:v>8.0213990215430204</c:v>
                </c:pt>
                <c:pt idx="2">
                  <c:v>2.2351214395033399</c:v>
                </c:pt>
                <c:pt idx="3">
                  <c:v>0.57424828389400595</c:v>
                </c:pt>
                <c:pt idx="4">
                  <c:v>0.120489965738777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F2-224B-90EE-99FD5DA5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315104"/>
        <c:axId val="1849269552"/>
      </c:scatterChart>
      <c:valAx>
        <c:axId val="135331510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Kth</a:t>
                </a:r>
                <a:r>
                  <a:rPr lang="en-GB" sz="1600" baseline="0"/>
                  <a:t> To Default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69552"/>
        <c:crosses val="autoZero"/>
        <c:crossBetween val="midCat"/>
        <c:majorUnit val="1"/>
        <c:minorUnit val="1"/>
      </c:valAx>
      <c:valAx>
        <c:axId val="18492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Par</a:t>
                </a:r>
                <a:r>
                  <a:rPr lang="en-GB" sz="1600" baseline="0"/>
                  <a:t> Spread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1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967318538866236"/>
          <c:y val="0.16940420281291951"/>
          <c:w val="0.17225359829463449"/>
          <c:h val="0.1500793469280252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Gaussian Copula First To Default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'Convergence - Random Number'!$M$5</c:f>
              <c:strCache>
                <c:ptCount val="1"/>
                <c:pt idx="0">
                  <c:v>Sobol</c:v>
                </c:pt>
              </c:strCache>
            </c:strRef>
          </c:tx>
          <c:xVal>
            <c:numRef>
              <c:f>'Convergence - Random Number'!$N$4:$R$4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Number'!$N$5:$R$5</c:f>
              <c:numCache>
                <c:formatCode>General</c:formatCode>
                <c:ptCount val="5"/>
                <c:pt idx="0">
                  <c:v>31.644701568834801</c:v>
                </c:pt>
                <c:pt idx="1">
                  <c:v>42.640813357288003</c:v>
                </c:pt>
                <c:pt idx="2">
                  <c:v>39.701687493699701</c:v>
                </c:pt>
                <c:pt idx="3">
                  <c:v>39.217812317213898</c:v>
                </c:pt>
                <c:pt idx="4">
                  <c:v>39.066803908217899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75D-FF4F-863E-B03329FB516F}"/>
            </c:ext>
          </c:extLst>
        </c:ser>
        <c:ser>
          <c:idx val="3"/>
          <c:order val="1"/>
          <c:tx>
            <c:strRef>
              <c:f>'Convergence - Random Number'!$M$6</c:f>
              <c:strCache>
                <c:ptCount val="1"/>
                <c:pt idx="0">
                  <c:v>Numpy</c:v>
                </c:pt>
              </c:strCache>
            </c:strRef>
          </c:tx>
          <c:xVal>
            <c:numRef>
              <c:f>'Convergence - Random Number'!$N$4:$R$4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Number'!$N$6:$R$6</c:f>
              <c:numCache>
                <c:formatCode>General</c:formatCode>
                <c:ptCount val="5"/>
                <c:pt idx="0">
                  <c:v>32.036236696669597</c:v>
                </c:pt>
                <c:pt idx="1">
                  <c:v>34.921972402229997</c:v>
                </c:pt>
                <c:pt idx="2">
                  <c:v>39.873610648173198</c:v>
                </c:pt>
                <c:pt idx="3">
                  <c:v>38.589295445699001</c:v>
                </c:pt>
                <c:pt idx="4">
                  <c:v>38.9715837464706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75D-FF4F-863E-B03329FB516F}"/>
            </c:ext>
          </c:extLst>
        </c:ser>
        <c:ser>
          <c:idx val="0"/>
          <c:order val="2"/>
          <c:tx>
            <c:strRef>
              <c:f>'Convergence - Random Number'!$M$5</c:f>
              <c:strCache>
                <c:ptCount val="1"/>
                <c:pt idx="0">
                  <c:v>Sobol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'Convergence - Random Number'!$N$4:$R$4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Number'!$N$5:$R$5</c:f>
              <c:numCache>
                <c:formatCode>General</c:formatCode>
                <c:ptCount val="5"/>
                <c:pt idx="0">
                  <c:v>31.644701568834801</c:v>
                </c:pt>
                <c:pt idx="1">
                  <c:v>42.640813357288003</c:v>
                </c:pt>
                <c:pt idx="2">
                  <c:v>39.701687493699701</c:v>
                </c:pt>
                <c:pt idx="3">
                  <c:v>39.217812317213898</c:v>
                </c:pt>
                <c:pt idx="4">
                  <c:v>39.066803908217899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75D-FF4F-863E-B03329FB516F}"/>
            </c:ext>
          </c:extLst>
        </c:ser>
        <c:ser>
          <c:idx val="1"/>
          <c:order val="3"/>
          <c:tx>
            <c:strRef>
              <c:f>'Convergence - Random Number'!$M$6</c:f>
              <c:strCache>
                <c:ptCount val="1"/>
                <c:pt idx="0">
                  <c:v>Numpy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'Convergence - Random Number'!$N$4:$R$4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Number'!$N$6:$R$6</c:f>
              <c:numCache>
                <c:formatCode>General</c:formatCode>
                <c:ptCount val="5"/>
                <c:pt idx="0">
                  <c:v>32.036236696669597</c:v>
                </c:pt>
                <c:pt idx="1">
                  <c:v>34.921972402229997</c:v>
                </c:pt>
                <c:pt idx="2">
                  <c:v>39.873610648173198</c:v>
                </c:pt>
                <c:pt idx="3">
                  <c:v>38.589295445699001</c:v>
                </c:pt>
                <c:pt idx="4">
                  <c:v>38.9715837464706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75D-FF4F-863E-B03329FB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01456"/>
        <c:axId val="1717649312"/>
      </c:scatterChart>
      <c:valAx>
        <c:axId val="209870145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49312"/>
        <c:crosses val="autoZero"/>
        <c:crossBetween val="midCat"/>
      </c:valAx>
      <c:valAx>
        <c:axId val="171764931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014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 T Copula First To Default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'Convergence - Random Number'!$T$5</c:f>
              <c:strCache>
                <c:ptCount val="1"/>
                <c:pt idx="0">
                  <c:v>Sobol</c:v>
                </c:pt>
              </c:strCache>
            </c:strRef>
          </c:tx>
          <c:xVal>
            <c:numRef>
              <c:f>'Convergence - Random Number'!$U$4:$Y$4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Number'!$U$5:$Y$5</c:f>
              <c:numCache>
                <c:formatCode>General</c:formatCode>
                <c:ptCount val="5"/>
                <c:pt idx="0">
                  <c:v>27.302180336821699</c:v>
                </c:pt>
                <c:pt idx="1">
                  <c:v>40.773720001653402</c:v>
                </c:pt>
                <c:pt idx="2">
                  <c:v>37.270417245718299</c:v>
                </c:pt>
                <c:pt idx="3">
                  <c:v>36.058558683194498</c:v>
                </c:pt>
                <c:pt idx="4">
                  <c:v>36.253460439649601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E2-454B-8679-4720116BB92B}"/>
            </c:ext>
          </c:extLst>
        </c:ser>
        <c:ser>
          <c:idx val="3"/>
          <c:order val="1"/>
          <c:tx>
            <c:strRef>
              <c:f>'Convergence - Random Number'!$T$6</c:f>
              <c:strCache>
                <c:ptCount val="1"/>
                <c:pt idx="0">
                  <c:v>Numpy</c:v>
                </c:pt>
              </c:strCache>
            </c:strRef>
          </c:tx>
          <c:xVal>
            <c:numRef>
              <c:f>'Convergence - Random Number'!$U$4:$Y$4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Number'!$U$6:$Y$6</c:f>
              <c:numCache>
                <c:formatCode>General</c:formatCode>
                <c:ptCount val="5"/>
                <c:pt idx="0">
                  <c:v>28.982294145356999</c:v>
                </c:pt>
                <c:pt idx="1">
                  <c:v>32.6312891619501</c:v>
                </c:pt>
                <c:pt idx="2">
                  <c:v>33.928083848100698</c:v>
                </c:pt>
                <c:pt idx="3">
                  <c:v>34.660569614683098</c:v>
                </c:pt>
                <c:pt idx="4">
                  <c:v>34.520083048580702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E2-454B-8679-4720116BB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01456"/>
        <c:axId val="1717649312"/>
      </c:scatterChart>
      <c:valAx>
        <c:axId val="209870145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49312"/>
        <c:crosses val="autoZero"/>
        <c:crossBetween val="midCat"/>
      </c:valAx>
      <c:valAx>
        <c:axId val="171764931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014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Gaussian Copula Second To Default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'Convergence - Random Number'!$M$22</c:f>
              <c:strCache>
                <c:ptCount val="1"/>
                <c:pt idx="0">
                  <c:v>Sobol</c:v>
                </c:pt>
              </c:strCache>
            </c:strRef>
          </c:tx>
          <c:xVal>
            <c:numRef>
              <c:f>'Convergence - Random Number'!$N$21:$R$21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Number'!$N$22:$R$22</c:f>
              <c:numCache>
                <c:formatCode>General</c:formatCode>
                <c:ptCount val="5"/>
                <c:pt idx="0">
                  <c:v>2.2965405218847601</c:v>
                </c:pt>
                <c:pt idx="1">
                  <c:v>5.6217680342996799</c:v>
                </c:pt>
                <c:pt idx="2">
                  <c:v>7.4757235471652503</c:v>
                </c:pt>
                <c:pt idx="3">
                  <c:v>7.5926464095759796</c:v>
                </c:pt>
                <c:pt idx="4">
                  <c:v>7.3351826733672896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71-B344-90DB-CDDBB17F2819}"/>
            </c:ext>
          </c:extLst>
        </c:ser>
        <c:ser>
          <c:idx val="3"/>
          <c:order val="1"/>
          <c:tx>
            <c:strRef>
              <c:f>'Convergence - Random Number'!$M$23</c:f>
              <c:strCache>
                <c:ptCount val="1"/>
                <c:pt idx="0">
                  <c:v>Numpy</c:v>
                </c:pt>
              </c:strCache>
            </c:strRef>
          </c:tx>
          <c:xVal>
            <c:numRef>
              <c:f>'Convergence - Random Number'!$N$21:$R$21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Number'!$N$23:$R$23</c:f>
              <c:numCache>
                <c:formatCode>General</c:formatCode>
                <c:ptCount val="5"/>
                <c:pt idx="0">
                  <c:v>2.4461985395275501</c:v>
                </c:pt>
                <c:pt idx="1">
                  <c:v>5.0512938817044004</c:v>
                </c:pt>
                <c:pt idx="2">
                  <c:v>7.9828466029668697</c:v>
                </c:pt>
                <c:pt idx="3">
                  <c:v>6.1507076733265897</c:v>
                </c:pt>
                <c:pt idx="4">
                  <c:v>7.3070066986773199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71-B344-90DB-CDDBB17F2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01456"/>
        <c:axId val="1717649312"/>
      </c:scatterChart>
      <c:valAx>
        <c:axId val="209870145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49312"/>
        <c:crosses val="autoZero"/>
        <c:crossBetween val="midCat"/>
      </c:valAx>
      <c:valAx>
        <c:axId val="1717649312"/>
        <c:scaling>
          <c:orientation val="minMax"/>
          <c:max val="8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014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Gaussian Copula Second To Default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'Convergence - Random Number'!$T$22</c:f>
              <c:strCache>
                <c:ptCount val="1"/>
                <c:pt idx="0">
                  <c:v>Sobol</c:v>
                </c:pt>
              </c:strCache>
            </c:strRef>
          </c:tx>
          <c:xVal>
            <c:numRef>
              <c:f>'Convergence - Random Number'!$U$21:$Y$21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Number'!$U$22:$Y$22</c:f>
              <c:numCache>
                <c:formatCode>General</c:formatCode>
                <c:ptCount val="5"/>
                <c:pt idx="0">
                  <c:v>2.2965405218847601</c:v>
                </c:pt>
                <c:pt idx="1">
                  <c:v>9.7545073609702104</c:v>
                </c:pt>
                <c:pt idx="2">
                  <c:v>10.1881624912471</c:v>
                </c:pt>
                <c:pt idx="3">
                  <c:v>8.0213990215430204</c:v>
                </c:pt>
                <c:pt idx="4">
                  <c:v>8.3422363903867307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36-3F42-8C54-C97A9628974F}"/>
            </c:ext>
          </c:extLst>
        </c:ser>
        <c:ser>
          <c:idx val="3"/>
          <c:order val="1"/>
          <c:tx>
            <c:strRef>
              <c:f>'Convergence - Random Number'!$T$23</c:f>
              <c:strCache>
                <c:ptCount val="1"/>
                <c:pt idx="0">
                  <c:v>Numpy</c:v>
                </c:pt>
              </c:strCache>
            </c:strRef>
          </c:tx>
          <c:xVal>
            <c:numRef>
              <c:f>'Convergence - Random Number'!$U$21:$Y$21</c:f>
              <c:numCache>
                <c:formatCode>_(* #,##0_);_(* \(#,##0\);_(* "-"??_);_(@_)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'Convergence - Random Number'!$U$23:$Y$23</c:f>
              <c:numCache>
                <c:formatCode>General</c:formatCode>
                <c:ptCount val="5"/>
                <c:pt idx="0">
                  <c:v>6.9964889722530899</c:v>
                </c:pt>
                <c:pt idx="1">
                  <c:v>7.4306579590260897</c:v>
                </c:pt>
                <c:pt idx="2">
                  <c:v>8.3226107254326802</c:v>
                </c:pt>
                <c:pt idx="3">
                  <c:v>8.59622192657657</c:v>
                </c:pt>
                <c:pt idx="4">
                  <c:v>8.9952022970112004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36-3F42-8C54-C97A96289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01456"/>
        <c:axId val="1717649312"/>
      </c:scatterChart>
      <c:valAx>
        <c:axId val="209870145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49312"/>
        <c:crosses val="autoZero"/>
        <c:crossBetween val="midCat"/>
      </c:valAx>
      <c:valAx>
        <c:axId val="1717649312"/>
        <c:scaling>
          <c:orientation val="minMax"/>
          <c:max val="10.5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014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1st To Default Par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Convergence!$I$18</c:f>
              <c:strCache>
                <c:ptCount val="1"/>
                <c:pt idx="0">
                  <c:v>Gaussian Copula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Convergence!$J$17:$N$17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Convergence!$J$18:$M$18</c:f>
              <c:numCache>
                <c:formatCode>General</c:formatCode>
                <c:ptCount val="4"/>
                <c:pt idx="0">
                  <c:v>31.644701568834801</c:v>
                </c:pt>
                <c:pt idx="1">
                  <c:v>42.640813357288003</c:v>
                </c:pt>
                <c:pt idx="2">
                  <c:v>39.701687493699701</c:v>
                </c:pt>
                <c:pt idx="3">
                  <c:v>39.217812317213898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AB-3549-88EB-4095CDD26923}"/>
            </c:ext>
          </c:extLst>
        </c:ser>
        <c:ser>
          <c:idx val="1"/>
          <c:order val="1"/>
          <c:tx>
            <c:strRef>
              <c:f>Convergence!$I$19</c:f>
              <c:strCache>
                <c:ptCount val="1"/>
                <c:pt idx="0">
                  <c:v>Student T Copula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Convergence!$J$17:$N$17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Convergence!$J$19:$M$19</c:f>
              <c:numCache>
                <c:formatCode>General</c:formatCode>
                <c:ptCount val="4"/>
                <c:pt idx="0">
                  <c:v>27.302180336821699</c:v>
                </c:pt>
                <c:pt idx="1">
                  <c:v>40.773720001653402</c:v>
                </c:pt>
                <c:pt idx="2">
                  <c:v>37.270417245718299</c:v>
                </c:pt>
                <c:pt idx="3">
                  <c:v>36.058558683194498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AB-3549-88EB-4095CDD26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99488"/>
        <c:axId val="1718341888"/>
      </c:scatterChart>
      <c:valAx>
        <c:axId val="171809948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41888"/>
        <c:crosses val="autoZero"/>
        <c:crossBetween val="midCat"/>
      </c:valAx>
      <c:valAx>
        <c:axId val="171834188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2nd To Default Par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Convergence!$P$18</c:f>
              <c:strCache>
                <c:ptCount val="1"/>
                <c:pt idx="0">
                  <c:v>Gaussian Copula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Convergence!$Q$17:$T$17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Convergence!$Q$18:$T$18</c:f>
              <c:numCache>
                <c:formatCode>General</c:formatCode>
                <c:ptCount val="4"/>
                <c:pt idx="0">
                  <c:v>2.2965405218847601</c:v>
                </c:pt>
                <c:pt idx="1">
                  <c:v>5.6217680342996799</c:v>
                </c:pt>
                <c:pt idx="2">
                  <c:v>7.4757235471652503</c:v>
                </c:pt>
                <c:pt idx="3">
                  <c:v>7.5926464095759796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4-1841-A99E-2F39616FD5D5}"/>
            </c:ext>
          </c:extLst>
        </c:ser>
        <c:ser>
          <c:idx val="1"/>
          <c:order val="1"/>
          <c:tx>
            <c:strRef>
              <c:f>Convergence!$P$19</c:f>
              <c:strCache>
                <c:ptCount val="1"/>
                <c:pt idx="0">
                  <c:v>Student T Copula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Convergence!$Q$17:$T$17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Convergence!$Q$19:$T$19</c:f>
              <c:numCache>
                <c:formatCode>General</c:formatCode>
                <c:ptCount val="4"/>
                <c:pt idx="0">
                  <c:v>2.2965405218847601</c:v>
                </c:pt>
                <c:pt idx="1">
                  <c:v>9.7545073609702104</c:v>
                </c:pt>
                <c:pt idx="2">
                  <c:v>10.1881624912471</c:v>
                </c:pt>
                <c:pt idx="3">
                  <c:v>8.0213990215430204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4-1841-A99E-2F39616FD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99488"/>
        <c:axId val="1718341888"/>
      </c:scatterChart>
      <c:valAx>
        <c:axId val="171809948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41888"/>
        <c:crosses val="autoZero"/>
        <c:crossBetween val="midCat"/>
      </c:valAx>
      <c:valAx>
        <c:axId val="1718341888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3rd To Default Par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Convergence!$I$37</c:f>
              <c:strCache>
                <c:ptCount val="1"/>
                <c:pt idx="0">
                  <c:v>Gaussian Copula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Convergence!$J$36:$M$36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Convergence!$J$37:$M$37</c:f>
              <c:numCache>
                <c:formatCode>General</c:formatCode>
                <c:ptCount val="4"/>
                <c:pt idx="0">
                  <c:v>0</c:v>
                </c:pt>
                <c:pt idx="1">
                  <c:v>0.46021263048569999</c:v>
                </c:pt>
                <c:pt idx="2">
                  <c:v>1.30398014902704</c:v>
                </c:pt>
                <c:pt idx="3">
                  <c:v>1.3968447989538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7E-E540-8E83-AB9880165745}"/>
            </c:ext>
          </c:extLst>
        </c:ser>
        <c:ser>
          <c:idx val="1"/>
          <c:order val="1"/>
          <c:tx>
            <c:strRef>
              <c:f>Convergence!$I$38</c:f>
              <c:strCache>
                <c:ptCount val="1"/>
                <c:pt idx="0">
                  <c:v>Student T Copula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Convergence!$J$36:$M$36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Convergence!$J$38:$M$38</c:f>
              <c:numCache>
                <c:formatCode>General</c:formatCode>
                <c:ptCount val="4"/>
                <c:pt idx="0">
                  <c:v>0</c:v>
                </c:pt>
                <c:pt idx="1">
                  <c:v>2.1937547755673701</c:v>
                </c:pt>
                <c:pt idx="2">
                  <c:v>3.2433099563968</c:v>
                </c:pt>
                <c:pt idx="3">
                  <c:v>2.2351214395033399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7E-E540-8E83-AB988016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99488"/>
        <c:axId val="1718341888"/>
      </c:scatterChart>
      <c:valAx>
        <c:axId val="171809948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41888"/>
        <c:crosses val="autoZero"/>
        <c:crossBetween val="midCat"/>
      </c:valAx>
      <c:valAx>
        <c:axId val="1718341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4th To Default Par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Convergence!$I$56</c:f>
              <c:strCache>
                <c:ptCount val="1"/>
                <c:pt idx="0">
                  <c:v>Gaussian Copula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Convergence!$J$55:$M$55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Convergence!$J$56:$M$56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9.2205713547425794E-2</c:v>
                </c:pt>
                <c:pt idx="3">
                  <c:v>0.208258233477219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E8-534D-900F-FC289EB677F3}"/>
            </c:ext>
          </c:extLst>
        </c:ser>
        <c:ser>
          <c:idx val="1"/>
          <c:order val="1"/>
          <c:tx>
            <c:strRef>
              <c:f>Convergence!$I$57</c:f>
              <c:strCache>
                <c:ptCount val="1"/>
                <c:pt idx="0">
                  <c:v>Student T Copula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Convergence!$J$55:$M$55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Convergence!$J$57:$M$57</c:f>
              <c:numCache>
                <c:formatCode>General</c:formatCode>
                <c:ptCount val="4"/>
                <c:pt idx="0">
                  <c:v>0</c:v>
                </c:pt>
                <c:pt idx="1">
                  <c:v>1.2004088070151</c:v>
                </c:pt>
                <c:pt idx="2">
                  <c:v>1.04544372434602</c:v>
                </c:pt>
                <c:pt idx="3">
                  <c:v>0.57424828389400595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E8-534D-900F-FC289EB6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99488"/>
        <c:axId val="1718341888"/>
      </c:scatterChart>
      <c:valAx>
        <c:axId val="171809948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41888"/>
        <c:crosses val="autoZero"/>
        <c:crossBetween val="midCat"/>
      </c:valAx>
      <c:valAx>
        <c:axId val="1718341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5th To Default Par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Convergence!$P$37</c:f>
              <c:strCache>
                <c:ptCount val="1"/>
                <c:pt idx="0">
                  <c:v>Gaussian Copula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Convergence!$Q$36:$T$36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Convergence!$Q$37:$T$37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2.3061346418755398E-2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33-044C-9F24-84B93953A844}"/>
            </c:ext>
          </c:extLst>
        </c:ser>
        <c:ser>
          <c:idx val="1"/>
          <c:order val="1"/>
          <c:tx>
            <c:strRef>
              <c:f>Convergence!$P$38</c:f>
              <c:strCache>
                <c:ptCount val="1"/>
                <c:pt idx="0">
                  <c:v>Student T Copula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Convergence!$Q$36:$T$36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Convergence!$Q$38:$T$38</c:f>
              <c:numCache>
                <c:formatCode>General</c:formatCode>
                <c:ptCount val="4"/>
                <c:pt idx="0">
                  <c:v>0</c:v>
                </c:pt>
                <c:pt idx="1">
                  <c:v>0.231486237005499</c:v>
                </c:pt>
                <c:pt idx="2">
                  <c:v>0.14164390443268801</c:v>
                </c:pt>
                <c:pt idx="3">
                  <c:v>0.120489965738777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33-044C-9F24-84B93953A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099488"/>
        <c:axId val="1718341888"/>
      </c:scatterChart>
      <c:valAx>
        <c:axId val="171809948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41888"/>
        <c:crosses val="autoZero"/>
        <c:crossBetween val="midCat"/>
      </c:valAx>
      <c:valAx>
        <c:axId val="1718341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Recovery Rate'!$N$4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Recovery Rate'!$M$5:$M$9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Rate'!$N$5:$N$9</c:f>
              <c:numCache>
                <c:formatCode>General</c:formatCode>
                <c:ptCount val="5"/>
                <c:pt idx="0">
                  <c:v>40.252493164576997</c:v>
                </c:pt>
                <c:pt idx="1">
                  <c:v>39.662752434884901</c:v>
                </c:pt>
                <c:pt idx="2">
                  <c:v>39.217812317213898</c:v>
                </c:pt>
                <c:pt idx="3">
                  <c:v>38.634388287716</c:v>
                </c:pt>
                <c:pt idx="4">
                  <c:v>37.964911957013399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B-3045-BCEB-DE942CE75E67}"/>
            </c:ext>
          </c:extLst>
        </c:ser>
        <c:ser>
          <c:idx val="1"/>
          <c:order val="1"/>
          <c:tx>
            <c:strRef>
              <c:f>'Sensitivity - Recovery Rate'!$O$4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Recovery Rate'!$M$5:$M$9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Rate'!$O$5:$O$9</c:f>
              <c:numCache>
                <c:formatCode>General</c:formatCode>
                <c:ptCount val="5"/>
                <c:pt idx="0">
                  <c:v>37.007326434397598</c:v>
                </c:pt>
                <c:pt idx="1">
                  <c:v>36.9561098683563</c:v>
                </c:pt>
                <c:pt idx="2">
                  <c:v>36.058558683194498</c:v>
                </c:pt>
                <c:pt idx="3">
                  <c:v>36.191752441359398</c:v>
                </c:pt>
                <c:pt idx="4">
                  <c:v>36.525312463855997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2B-3045-BCEB-DE942CE75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0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Recovery Rate'!$R$4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Recovery Rate'!$Q$5:$Q$9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Rate'!$R$5:$R$9</c:f>
              <c:numCache>
                <c:formatCode>General</c:formatCode>
                <c:ptCount val="5"/>
                <c:pt idx="0">
                  <c:v>7.3518071485903</c:v>
                </c:pt>
                <c:pt idx="1">
                  <c:v>7.3897440225070197</c:v>
                </c:pt>
                <c:pt idx="2">
                  <c:v>7.5926464095759796</c:v>
                </c:pt>
                <c:pt idx="3">
                  <c:v>7.7204050653031997</c:v>
                </c:pt>
                <c:pt idx="4">
                  <c:v>8.4011190271394103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6C-5C46-9930-B1A2FB4AB881}"/>
            </c:ext>
          </c:extLst>
        </c:ser>
        <c:ser>
          <c:idx val="1"/>
          <c:order val="1"/>
          <c:tx>
            <c:strRef>
              <c:f>'Sensitivity - Recovery Rate'!$S$4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Recovery Rate'!$Q$5:$Q$9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Rate'!$S$5:$S$9</c:f>
              <c:numCache>
                <c:formatCode>General</c:formatCode>
                <c:ptCount val="5"/>
                <c:pt idx="0">
                  <c:v>8.4933688765686597</c:v>
                </c:pt>
                <c:pt idx="1">
                  <c:v>8.1075671044940094</c:v>
                </c:pt>
                <c:pt idx="2">
                  <c:v>8.0213990215430204</c:v>
                </c:pt>
                <c:pt idx="3">
                  <c:v>8.1208004676579808</c:v>
                </c:pt>
                <c:pt idx="4">
                  <c:v>8.8718188136131602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6C-5C46-9930-B1A2FB4AB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0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Recovery Rate'!$V$4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Recovery Rate'!$U$5:$U$9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Rate'!$V$5:$V$9</c:f>
              <c:numCache>
                <c:formatCode>General</c:formatCode>
                <c:ptCount val="5"/>
                <c:pt idx="0">
                  <c:v>0.927543562721445</c:v>
                </c:pt>
                <c:pt idx="1">
                  <c:v>1.1389361807463401</c:v>
                </c:pt>
                <c:pt idx="2">
                  <c:v>1.3968447989538</c:v>
                </c:pt>
                <c:pt idx="3">
                  <c:v>1.5806419782918999</c:v>
                </c:pt>
                <c:pt idx="4">
                  <c:v>1.7442209269059099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E1-2246-8A41-E3DF6915EEA2}"/>
            </c:ext>
          </c:extLst>
        </c:ser>
        <c:ser>
          <c:idx val="1"/>
          <c:order val="1"/>
          <c:tx>
            <c:strRef>
              <c:f>'Sensitivity - Recovery Rate'!$W$4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Recovery Rate'!$U$5:$U$9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Rate'!$W$5:$W$9</c:f>
              <c:numCache>
                <c:formatCode>General</c:formatCode>
                <c:ptCount val="5"/>
                <c:pt idx="0">
                  <c:v>2.4265690332201202</c:v>
                </c:pt>
                <c:pt idx="1">
                  <c:v>2.2297306200085898</c:v>
                </c:pt>
                <c:pt idx="2">
                  <c:v>2.2351214395033399</c:v>
                </c:pt>
                <c:pt idx="3">
                  <c:v>2.33062867735863</c:v>
                </c:pt>
                <c:pt idx="4">
                  <c:v>2.4997216470372501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E1-2246-8A41-E3DF6915E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0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Recovery Rate'!$N$21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Recovery Rate'!$M$22:$M$26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Rate'!$N$22:$N$26</c:f>
              <c:numCache>
                <c:formatCode>General</c:formatCode>
                <c:ptCount val="5"/>
                <c:pt idx="0">
                  <c:v>9.30167332490935E-2</c:v>
                </c:pt>
                <c:pt idx="1">
                  <c:v>0.108323197550161</c:v>
                </c:pt>
                <c:pt idx="2">
                  <c:v>0.208258233477219</c:v>
                </c:pt>
                <c:pt idx="3">
                  <c:v>0.34828243656787999</c:v>
                </c:pt>
                <c:pt idx="4">
                  <c:v>0.42025131104219499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D3-EC42-A010-84EC257DF3CD}"/>
            </c:ext>
          </c:extLst>
        </c:ser>
        <c:ser>
          <c:idx val="1"/>
          <c:order val="1"/>
          <c:tx>
            <c:strRef>
              <c:f>'Sensitivity - Recovery Rate'!$O$21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Recovery Rate'!$M$22:$M$26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Rate'!$O$22:$O$26</c:f>
              <c:numCache>
                <c:formatCode>General</c:formatCode>
                <c:ptCount val="5"/>
                <c:pt idx="0">
                  <c:v>0.85809682653961095</c:v>
                </c:pt>
                <c:pt idx="1">
                  <c:v>0.67374923739361703</c:v>
                </c:pt>
                <c:pt idx="2">
                  <c:v>0.57424828389400595</c:v>
                </c:pt>
                <c:pt idx="3">
                  <c:v>0.61907214126074805</c:v>
                </c:pt>
                <c:pt idx="4">
                  <c:v>0.65282516907978805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D3-EC42-A010-84EC257D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0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0.9"/>
          <c:min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Recovery Rate'!$R$21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Recovery Rate'!$Q$22:$Q$26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Rate'!$R$22:$R$26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2.3061346418755398E-2</c:v>
                </c:pt>
                <c:pt idx="3">
                  <c:v>1.9249746208860601E-2</c:v>
                </c:pt>
                <c:pt idx="4">
                  <c:v>1.59115993372448E-2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15-834E-9ADD-592878CAD0FB}"/>
            </c:ext>
          </c:extLst>
        </c:ser>
        <c:ser>
          <c:idx val="1"/>
          <c:order val="1"/>
          <c:tx>
            <c:strRef>
              <c:f>'Sensitivity - Recovery Rate'!$S$21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Recovery Rate'!$Q$22:$Q$26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</c:numCache>
            </c:numRef>
          </c:xVal>
          <c:yVal>
            <c:numRef>
              <c:f>'Sensitivity - Recovery Rate'!$S$22:$S$26</c:f>
              <c:numCache>
                <c:formatCode>General</c:formatCode>
                <c:ptCount val="5"/>
                <c:pt idx="0">
                  <c:v>0.12875628859997701</c:v>
                </c:pt>
                <c:pt idx="1">
                  <c:v>8.4990193844282205E-2</c:v>
                </c:pt>
                <c:pt idx="2">
                  <c:v>0.120489965738777</c:v>
                </c:pt>
                <c:pt idx="3">
                  <c:v>0.119818619253523</c:v>
                </c:pt>
                <c:pt idx="4">
                  <c:v>0.108731089325333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15-834E-9ADD-592878CA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0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0.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Credit Spread'!$N$4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Credit Spread'!$M$5:$M$9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Spread'!$N$5:$N$9</c:f>
              <c:numCache>
                <c:formatCode>General</c:formatCode>
                <c:ptCount val="5"/>
                <c:pt idx="0">
                  <c:v>25.827103347663702</c:v>
                </c:pt>
                <c:pt idx="1">
                  <c:v>32.1361730956217</c:v>
                </c:pt>
                <c:pt idx="2">
                  <c:v>39.217812317213898</c:v>
                </c:pt>
                <c:pt idx="3">
                  <c:v>46.6989242130661</c:v>
                </c:pt>
                <c:pt idx="4">
                  <c:v>55.385302665538703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65-744D-94B9-271FF674B6F2}"/>
            </c:ext>
          </c:extLst>
        </c:ser>
        <c:ser>
          <c:idx val="1"/>
          <c:order val="1"/>
          <c:tx>
            <c:strRef>
              <c:f>'Sensitivity - Credit Spread'!$O$4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Credit Spread'!$M$5:$M$9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Spread'!$O$5:$O$9</c:f>
              <c:numCache>
                <c:formatCode>General</c:formatCode>
                <c:ptCount val="5"/>
                <c:pt idx="0">
                  <c:v>23.303388219825401</c:v>
                </c:pt>
                <c:pt idx="1">
                  <c:v>30.1938019456144</c:v>
                </c:pt>
                <c:pt idx="2">
                  <c:v>36.058558683194498</c:v>
                </c:pt>
                <c:pt idx="3">
                  <c:v>44.350041992105297</c:v>
                </c:pt>
                <c:pt idx="4">
                  <c:v>53.2423318354654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65-744D-94B9-271FF674B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Credit Spread'!$R$4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Credit Spread'!$Q$5:$Q$9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Spread'!$R$5:$R$9</c:f>
              <c:numCache>
                <c:formatCode>General</c:formatCode>
                <c:ptCount val="5"/>
                <c:pt idx="0">
                  <c:v>4.1642199129472903</c:v>
                </c:pt>
                <c:pt idx="1">
                  <c:v>5.9784331746532402</c:v>
                </c:pt>
                <c:pt idx="2">
                  <c:v>7.5926464095759796</c:v>
                </c:pt>
                <c:pt idx="3">
                  <c:v>9.4839964669969703</c:v>
                </c:pt>
                <c:pt idx="4">
                  <c:v>11.8466450966358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19-484B-9C02-6C7DBBDBAF06}"/>
            </c:ext>
          </c:extLst>
        </c:ser>
        <c:ser>
          <c:idx val="1"/>
          <c:order val="1"/>
          <c:tx>
            <c:strRef>
              <c:f>'Sensitivity - Credit Spread'!$S$4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Credit Spread'!$Q$5:$Q$9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Spread'!$S$5:$S$9</c:f>
              <c:numCache>
                <c:formatCode>General</c:formatCode>
                <c:ptCount val="5"/>
                <c:pt idx="0">
                  <c:v>4.9087704172491398</c:v>
                </c:pt>
                <c:pt idx="1">
                  <c:v>6.8053531988356504</c:v>
                </c:pt>
                <c:pt idx="2">
                  <c:v>8.0213990215430204</c:v>
                </c:pt>
                <c:pt idx="3">
                  <c:v>10.5855163398484</c:v>
                </c:pt>
                <c:pt idx="4">
                  <c:v>12.666033837596199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19-484B-9C02-6C7DBBDBA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13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Credit Spread'!$V$4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Credit Spread'!$U$5:$U$9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Spread'!$V$5:$V$9</c:f>
              <c:numCache>
                <c:formatCode>General</c:formatCode>
                <c:ptCount val="5"/>
                <c:pt idx="0">
                  <c:v>0.39307362415862701</c:v>
                </c:pt>
                <c:pt idx="1">
                  <c:v>0.81329951171886805</c:v>
                </c:pt>
                <c:pt idx="2">
                  <c:v>1.3968447989538</c:v>
                </c:pt>
                <c:pt idx="3">
                  <c:v>1.8971034894414101</c:v>
                </c:pt>
                <c:pt idx="4">
                  <c:v>2.4257383112458202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C-2748-AD73-EB1F9531381E}"/>
            </c:ext>
          </c:extLst>
        </c:ser>
        <c:ser>
          <c:idx val="1"/>
          <c:order val="1"/>
          <c:tx>
            <c:strRef>
              <c:f>'Sensitivity - Credit Spread'!$W$4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Credit Spread'!$U$5:$U$9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Spread'!$W$5:$W$9</c:f>
              <c:numCache>
                <c:formatCode>General</c:formatCode>
                <c:ptCount val="5"/>
                <c:pt idx="0">
                  <c:v>1.49070873454254</c:v>
                </c:pt>
                <c:pt idx="1">
                  <c:v>1.67378699734244</c:v>
                </c:pt>
                <c:pt idx="2">
                  <c:v>2.2351214395033399</c:v>
                </c:pt>
                <c:pt idx="3">
                  <c:v>2.8023288796547599</c:v>
                </c:pt>
                <c:pt idx="4">
                  <c:v>3.6030232059517999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C-2748-AD73-EB1F95313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71960074333774"/>
          <c:y val="0.84354144708289414"/>
          <c:w val="0.7256079851332452"/>
          <c:h val="0.13283650567301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Credit Spread'!$N$21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Credit Spread'!$M$22:$M$26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Spread'!$N$22:$N$26</c:f>
              <c:numCache>
                <c:formatCode>General</c:formatCode>
                <c:ptCount val="5"/>
                <c:pt idx="0">
                  <c:v>2.29964927094541E-2</c:v>
                </c:pt>
                <c:pt idx="1">
                  <c:v>6.9794224248237099E-2</c:v>
                </c:pt>
                <c:pt idx="2">
                  <c:v>0.208258233477219</c:v>
                </c:pt>
                <c:pt idx="3">
                  <c:v>0.41801228793620998</c:v>
                </c:pt>
                <c:pt idx="4">
                  <c:v>0.605433191418845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FF-9946-B80E-E6C51E0FE384}"/>
            </c:ext>
          </c:extLst>
        </c:ser>
        <c:ser>
          <c:idx val="1"/>
          <c:order val="1"/>
          <c:tx>
            <c:strRef>
              <c:f>'Sensitivity - Credit Spread'!$O$21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Credit Spread'!$M$22:$M$26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Spread'!$O$22:$O$26</c:f>
              <c:numCache>
                <c:formatCode>General</c:formatCode>
                <c:ptCount val="5"/>
                <c:pt idx="0">
                  <c:v>0.57312568737886405</c:v>
                </c:pt>
                <c:pt idx="1">
                  <c:v>0.40428045162898502</c:v>
                </c:pt>
                <c:pt idx="2">
                  <c:v>0.57424828389400595</c:v>
                </c:pt>
                <c:pt idx="3">
                  <c:v>0.83502183250094597</c:v>
                </c:pt>
                <c:pt idx="4">
                  <c:v>0.82001781607393198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FF-9946-B80E-E6C51E0FE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Credit Spread'!$R$21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Credit Spread'!$Q$22:$Q$26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Spread'!$R$22:$R$26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2.3061346418755398E-2</c:v>
                </c:pt>
                <c:pt idx="3">
                  <c:v>2.3103750141699599E-2</c:v>
                </c:pt>
                <c:pt idx="4">
                  <c:v>2.38530743893904E-2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5D-5541-9BB3-A0BA732100DF}"/>
            </c:ext>
          </c:extLst>
        </c:ser>
        <c:ser>
          <c:idx val="1"/>
          <c:order val="1"/>
          <c:tx>
            <c:strRef>
              <c:f>'Sensitivity - Credit Spread'!$S$21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Credit Spread'!$Q$22:$Q$26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Credit Spread'!$S$22:$S$26</c:f>
              <c:numCache>
                <c:formatCode>General</c:formatCode>
                <c:ptCount val="5"/>
                <c:pt idx="0">
                  <c:v>6.9828836396031796E-2</c:v>
                </c:pt>
                <c:pt idx="1">
                  <c:v>2.30656447285402E-2</c:v>
                </c:pt>
                <c:pt idx="2">
                  <c:v>0.120489965738777</c:v>
                </c:pt>
                <c:pt idx="3">
                  <c:v>9.4677625226980394E-2</c:v>
                </c:pt>
                <c:pt idx="4">
                  <c:v>0.16726326830694399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5D-5541-9BB3-A0BA73210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Correlation'!$N$4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Correlation'!$M$5:$M$9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Correlation'!$N$5:$N$9</c:f>
              <c:numCache>
                <c:formatCode>General</c:formatCode>
                <c:ptCount val="5"/>
                <c:pt idx="0">
                  <c:v>41.125105022574999</c:v>
                </c:pt>
                <c:pt idx="1">
                  <c:v>40.118409445058198</c:v>
                </c:pt>
                <c:pt idx="2">
                  <c:v>39.217812317213898</c:v>
                </c:pt>
                <c:pt idx="3">
                  <c:v>38.342439346147103</c:v>
                </c:pt>
                <c:pt idx="4">
                  <c:v>37.3761155386307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9C-7645-8FBB-1474A6DB6ACC}"/>
            </c:ext>
          </c:extLst>
        </c:ser>
        <c:ser>
          <c:idx val="1"/>
          <c:order val="1"/>
          <c:tx>
            <c:strRef>
              <c:f>'Sensitivity - Correlation'!$O$4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Correlation'!$M$5:$M$9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Correlation'!$O$5:$O$9</c:f>
              <c:numCache>
                <c:formatCode>General</c:formatCode>
                <c:ptCount val="5"/>
                <c:pt idx="0">
                  <c:v>37.208845331989401</c:v>
                </c:pt>
                <c:pt idx="1">
                  <c:v>34.808271895254798</c:v>
                </c:pt>
                <c:pt idx="2">
                  <c:v>36.058558683194498</c:v>
                </c:pt>
                <c:pt idx="3">
                  <c:v>32.7678049370571</c:v>
                </c:pt>
                <c:pt idx="4">
                  <c:v>31.507251223423101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9C-7645-8FBB-1474A6DB6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Correlation'!$R$4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Correlation'!$Q$5:$Q$9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Correlation'!$R$5:$R$9</c:f>
              <c:numCache>
                <c:formatCode>General</c:formatCode>
                <c:ptCount val="5"/>
                <c:pt idx="0">
                  <c:v>6.6866026509166199</c:v>
                </c:pt>
                <c:pt idx="1">
                  <c:v>7.2454457644222803</c:v>
                </c:pt>
                <c:pt idx="2">
                  <c:v>7.5926464095759796</c:v>
                </c:pt>
                <c:pt idx="3">
                  <c:v>7.9951785104389197</c:v>
                </c:pt>
                <c:pt idx="4">
                  <c:v>8.4473708611460392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BB-E949-A264-3C56F6B89905}"/>
            </c:ext>
          </c:extLst>
        </c:ser>
        <c:ser>
          <c:idx val="1"/>
          <c:order val="1"/>
          <c:tx>
            <c:strRef>
              <c:f>'Sensitivity - Correlation'!$S$4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Correlation'!$Q$5:$Q$9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Correlation'!$S$5:$S$9</c:f>
              <c:numCache>
                <c:formatCode>General</c:formatCode>
                <c:ptCount val="5"/>
                <c:pt idx="0">
                  <c:v>7.8036670625017397</c:v>
                </c:pt>
                <c:pt idx="1">
                  <c:v>8.1074442325325897</c:v>
                </c:pt>
                <c:pt idx="2">
                  <c:v>8.0213990215430204</c:v>
                </c:pt>
                <c:pt idx="3">
                  <c:v>9.36028029374277</c:v>
                </c:pt>
                <c:pt idx="4">
                  <c:v>9.5907528176931098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BB-E949-A264-3C56F6B89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13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Correlation'!$V$4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Correlation'!$U$5:$U$9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Correlation'!$V$5:$V$9</c:f>
              <c:numCache>
                <c:formatCode>General</c:formatCode>
                <c:ptCount val="5"/>
                <c:pt idx="0">
                  <c:v>0.88062771966340203</c:v>
                </c:pt>
                <c:pt idx="1">
                  <c:v>1.13979438472867</c:v>
                </c:pt>
                <c:pt idx="2">
                  <c:v>1.3968447989538</c:v>
                </c:pt>
                <c:pt idx="3">
                  <c:v>1.7510888559758999</c:v>
                </c:pt>
                <c:pt idx="4">
                  <c:v>1.89561931795392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F9-9E4D-A00E-A313E941487F}"/>
            </c:ext>
          </c:extLst>
        </c:ser>
        <c:ser>
          <c:idx val="1"/>
          <c:order val="1"/>
          <c:tx>
            <c:strRef>
              <c:f>'Sensitivity - Correlation'!$W$4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Correlation'!$U$5:$U$9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Correlation'!$W$5:$W$9</c:f>
              <c:numCache>
                <c:formatCode>General</c:formatCode>
                <c:ptCount val="5"/>
                <c:pt idx="0">
                  <c:v>1.9663600642392001</c:v>
                </c:pt>
                <c:pt idx="1">
                  <c:v>2.2175277129906998</c:v>
                </c:pt>
                <c:pt idx="2">
                  <c:v>2.2351214395033399</c:v>
                </c:pt>
                <c:pt idx="3">
                  <c:v>3.10340974622429</c:v>
                </c:pt>
                <c:pt idx="4">
                  <c:v>3.82847626580855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F9-9E4D-A00E-A313E9414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71960074333774"/>
          <c:y val="0.84354144708289414"/>
          <c:w val="0.7256079851332452"/>
          <c:h val="0.13283650567301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Correlation'!$N$21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Correlation'!$M$22:$M$26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Correlation'!$N$22:$N$26</c:f>
              <c:numCache>
                <c:formatCode>General</c:formatCode>
                <c:ptCount val="5"/>
                <c:pt idx="0">
                  <c:v>6.9823455962775297E-2</c:v>
                </c:pt>
                <c:pt idx="1">
                  <c:v>0.115968948262186</c:v>
                </c:pt>
                <c:pt idx="2">
                  <c:v>0.208258233477219</c:v>
                </c:pt>
                <c:pt idx="3">
                  <c:v>0.30066729258909802</c:v>
                </c:pt>
                <c:pt idx="4">
                  <c:v>0.51070971870904203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4-A441-B1BD-4918D7205E51}"/>
            </c:ext>
          </c:extLst>
        </c:ser>
        <c:ser>
          <c:idx val="1"/>
          <c:order val="1"/>
          <c:tx>
            <c:strRef>
              <c:f>'Sensitivity - Correlation'!$O$21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Correlation'!$M$22:$M$26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Correlation'!$O$22:$O$26</c:f>
              <c:numCache>
                <c:formatCode>General</c:formatCode>
                <c:ptCount val="5"/>
                <c:pt idx="0">
                  <c:v>0.352580250673517</c:v>
                </c:pt>
                <c:pt idx="1">
                  <c:v>0.40979522357459502</c:v>
                </c:pt>
                <c:pt idx="2">
                  <c:v>0.57424828389400595</c:v>
                </c:pt>
                <c:pt idx="3">
                  <c:v>1.1421580842627901</c:v>
                </c:pt>
                <c:pt idx="4">
                  <c:v>1.84772685134425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C4-A441-B1BD-4918D720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- Correlation'!$R$21</c:f>
              <c:strCache>
                <c:ptCount val="1"/>
                <c:pt idx="0">
                  <c:v> Gaussian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- Correlation'!$Q$22:$Q$26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Correlation'!$R$22:$R$26</c:f>
              <c:numCache>
                <c:formatCode>General</c:formatCode>
                <c:ptCount val="5"/>
                <c:pt idx="0">
                  <c:v>0</c:v>
                </c:pt>
                <c:pt idx="1">
                  <c:v>2.3053142540672401E-2</c:v>
                </c:pt>
                <c:pt idx="2">
                  <c:v>2.3061346418755398E-2</c:v>
                </c:pt>
                <c:pt idx="3">
                  <c:v>2.30735976363317E-2</c:v>
                </c:pt>
                <c:pt idx="4">
                  <c:v>2.3085004572499099E-2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DB-4A4B-B5BB-BC4417A1CEEC}"/>
            </c:ext>
          </c:extLst>
        </c:ser>
        <c:ser>
          <c:idx val="1"/>
          <c:order val="1"/>
          <c:tx>
            <c:strRef>
              <c:f>'Sensitivity - Correlation'!$S$21</c:f>
              <c:strCache>
                <c:ptCount val="1"/>
                <c:pt idx="0">
                  <c:v> Student T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- Correlation'!$Q$22:$Q$26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'Sensitivity - Correlation'!$S$22:$S$26</c:f>
              <c:numCache>
                <c:formatCode>General</c:formatCode>
                <c:ptCount val="5"/>
                <c:pt idx="0">
                  <c:v>4.75801414949538E-2</c:v>
                </c:pt>
                <c:pt idx="1">
                  <c:v>2.45135758606418E-2</c:v>
                </c:pt>
                <c:pt idx="2">
                  <c:v>0.120489965738777</c:v>
                </c:pt>
                <c:pt idx="3">
                  <c:v>0.18923189085397599</c:v>
                </c:pt>
                <c:pt idx="4">
                  <c:v>0.48685104935634599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DB-4A4B-B5BB-BC4417A1C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70864"/>
        <c:axId val="1984061264"/>
      </c:scatterChart>
      <c:valAx>
        <c:axId val="1573270864"/>
        <c:scaling>
          <c:orientation val="minMax"/>
          <c:max val="1.2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61264"/>
        <c:crosses val="autoZero"/>
        <c:crossBetween val="midCat"/>
      </c:valAx>
      <c:valAx>
        <c:axId val="1984061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7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5</xdr:row>
      <xdr:rowOff>133350</xdr:rowOff>
    </xdr:from>
    <xdr:to>
      <xdr:col>8</xdr:col>
      <xdr:colOff>647700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811D8-76E6-F8E7-E78C-A9E865C0B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6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A8990A-CA62-6C9D-3EC3-1C60C5278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18</xdr:col>
      <xdr:colOff>0</xdr:colOff>
      <xdr:row>16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AC0D12-EF84-3A2A-9625-36CC543E0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7</xdr:row>
      <xdr:rowOff>0</xdr:rowOff>
    </xdr:from>
    <xdr:to>
      <xdr:col>25</xdr:col>
      <xdr:colOff>0</xdr:colOff>
      <xdr:row>16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62B005-AA24-5C4B-848C-6A94C9D01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33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9D386-F036-894B-B3A7-8782C868A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25</xdr:col>
      <xdr:colOff>0</xdr:colOff>
      <xdr:row>33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57019B-2603-F744-8D82-970C4D9A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55B7B2-8FFC-ECA3-BFDB-AF826CD7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399815</xdr:colOff>
      <xdr:row>19</xdr:row>
      <xdr:rowOff>176389</xdr:rowOff>
    </xdr:from>
    <xdr:to>
      <xdr:col>20</xdr:col>
      <xdr:colOff>776111</xdr:colOff>
      <xdr:row>32</xdr:row>
      <xdr:rowOff>176389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507992-559A-5F4F-8151-C66FA9189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0</xdr:rowOff>
    </xdr:from>
    <xdr:to>
      <xdr:col>14</xdr:col>
      <xdr:colOff>0</xdr:colOff>
      <xdr:row>52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A60079-0C0D-B344-B2BE-0D64E8809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14</xdr:col>
      <xdr:colOff>0</xdr:colOff>
      <xdr:row>71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71DFE3-CC0B-0344-A1D6-53EA70E6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39</xdr:row>
      <xdr:rowOff>0</xdr:rowOff>
    </xdr:from>
    <xdr:to>
      <xdr:col>21</xdr:col>
      <xdr:colOff>0</xdr:colOff>
      <xdr:row>71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62EBC5-DF17-B74B-9184-A5159AEA9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10</xdr:row>
      <xdr:rowOff>12700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B0D39-B90B-7156-646A-354D45B6D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19</xdr:col>
      <xdr:colOff>6350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3A088-F011-D342-97EC-D17985435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0</xdr:rowOff>
    </xdr:from>
    <xdr:to>
      <xdr:col>23</xdr:col>
      <xdr:colOff>6350</xdr:colOff>
      <xdr:row>17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DC629C-505C-D24F-B4D9-99569F9D5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6350</xdr:colOff>
      <xdr:row>34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7B888E-F511-A547-8CA1-6AFA074C4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6350</xdr:colOff>
      <xdr:row>34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B70C84-1811-1A4C-8F94-A498E5F94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10</xdr:row>
      <xdr:rowOff>12700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343A3-99C8-3B4D-BA23-B6E174504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19</xdr:col>
      <xdr:colOff>6350</xdr:colOff>
      <xdr:row>17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DCC6A-252B-B74F-A869-AF3EE4ABD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0</xdr:rowOff>
    </xdr:from>
    <xdr:to>
      <xdr:col>23</xdr:col>
      <xdr:colOff>6350</xdr:colOff>
      <xdr:row>17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4A41E8-90E8-FD48-9A99-5B49C8DCF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6350</xdr:colOff>
      <xdr:row>34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DB9DEE-24EF-1045-B152-85DA88BD3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6350</xdr:colOff>
      <xdr:row>34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1BA782-956F-4348-B948-DF61914B9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10</xdr:row>
      <xdr:rowOff>12700</xdr:rowOff>
    </xdr:from>
    <xdr:to>
      <xdr:col>15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08A17-2E71-3F40-9776-A909997ED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19</xdr:col>
      <xdr:colOff>6350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F68AE-9F31-D84D-9439-1C634DBCE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10</xdr:row>
      <xdr:rowOff>0</xdr:rowOff>
    </xdr:from>
    <xdr:to>
      <xdr:col>23</xdr:col>
      <xdr:colOff>6350</xdr:colOff>
      <xdr:row>17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0B0C85-F17B-714C-AF2F-18556F622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27</xdr:row>
      <xdr:rowOff>0</xdr:rowOff>
    </xdr:from>
    <xdr:to>
      <xdr:col>15</xdr:col>
      <xdr:colOff>6350</xdr:colOff>
      <xdr:row>34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BF253B-BCC3-6141-9C11-DF9706BEC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6350</xdr:colOff>
      <xdr:row>34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94CDDE-1602-BB47-B28D-E3E8DC0ED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EEB-BEB8-B44B-BCBA-3F105F4A2C5B}">
  <dimension ref="A6:H32"/>
  <sheetViews>
    <sheetView tabSelected="1" workbookViewId="0">
      <selection activeCell="F27" sqref="F27"/>
    </sheetView>
  </sheetViews>
  <sheetFormatPr baseColWidth="10" defaultRowHeight="16" x14ac:dyDescent="0.2"/>
  <cols>
    <col min="1" max="1" width="17.1640625" bestFit="1" customWidth="1"/>
  </cols>
  <sheetData>
    <row r="6" spans="1:2" x14ac:dyDescent="0.2">
      <c r="A6" t="s">
        <v>66</v>
      </c>
      <c r="B6" t="s">
        <v>67</v>
      </c>
    </row>
    <row r="7" spans="1:2" x14ac:dyDescent="0.2">
      <c r="A7">
        <v>1</v>
      </c>
      <c r="B7">
        <v>-4918.8332020300604</v>
      </c>
    </row>
    <row r="8" spans="1:2" x14ac:dyDescent="0.2">
      <c r="A8">
        <v>2</v>
      </c>
      <c r="B8">
        <v>-5050.7112319391699</v>
      </c>
    </row>
    <row r="9" spans="1:2" x14ac:dyDescent="0.2">
      <c r="A9">
        <v>3</v>
      </c>
      <c r="B9">
        <v>-5149.2728539845402</v>
      </c>
    </row>
    <row r="10" spans="1:2" x14ac:dyDescent="0.2">
      <c r="A10">
        <v>4</v>
      </c>
      <c r="B10">
        <v>-5218.6754330861804</v>
      </c>
    </row>
    <row r="11" spans="1:2" x14ac:dyDescent="0.2">
      <c r="A11">
        <v>5</v>
      </c>
      <c r="B11">
        <v>-5269.4329305336196</v>
      </c>
    </row>
    <row r="12" spans="1:2" x14ac:dyDescent="0.2">
      <c r="A12">
        <v>6</v>
      </c>
      <c r="B12">
        <v>-5308.0002681395299</v>
      </c>
    </row>
    <row r="13" spans="1:2" x14ac:dyDescent="0.2">
      <c r="A13">
        <v>7</v>
      </c>
      <c r="B13">
        <v>-5338.2465580109101</v>
      </c>
    </row>
    <row r="14" spans="1:2" x14ac:dyDescent="0.2">
      <c r="A14">
        <v>8</v>
      </c>
      <c r="B14">
        <v>-5362.5834455845397</v>
      </c>
    </row>
    <row r="15" spans="1:2" x14ac:dyDescent="0.2">
      <c r="A15">
        <v>9</v>
      </c>
      <c r="B15">
        <v>-5382.5805686127696</v>
      </c>
    </row>
    <row r="16" spans="1:2" x14ac:dyDescent="0.2">
      <c r="A16">
        <v>10</v>
      </c>
      <c r="B16">
        <v>-5399.2999317829399</v>
      </c>
    </row>
    <row r="17" spans="1:8" x14ac:dyDescent="0.2">
      <c r="A17">
        <v>11</v>
      </c>
      <c r="B17">
        <v>-5413.4844781228003</v>
      </c>
    </row>
    <row r="18" spans="1:8" x14ac:dyDescent="0.2">
      <c r="A18">
        <v>12</v>
      </c>
      <c r="B18">
        <v>-5425.6690173713996</v>
      </c>
    </row>
    <row r="19" spans="1:8" x14ac:dyDescent="0.2">
      <c r="A19">
        <v>13</v>
      </c>
      <c r="B19">
        <v>-5436.2481100115901</v>
      </c>
    </row>
    <row r="20" spans="1:8" x14ac:dyDescent="0.2">
      <c r="A20">
        <v>14</v>
      </c>
      <c r="B20">
        <v>-5445.5191032400699</v>
      </c>
    </row>
    <row r="21" spans="1:8" x14ac:dyDescent="0.2">
      <c r="A21">
        <v>15</v>
      </c>
      <c r="B21">
        <v>-5453.7102783981099</v>
      </c>
    </row>
    <row r="22" spans="1:8" x14ac:dyDescent="0.2">
      <c r="A22">
        <v>16</v>
      </c>
      <c r="B22">
        <v>-5460.9997739304099</v>
      </c>
    </row>
    <row r="23" spans="1:8" x14ac:dyDescent="0.2">
      <c r="A23">
        <v>17</v>
      </c>
      <c r="B23">
        <v>-5467.5286201412</v>
      </c>
    </row>
    <row r="24" spans="1:8" x14ac:dyDescent="0.2">
      <c r="A24">
        <v>18</v>
      </c>
      <c r="B24">
        <v>-5473.4099141305096</v>
      </c>
    </row>
    <row r="25" spans="1:8" x14ac:dyDescent="0.2">
      <c r="A25">
        <v>19</v>
      </c>
      <c r="B25">
        <v>-5478.7354037329296</v>
      </c>
    </row>
    <row r="26" spans="1:8" x14ac:dyDescent="0.2">
      <c r="A26">
        <v>20</v>
      </c>
      <c r="B26">
        <v>-5483.5802947270804</v>
      </c>
    </row>
    <row r="27" spans="1:8" x14ac:dyDescent="0.2">
      <c r="A27">
        <v>21</v>
      </c>
      <c r="B27">
        <v>-5488.0068160675801</v>
      </c>
    </row>
    <row r="28" spans="1:8" x14ac:dyDescent="0.2">
      <c r="A28">
        <v>22</v>
      </c>
      <c r="B28">
        <v>-5492.0669017303499</v>
      </c>
    </row>
    <row r="29" spans="1:8" x14ac:dyDescent="0.2">
      <c r="A29">
        <v>23</v>
      </c>
      <c r="B29">
        <v>-5495.8042342294502</v>
      </c>
    </row>
    <row r="30" spans="1:8" x14ac:dyDescent="0.2">
      <c r="A30">
        <v>24</v>
      </c>
      <c r="B30">
        <v>-5499.2558201922202</v>
      </c>
      <c r="G30" s="1"/>
    </row>
    <row r="32" spans="1:8" x14ac:dyDescent="0.2">
      <c r="H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86AD-DCB6-A94E-BD89-6DDC424764DA}">
  <dimension ref="A1:K51"/>
  <sheetViews>
    <sheetView zoomScale="92" workbookViewId="0">
      <selection sqref="A1:K1"/>
    </sheetView>
  </sheetViews>
  <sheetFormatPr baseColWidth="10" defaultRowHeight="16" x14ac:dyDescent="0.2"/>
  <cols>
    <col min="1" max="1" width="11.33203125" customWidth="1"/>
    <col min="2" max="2" width="13.5" customWidth="1"/>
    <col min="3" max="3" width="16.33203125" customWidth="1"/>
    <col min="4" max="4" width="17.5" customWidth="1"/>
    <col min="5" max="5" width="15.33203125" customWidth="1"/>
    <col min="6" max="6" width="15.1640625" bestFit="1" customWidth="1"/>
    <col min="11" max="11" width="10.83203125" customWidth="1"/>
  </cols>
  <sheetData>
    <row r="1" spans="1:11" x14ac:dyDescent="0.2">
      <c r="A1" s="15" t="s">
        <v>8</v>
      </c>
      <c r="B1" s="15" t="s">
        <v>1</v>
      </c>
      <c r="C1" s="15" t="s">
        <v>7</v>
      </c>
      <c r="D1" s="15" t="s">
        <v>9</v>
      </c>
      <c r="E1" s="15" t="s">
        <v>10</v>
      </c>
      <c r="F1" s="15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</row>
    <row r="2" spans="1:11" x14ac:dyDescent="0.2">
      <c r="A2" s="6" t="s">
        <v>17</v>
      </c>
      <c r="B2" s="6">
        <v>100</v>
      </c>
      <c r="C2" s="6">
        <v>0.4</v>
      </c>
      <c r="D2" s="6">
        <v>1</v>
      </c>
      <c r="E2" s="6">
        <v>1</v>
      </c>
      <c r="F2" s="6" t="s">
        <v>19</v>
      </c>
      <c r="G2" s="17">
        <v>31.644701568834801</v>
      </c>
      <c r="H2" s="3">
        <v>2.2965405218847601</v>
      </c>
      <c r="I2" s="3">
        <v>0</v>
      </c>
      <c r="J2" s="3">
        <v>0</v>
      </c>
      <c r="K2" s="3">
        <v>0</v>
      </c>
    </row>
    <row r="3" spans="1:11" x14ac:dyDescent="0.2">
      <c r="A3" s="6" t="s">
        <v>18</v>
      </c>
      <c r="B3" s="6">
        <v>100</v>
      </c>
      <c r="C3" s="6">
        <v>0.4</v>
      </c>
      <c r="D3" s="6">
        <v>1</v>
      </c>
      <c r="E3" s="6">
        <v>1</v>
      </c>
      <c r="F3" s="6" t="s">
        <v>19</v>
      </c>
      <c r="G3" s="17">
        <v>27.302180336821699</v>
      </c>
      <c r="H3" s="3">
        <v>2.2965405218847601</v>
      </c>
      <c r="I3" s="3">
        <v>0</v>
      </c>
      <c r="J3" s="3">
        <v>0</v>
      </c>
      <c r="K3" s="3">
        <v>0</v>
      </c>
    </row>
    <row r="4" spans="1:11" x14ac:dyDescent="0.2">
      <c r="A4" s="6" t="s">
        <v>17</v>
      </c>
      <c r="B4" s="6">
        <v>1000</v>
      </c>
      <c r="C4" s="6">
        <v>0.4</v>
      </c>
      <c r="D4" s="6">
        <v>1</v>
      </c>
      <c r="E4" s="6">
        <v>1</v>
      </c>
      <c r="F4" s="6" t="s">
        <v>19</v>
      </c>
      <c r="G4" s="17">
        <v>42.640813357288003</v>
      </c>
      <c r="H4" s="3">
        <v>5.6217680342996799</v>
      </c>
      <c r="I4" s="3">
        <v>0.46021263048569999</v>
      </c>
      <c r="J4" s="3">
        <v>0</v>
      </c>
      <c r="K4" s="3">
        <v>0</v>
      </c>
    </row>
    <row r="5" spans="1:11" x14ac:dyDescent="0.2">
      <c r="A5" s="6" t="s">
        <v>18</v>
      </c>
      <c r="B5" s="6">
        <v>1000</v>
      </c>
      <c r="C5" s="6">
        <v>0.4</v>
      </c>
      <c r="D5" s="6">
        <v>1</v>
      </c>
      <c r="E5" s="6">
        <v>1</v>
      </c>
      <c r="F5" s="6" t="s">
        <v>19</v>
      </c>
      <c r="G5" s="17">
        <v>40.773720001653402</v>
      </c>
      <c r="H5" s="3">
        <v>9.7545073609702104</v>
      </c>
      <c r="I5" s="3">
        <v>2.1937547755673701</v>
      </c>
      <c r="J5" s="3">
        <v>1.2004088070151</v>
      </c>
      <c r="K5" s="3">
        <v>0.231486237005499</v>
      </c>
    </row>
    <row r="6" spans="1:11" x14ac:dyDescent="0.2">
      <c r="A6" s="6" t="s">
        <v>17</v>
      </c>
      <c r="B6" s="6">
        <v>5000</v>
      </c>
      <c r="C6" s="6">
        <v>0.4</v>
      </c>
      <c r="D6" s="6">
        <v>1</v>
      </c>
      <c r="E6" s="6">
        <v>1</v>
      </c>
      <c r="F6" s="6" t="s">
        <v>19</v>
      </c>
      <c r="G6" s="17">
        <v>39.701687493699701</v>
      </c>
      <c r="H6" s="3">
        <v>7.4757235471652503</v>
      </c>
      <c r="I6" s="3">
        <v>1.30398014902704</v>
      </c>
      <c r="J6" s="3">
        <v>9.2205713547425794E-2</v>
      </c>
      <c r="K6" s="3">
        <v>0</v>
      </c>
    </row>
    <row r="7" spans="1:11" x14ac:dyDescent="0.2">
      <c r="A7" s="6" t="s">
        <v>18</v>
      </c>
      <c r="B7" s="6">
        <v>5000</v>
      </c>
      <c r="C7" s="6">
        <v>0.4</v>
      </c>
      <c r="D7" s="6">
        <v>1</v>
      </c>
      <c r="E7" s="6">
        <v>1</v>
      </c>
      <c r="F7" s="6" t="s">
        <v>19</v>
      </c>
      <c r="G7" s="17">
        <v>37.270417245718299</v>
      </c>
      <c r="H7" s="3">
        <v>10.1881624912471</v>
      </c>
      <c r="I7" s="3">
        <v>3.2433099563968</v>
      </c>
      <c r="J7" s="3">
        <v>1.04544372434602</v>
      </c>
      <c r="K7" s="3">
        <v>0.14164390443268801</v>
      </c>
    </row>
    <row r="8" spans="1:11" x14ac:dyDescent="0.2">
      <c r="A8" s="6" t="s">
        <v>17</v>
      </c>
      <c r="B8" s="6">
        <v>10000</v>
      </c>
      <c r="C8" s="6">
        <v>0.4</v>
      </c>
      <c r="D8" s="6">
        <v>1</v>
      </c>
      <c r="E8" s="6">
        <v>1</v>
      </c>
      <c r="F8" s="6" t="s">
        <v>19</v>
      </c>
      <c r="G8" s="17">
        <v>39.217812317213898</v>
      </c>
      <c r="H8" s="3">
        <v>7.5926464095759796</v>
      </c>
      <c r="I8" s="3">
        <v>1.3968447989538</v>
      </c>
      <c r="J8" s="3">
        <v>0.208258233477219</v>
      </c>
      <c r="K8" s="3">
        <v>2.3061346418755398E-2</v>
      </c>
    </row>
    <row r="9" spans="1:11" x14ac:dyDescent="0.2">
      <c r="A9" s="6" t="s">
        <v>18</v>
      </c>
      <c r="B9" s="6">
        <v>10000</v>
      </c>
      <c r="C9" s="6">
        <v>0.4</v>
      </c>
      <c r="D9" s="6">
        <v>1</v>
      </c>
      <c r="E9" s="6">
        <v>1</v>
      </c>
      <c r="F9" s="6" t="s">
        <v>19</v>
      </c>
      <c r="G9" s="17">
        <v>36.058558683194498</v>
      </c>
      <c r="H9" s="3">
        <v>8.0213990215430204</v>
      </c>
      <c r="I9" s="3">
        <v>2.2351214395033399</v>
      </c>
      <c r="J9" s="3">
        <v>0.57424828389400595</v>
      </c>
      <c r="K9" s="3">
        <v>0.120489965738777</v>
      </c>
    </row>
    <row r="10" spans="1:11" x14ac:dyDescent="0.2">
      <c r="A10" s="6" t="s">
        <v>17</v>
      </c>
      <c r="B10" s="6">
        <v>100000</v>
      </c>
      <c r="C10" s="6">
        <v>0.4</v>
      </c>
      <c r="D10" s="6">
        <v>1</v>
      </c>
      <c r="E10" s="6">
        <v>1</v>
      </c>
      <c r="F10" s="6" t="s">
        <v>19</v>
      </c>
      <c r="G10" s="17">
        <v>39.066803908217899</v>
      </c>
      <c r="H10" s="3">
        <v>7.3351826733672896</v>
      </c>
      <c r="I10" s="3">
        <v>1.47815703482493</v>
      </c>
      <c r="J10" s="3">
        <v>0.25522937148741798</v>
      </c>
      <c r="K10" s="3">
        <v>3.0265763454379299E-2</v>
      </c>
    </row>
    <row r="11" spans="1:11" x14ac:dyDescent="0.2">
      <c r="A11" s="6" t="s">
        <v>18</v>
      </c>
      <c r="B11" s="6">
        <v>100000</v>
      </c>
      <c r="C11" s="6">
        <v>0.4</v>
      </c>
      <c r="D11" s="6">
        <v>1</v>
      </c>
      <c r="E11" s="6">
        <v>1</v>
      </c>
      <c r="F11" s="6" t="s">
        <v>19</v>
      </c>
      <c r="G11" s="17">
        <v>36.253460439649601</v>
      </c>
      <c r="H11" s="3">
        <v>8.3422363903867307</v>
      </c>
      <c r="I11" s="3">
        <v>2.2540295947507301</v>
      </c>
      <c r="J11" s="3">
        <v>0.58358387170813697</v>
      </c>
      <c r="K11" s="3">
        <v>0.106807160577925</v>
      </c>
    </row>
    <row r="12" spans="1:11" x14ac:dyDescent="0.2">
      <c r="A12" s="6" t="s">
        <v>17</v>
      </c>
      <c r="B12" s="6">
        <v>100</v>
      </c>
      <c r="C12" s="6">
        <v>0.4</v>
      </c>
      <c r="D12" s="6">
        <v>1</v>
      </c>
      <c r="E12" s="6">
        <v>1</v>
      </c>
      <c r="F12" s="6" t="s">
        <v>20</v>
      </c>
      <c r="G12" s="17">
        <v>32.036236696669597</v>
      </c>
      <c r="H12" s="3">
        <v>2.4461985395275501</v>
      </c>
      <c r="I12" s="3">
        <v>2.2989717331064101</v>
      </c>
      <c r="J12" s="3">
        <v>0</v>
      </c>
      <c r="K12" s="3">
        <v>0</v>
      </c>
    </row>
    <row r="13" spans="1:11" x14ac:dyDescent="0.2">
      <c r="A13" s="6" t="s">
        <v>18</v>
      </c>
      <c r="B13" s="6">
        <v>100</v>
      </c>
      <c r="C13" s="6">
        <v>0.4</v>
      </c>
      <c r="D13" s="6">
        <v>1</v>
      </c>
      <c r="E13" s="6">
        <v>1</v>
      </c>
      <c r="F13" s="6" t="s">
        <v>20</v>
      </c>
      <c r="G13" s="17">
        <v>28.982294145356999</v>
      </c>
      <c r="H13" s="3">
        <v>6.9964889722530899</v>
      </c>
      <c r="I13" s="3">
        <v>2.3034940448875099</v>
      </c>
      <c r="J13" s="3">
        <v>0</v>
      </c>
      <c r="K13" s="3">
        <v>0</v>
      </c>
    </row>
    <row r="14" spans="1:11" x14ac:dyDescent="0.2">
      <c r="A14" s="6" t="s">
        <v>17</v>
      </c>
      <c r="B14" s="6">
        <v>1000</v>
      </c>
      <c r="C14" s="6">
        <v>0.4</v>
      </c>
      <c r="D14" s="6">
        <v>1</v>
      </c>
      <c r="E14" s="6">
        <v>1</v>
      </c>
      <c r="F14" s="6" t="s">
        <v>20</v>
      </c>
      <c r="G14" s="17">
        <v>34.921972402229997</v>
      </c>
      <c r="H14" s="3">
        <v>5.0512938817044004</v>
      </c>
      <c r="I14" s="3">
        <v>1.9389153970897599</v>
      </c>
      <c r="J14" s="3">
        <v>0.49035107799678002</v>
      </c>
      <c r="K14" s="3">
        <v>0</v>
      </c>
    </row>
    <row r="15" spans="1:11" x14ac:dyDescent="0.2">
      <c r="A15" s="6" t="s">
        <v>18</v>
      </c>
      <c r="B15" s="6">
        <v>1000</v>
      </c>
      <c r="C15" s="6">
        <v>0.4</v>
      </c>
      <c r="D15" s="6">
        <v>1</v>
      </c>
      <c r="E15" s="6">
        <v>1</v>
      </c>
      <c r="F15" s="6" t="s">
        <v>20</v>
      </c>
      <c r="G15" s="17">
        <v>32.6312891619501</v>
      </c>
      <c r="H15" s="3">
        <v>7.4306579590260897</v>
      </c>
      <c r="I15" s="3">
        <v>1.4363956136920299</v>
      </c>
      <c r="J15" s="3">
        <v>0.46166051711537398</v>
      </c>
      <c r="K15" s="3">
        <v>0</v>
      </c>
    </row>
    <row r="16" spans="1:11" x14ac:dyDescent="0.2">
      <c r="A16" s="6" t="s">
        <v>17</v>
      </c>
      <c r="B16" s="6">
        <v>5000</v>
      </c>
      <c r="C16" s="6">
        <v>0.4</v>
      </c>
      <c r="D16" s="6">
        <v>1</v>
      </c>
      <c r="E16" s="6">
        <v>1</v>
      </c>
      <c r="F16" s="6" t="s">
        <v>20</v>
      </c>
      <c r="G16" s="17">
        <v>39.873610648173198</v>
      </c>
      <c r="H16" s="3">
        <v>7.9828466029668697</v>
      </c>
      <c r="I16" s="3">
        <v>1.8396870459892001</v>
      </c>
      <c r="J16" s="3">
        <v>0.51204271766308396</v>
      </c>
      <c r="K16" s="3">
        <v>0</v>
      </c>
    </row>
    <row r="17" spans="1:11" x14ac:dyDescent="0.2">
      <c r="A17" s="6" t="s">
        <v>18</v>
      </c>
      <c r="B17" s="6">
        <v>5000</v>
      </c>
      <c r="C17" s="6">
        <v>0.4</v>
      </c>
      <c r="D17" s="6">
        <v>1</v>
      </c>
      <c r="E17" s="6">
        <v>1</v>
      </c>
      <c r="F17" s="6" t="s">
        <v>20</v>
      </c>
      <c r="G17" s="17">
        <v>33.928083848100698</v>
      </c>
      <c r="H17" s="3">
        <v>8.3226107254326802</v>
      </c>
      <c r="I17" s="3">
        <v>3.06459299524828</v>
      </c>
      <c r="J17" s="3">
        <v>1.29394128078902</v>
      </c>
      <c r="K17" s="3">
        <v>0.241063934907776</v>
      </c>
    </row>
    <row r="18" spans="1:11" x14ac:dyDescent="0.2">
      <c r="A18" s="6" t="s">
        <v>17</v>
      </c>
      <c r="B18" s="6">
        <v>10000</v>
      </c>
      <c r="C18" s="6">
        <v>0.4</v>
      </c>
      <c r="D18" s="6">
        <v>1</v>
      </c>
      <c r="E18" s="6">
        <v>1</v>
      </c>
      <c r="F18" s="6" t="s">
        <v>20</v>
      </c>
      <c r="G18" s="17">
        <v>38.589295445699001</v>
      </c>
      <c r="H18" s="3">
        <v>6.1507076733265897</v>
      </c>
      <c r="I18" s="3">
        <v>1.2668684008179301</v>
      </c>
      <c r="J18" s="3">
        <v>0.25702242548392201</v>
      </c>
      <c r="K18" s="3">
        <v>2.3746132959116002E-2</v>
      </c>
    </row>
    <row r="19" spans="1:11" x14ac:dyDescent="0.2">
      <c r="A19" s="6" t="s">
        <v>18</v>
      </c>
      <c r="B19" s="6">
        <v>10000</v>
      </c>
      <c r="C19" s="6">
        <v>0.4</v>
      </c>
      <c r="D19" s="6">
        <v>1</v>
      </c>
      <c r="E19" s="6">
        <v>1</v>
      </c>
      <c r="F19" s="6" t="s">
        <v>20</v>
      </c>
      <c r="G19" s="17">
        <v>34.660569614683098</v>
      </c>
      <c r="H19" s="3">
        <v>8.59622192657657</v>
      </c>
      <c r="I19" s="3">
        <v>2.4221625410552901</v>
      </c>
      <c r="J19" s="3">
        <v>1.04926194245754</v>
      </c>
      <c r="K19" s="3">
        <v>0.23900213466576201</v>
      </c>
    </row>
    <row r="20" spans="1:11" x14ac:dyDescent="0.2">
      <c r="A20" s="6" t="s">
        <v>17</v>
      </c>
      <c r="B20" s="6">
        <v>100000</v>
      </c>
      <c r="C20" s="6">
        <v>0.4</v>
      </c>
      <c r="D20" s="6">
        <v>1</v>
      </c>
      <c r="E20" s="6">
        <v>1</v>
      </c>
      <c r="F20" s="6" t="s">
        <v>20</v>
      </c>
      <c r="G20" s="17">
        <v>38.9715837464706</v>
      </c>
      <c r="H20" s="3">
        <v>7.3070066986773199</v>
      </c>
      <c r="I20" s="3">
        <v>1.45808486404348</v>
      </c>
      <c r="J20" s="3">
        <v>0.27966933867110899</v>
      </c>
      <c r="K20" s="3">
        <v>3.9772298933505701E-2</v>
      </c>
    </row>
    <row r="21" spans="1:11" x14ac:dyDescent="0.2">
      <c r="A21" s="6" t="s">
        <v>18</v>
      </c>
      <c r="B21" s="6">
        <v>100000</v>
      </c>
      <c r="C21" s="6">
        <v>0.4</v>
      </c>
      <c r="D21" s="6">
        <v>1</v>
      </c>
      <c r="E21" s="6">
        <v>1</v>
      </c>
      <c r="F21" s="6" t="s">
        <v>20</v>
      </c>
      <c r="G21" s="17">
        <v>34.520083048580702</v>
      </c>
      <c r="H21" s="3">
        <v>8.9952022970112004</v>
      </c>
      <c r="I21" s="3">
        <v>2.9335258478508899</v>
      </c>
      <c r="J21" s="3">
        <v>0.95851789443774205</v>
      </c>
      <c r="K21" s="3">
        <v>0.204167165063249</v>
      </c>
    </row>
    <row r="22" spans="1:11" x14ac:dyDescent="0.2">
      <c r="A22" s="6" t="s">
        <v>17</v>
      </c>
      <c r="B22" s="6">
        <v>10000</v>
      </c>
      <c r="C22" s="6">
        <v>0.2</v>
      </c>
      <c r="D22" s="6">
        <v>1</v>
      </c>
      <c r="E22" s="6">
        <v>1</v>
      </c>
      <c r="F22" s="6" t="s">
        <v>19</v>
      </c>
      <c r="G22" s="17">
        <v>40.252493164576997</v>
      </c>
      <c r="H22" s="3">
        <v>7.3518071485903</v>
      </c>
      <c r="I22" s="3">
        <v>0.927543562721445</v>
      </c>
      <c r="J22" s="3">
        <v>9.30167332490935E-2</v>
      </c>
      <c r="K22" s="3">
        <v>0</v>
      </c>
    </row>
    <row r="23" spans="1:11" x14ac:dyDescent="0.2">
      <c r="A23" s="6" t="s">
        <v>18</v>
      </c>
      <c r="B23" s="6">
        <v>10000</v>
      </c>
      <c r="C23" s="6">
        <v>0.2</v>
      </c>
      <c r="D23" s="6">
        <v>1</v>
      </c>
      <c r="E23" s="6">
        <v>1</v>
      </c>
      <c r="F23" s="6" t="s">
        <v>19</v>
      </c>
      <c r="G23" s="17">
        <v>37.007326434397598</v>
      </c>
      <c r="H23" s="3">
        <v>8.4933688765686597</v>
      </c>
      <c r="I23" s="3">
        <v>2.4265690332201202</v>
      </c>
      <c r="J23" s="3">
        <v>0.85809682653961095</v>
      </c>
      <c r="K23" s="3">
        <v>0.12875628859997701</v>
      </c>
    </row>
    <row r="24" spans="1:11" x14ac:dyDescent="0.2">
      <c r="A24" s="6" t="s">
        <v>17</v>
      </c>
      <c r="B24" s="6">
        <v>10000</v>
      </c>
      <c r="C24" s="6">
        <v>0.3</v>
      </c>
      <c r="D24" s="6">
        <v>1</v>
      </c>
      <c r="E24" s="6">
        <v>1</v>
      </c>
      <c r="F24" s="6" t="s">
        <v>19</v>
      </c>
      <c r="G24" s="17">
        <v>39.662752434884901</v>
      </c>
      <c r="H24" s="3">
        <v>7.3897440225070197</v>
      </c>
      <c r="I24" s="3">
        <v>1.1389361807463401</v>
      </c>
      <c r="J24" s="3">
        <v>0.108323197550161</v>
      </c>
      <c r="K24" s="3">
        <v>0</v>
      </c>
    </row>
    <row r="25" spans="1:11" x14ac:dyDescent="0.2">
      <c r="A25" s="6" t="s">
        <v>18</v>
      </c>
      <c r="B25" s="6">
        <v>10000</v>
      </c>
      <c r="C25" s="6">
        <v>0.3</v>
      </c>
      <c r="D25" s="6">
        <v>1</v>
      </c>
      <c r="E25" s="6">
        <v>1</v>
      </c>
      <c r="F25" s="6" t="s">
        <v>19</v>
      </c>
      <c r="G25" s="17">
        <v>36.9561098683563</v>
      </c>
      <c r="H25" s="3">
        <v>8.1075671044940094</v>
      </c>
      <c r="I25" s="3">
        <v>2.2297306200085898</v>
      </c>
      <c r="J25" s="3">
        <v>0.67374923739361703</v>
      </c>
      <c r="K25" s="3">
        <v>8.4990193844282205E-2</v>
      </c>
    </row>
    <row r="26" spans="1:11" x14ac:dyDescent="0.2">
      <c r="A26" s="6" t="s">
        <v>17</v>
      </c>
      <c r="B26" s="6">
        <v>10000</v>
      </c>
      <c r="C26" s="6">
        <v>0.4</v>
      </c>
      <c r="D26" s="6">
        <v>1</v>
      </c>
      <c r="E26" s="6">
        <v>1</v>
      </c>
      <c r="F26" s="6" t="s">
        <v>19</v>
      </c>
      <c r="G26" s="17">
        <v>39.217812317213898</v>
      </c>
      <c r="H26" s="3">
        <v>7.5926464095759796</v>
      </c>
      <c r="I26" s="3">
        <v>1.3968447989538</v>
      </c>
      <c r="J26" s="3">
        <v>0.208258233477219</v>
      </c>
      <c r="K26" s="3">
        <v>2.3061346418755398E-2</v>
      </c>
    </row>
    <row r="27" spans="1:11" x14ac:dyDescent="0.2">
      <c r="A27" s="6" t="s">
        <v>18</v>
      </c>
      <c r="B27" s="6">
        <v>10000</v>
      </c>
      <c r="C27" s="6">
        <v>0.4</v>
      </c>
      <c r="D27" s="6">
        <v>1</v>
      </c>
      <c r="E27" s="6">
        <v>1</v>
      </c>
      <c r="F27" s="6" t="s">
        <v>19</v>
      </c>
      <c r="G27" s="17">
        <v>36.058558683194498</v>
      </c>
      <c r="H27" s="3">
        <v>8.0213990215430204</v>
      </c>
      <c r="I27" s="3">
        <v>2.2351214395033399</v>
      </c>
      <c r="J27" s="3">
        <v>0.57424828389400595</v>
      </c>
      <c r="K27" s="3">
        <v>0.120489965738777</v>
      </c>
    </row>
    <row r="28" spans="1:11" x14ac:dyDescent="0.2">
      <c r="A28" s="6" t="s">
        <v>17</v>
      </c>
      <c r="B28" s="6">
        <v>10000</v>
      </c>
      <c r="C28" s="6">
        <v>0.5</v>
      </c>
      <c r="D28" s="6">
        <v>1</v>
      </c>
      <c r="E28" s="6">
        <v>1</v>
      </c>
      <c r="F28" s="6" t="s">
        <v>19</v>
      </c>
      <c r="G28" s="17">
        <v>38.634388287716</v>
      </c>
      <c r="H28" s="3">
        <v>7.7204050653031997</v>
      </c>
      <c r="I28" s="3">
        <v>1.5806419782918999</v>
      </c>
      <c r="J28" s="3">
        <v>0.34828243656787999</v>
      </c>
      <c r="K28" s="3">
        <v>1.9249746208860601E-2</v>
      </c>
    </row>
    <row r="29" spans="1:11" x14ac:dyDescent="0.2">
      <c r="A29" s="6" t="s">
        <v>18</v>
      </c>
      <c r="B29" s="6">
        <v>10000</v>
      </c>
      <c r="C29" s="6">
        <v>0.5</v>
      </c>
      <c r="D29" s="6">
        <v>1</v>
      </c>
      <c r="E29" s="6">
        <v>1</v>
      </c>
      <c r="F29" s="6" t="s">
        <v>19</v>
      </c>
      <c r="G29" s="17">
        <v>36.191752441359398</v>
      </c>
      <c r="H29" s="3">
        <v>8.1208004676579808</v>
      </c>
      <c r="I29" s="3">
        <v>2.33062867735863</v>
      </c>
      <c r="J29" s="3">
        <v>0.61907214126074805</v>
      </c>
      <c r="K29" s="3">
        <v>0.119818619253523</v>
      </c>
    </row>
    <row r="30" spans="1:11" x14ac:dyDescent="0.2">
      <c r="A30" s="6" t="s">
        <v>17</v>
      </c>
      <c r="B30" s="6">
        <v>10000</v>
      </c>
      <c r="C30" s="6">
        <v>0.6</v>
      </c>
      <c r="D30" s="6">
        <v>1</v>
      </c>
      <c r="E30" s="6">
        <v>1</v>
      </c>
      <c r="F30" s="6" t="s">
        <v>19</v>
      </c>
      <c r="G30" s="17">
        <v>37.964911957013399</v>
      </c>
      <c r="H30" s="3">
        <v>8.4011190271394103</v>
      </c>
      <c r="I30" s="3">
        <v>1.7442209269059099</v>
      </c>
      <c r="J30" s="3">
        <v>0.42025131104219499</v>
      </c>
      <c r="K30" s="3">
        <v>1.59115993372448E-2</v>
      </c>
    </row>
    <row r="31" spans="1:11" x14ac:dyDescent="0.2">
      <c r="A31" s="6" t="s">
        <v>18</v>
      </c>
      <c r="B31" s="6">
        <v>10000</v>
      </c>
      <c r="C31" s="6">
        <v>0.6</v>
      </c>
      <c r="D31" s="6">
        <v>1</v>
      </c>
      <c r="E31" s="6">
        <v>1</v>
      </c>
      <c r="F31" s="6" t="s">
        <v>19</v>
      </c>
      <c r="G31" s="17">
        <v>36.525312463855997</v>
      </c>
      <c r="H31" s="3">
        <v>8.8718188136131602</v>
      </c>
      <c r="I31" s="3">
        <v>2.4997216470372501</v>
      </c>
      <c r="J31" s="3">
        <v>0.65282516907978805</v>
      </c>
      <c r="K31" s="3">
        <v>0.108731089325333</v>
      </c>
    </row>
    <row r="32" spans="1:11" x14ac:dyDescent="0.2">
      <c r="A32" s="6" t="s">
        <v>17</v>
      </c>
      <c r="B32" s="6">
        <v>10000</v>
      </c>
      <c r="C32" s="6">
        <v>0.4</v>
      </c>
      <c r="D32" s="6">
        <v>1</v>
      </c>
      <c r="E32" s="6">
        <v>0.8</v>
      </c>
      <c r="F32" s="6" t="s">
        <v>19</v>
      </c>
      <c r="G32" s="17">
        <v>25.827103347663702</v>
      </c>
      <c r="H32" s="3">
        <v>4.1642199129472903</v>
      </c>
      <c r="I32" s="3">
        <v>0.39307362415862701</v>
      </c>
      <c r="J32" s="3">
        <v>2.29964927094541E-2</v>
      </c>
      <c r="K32" s="3">
        <v>0</v>
      </c>
    </row>
    <row r="33" spans="1:11" x14ac:dyDescent="0.2">
      <c r="A33" s="6" t="s">
        <v>18</v>
      </c>
      <c r="B33" s="6">
        <v>10000</v>
      </c>
      <c r="C33" s="6">
        <v>0.4</v>
      </c>
      <c r="D33" s="6">
        <v>1</v>
      </c>
      <c r="E33" s="6">
        <v>0.8</v>
      </c>
      <c r="F33" s="6" t="s">
        <v>19</v>
      </c>
      <c r="G33" s="17">
        <v>23.303388219825401</v>
      </c>
      <c r="H33" s="3">
        <v>4.9087704172491398</v>
      </c>
      <c r="I33" s="3">
        <v>1.49070873454254</v>
      </c>
      <c r="J33" s="3">
        <v>0.57312568737886405</v>
      </c>
      <c r="K33" s="3">
        <v>6.9828836396031796E-2</v>
      </c>
    </row>
    <row r="34" spans="1:11" x14ac:dyDescent="0.2">
      <c r="A34" s="6" t="s">
        <v>17</v>
      </c>
      <c r="B34" s="6">
        <v>10000</v>
      </c>
      <c r="C34" s="6">
        <v>0.4</v>
      </c>
      <c r="D34" s="6">
        <v>1</v>
      </c>
      <c r="E34" s="6">
        <v>0.9</v>
      </c>
      <c r="F34" s="6" t="s">
        <v>19</v>
      </c>
      <c r="G34" s="17">
        <v>32.1361730956217</v>
      </c>
      <c r="H34" s="3">
        <v>5.9784331746532402</v>
      </c>
      <c r="I34" s="3">
        <v>0.81329951171886805</v>
      </c>
      <c r="J34" s="3">
        <v>6.9794224248237099E-2</v>
      </c>
      <c r="K34" s="3">
        <v>0</v>
      </c>
    </row>
    <row r="35" spans="1:11" x14ac:dyDescent="0.2">
      <c r="A35" s="6" t="s">
        <v>18</v>
      </c>
      <c r="B35" s="6">
        <v>10000</v>
      </c>
      <c r="C35" s="6">
        <v>0.4</v>
      </c>
      <c r="D35" s="6">
        <v>1</v>
      </c>
      <c r="E35" s="6">
        <v>0.9</v>
      </c>
      <c r="F35" s="6" t="s">
        <v>19</v>
      </c>
      <c r="G35" s="17">
        <v>30.1938019456144</v>
      </c>
      <c r="H35" s="3">
        <v>6.8053531988356504</v>
      </c>
      <c r="I35" s="3">
        <v>1.67378699734244</v>
      </c>
      <c r="J35" s="3">
        <v>0.40428045162898502</v>
      </c>
      <c r="K35" s="3">
        <v>2.30656447285402E-2</v>
      </c>
    </row>
    <row r="36" spans="1:11" x14ac:dyDescent="0.2">
      <c r="A36" s="6" t="s">
        <v>17</v>
      </c>
      <c r="B36" s="6">
        <v>10000</v>
      </c>
      <c r="C36" s="6">
        <v>0.4</v>
      </c>
      <c r="D36" s="6">
        <v>1</v>
      </c>
      <c r="E36" s="6">
        <v>1</v>
      </c>
      <c r="F36" s="6" t="s">
        <v>19</v>
      </c>
      <c r="G36" s="17">
        <v>39.217812317213898</v>
      </c>
      <c r="H36" s="3">
        <v>7.5926464095759796</v>
      </c>
      <c r="I36" s="3">
        <v>1.3968447989538</v>
      </c>
      <c r="J36" s="3">
        <v>0.208258233477219</v>
      </c>
      <c r="K36" s="3">
        <v>2.3061346418755398E-2</v>
      </c>
    </row>
    <row r="37" spans="1:11" x14ac:dyDescent="0.2">
      <c r="A37" s="6" t="s">
        <v>18</v>
      </c>
      <c r="B37" s="6">
        <v>10000</v>
      </c>
      <c r="C37" s="6">
        <v>0.4</v>
      </c>
      <c r="D37" s="6">
        <v>1</v>
      </c>
      <c r="E37" s="6">
        <v>1</v>
      </c>
      <c r="F37" s="6" t="s">
        <v>19</v>
      </c>
      <c r="G37" s="17">
        <v>36.058558683194498</v>
      </c>
      <c r="H37" s="3">
        <v>8.0213990215430204</v>
      </c>
      <c r="I37" s="3">
        <v>2.2351214395033399</v>
      </c>
      <c r="J37" s="3">
        <v>0.57424828389400595</v>
      </c>
      <c r="K37" s="3">
        <v>0.120489965738777</v>
      </c>
    </row>
    <row r="38" spans="1:11" x14ac:dyDescent="0.2">
      <c r="A38" s="6" t="s">
        <v>17</v>
      </c>
      <c r="B38" s="6">
        <v>10000</v>
      </c>
      <c r="C38" s="6">
        <v>0.4</v>
      </c>
      <c r="D38" s="6">
        <v>1</v>
      </c>
      <c r="E38" s="6">
        <v>1.1000000000000001</v>
      </c>
      <c r="F38" s="6" t="s">
        <v>19</v>
      </c>
      <c r="G38" s="17">
        <v>46.6989242130661</v>
      </c>
      <c r="H38" s="3">
        <v>9.4839964669969703</v>
      </c>
      <c r="I38" s="3">
        <v>1.8971034894414101</v>
      </c>
      <c r="J38" s="3">
        <v>0.41801228793620998</v>
      </c>
      <c r="K38" s="3">
        <v>2.3103750141699599E-2</v>
      </c>
    </row>
    <row r="39" spans="1:11" x14ac:dyDescent="0.2">
      <c r="A39" s="6" t="s">
        <v>18</v>
      </c>
      <c r="B39" s="6">
        <v>10000</v>
      </c>
      <c r="C39" s="6">
        <v>0.4</v>
      </c>
      <c r="D39" s="6">
        <v>1</v>
      </c>
      <c r="E39" s="6">
        <v>1.1000000000000001</v>
      </c>
      <c r="F39" s="6" t="s">
        <v>19</v>
      </c>
      <c r="G39" s="17">
        <v>44.350041992105297</v>
      </c>
      <c r="H39" s="3">
        <v>10.5855163398484</v>
      </c>
      <c r="I39" s="3">
        <v>2.8023288796547599</v>
      </c>
      <c r="J39" s="3">
        <v>0.83502183250094597</v>
      </c>
      <c r="K39" s="3">
        <v>9.4677625226980394E-2</v>
      </c>
    </row>
    <row r="40" spans="1:11" x14ac:dyDescent="0.2">
      <c r="A40" s="6" t="s">
        <v>17</v>
      </c>
      <c r="B40" s="6">
        <v>10000</v>
      </c>
      <c r="C40" s="6">
        <v>0.4</v>
      </c>
      <c r="D40" s="6">
        <v>1</v>
      </c>
      <c r="E40" s="6">
        <v>1.2</v>
      </c>
      <c r="F40" s="6" t="s">
        <v>19</v>
      </c>
      <c r="G40" s="17">
        <v>55.385302665538703</v>
      </c>
      <c r="H40" s="3">
        <v>11.8466450966358</v>
      </c>
      <c r="I40" s="3">
        <v>2.4257383112458202</v>
      </c>
      <c r="J40" s="3">
        <v>0.605433191418845</v>
      </c>
      <c r="K40" s="3">
        <v>2.38530743893904E-2</v>
      </c>
    </row>
    <row r="41" spans="1:11" x14ac:dyDescent="0.2">
      <c r="A41" s="6" t="s">
        <v>18</v>
      </c>
      <c r="B41" s="6">
        <v>10000</v>
      </c>
      <c r="C41" s="6">
        <v>0.4</v>
      </c>
      <c r="D41" s="6">
        <v>1</v>
      </c>
      <c r="E41" s="6">
        <v>1.2</v>
      </c>
      <c r="F41" s="6" t="s">
        <v>19</v>
      </c>
      <c r="G41" s="17">
        <v>53.2423318354654</v>
      </c>
      <c r="H41" s="3">
        <v>12.666033837596199</v>
      </c>
      <c r="I41" s="3">
        <v>3.6030232059517999</v>
      </c>
      <c r="J41" s="3">
        <v>0.82001781607393198</v>
      </c>
      <c r="K41" s="3">
        <v>0.16726326830694399</v>
      </c>
    </row>
    <row r="42" spans="1:11" x14ac:dyDescent="0.2">
      <c r="A42" s="6" t="s">
        <v>17</v>
      </c>
      <c r="B42" s="6">
        <v>10000</v>
      </c>
      <c r="C42" s="6">
        <v>0.4</v>
      </c>
      <c r="D42" s="6">
        <v>0.8</v>
      </c>
      <c r="E42" s="6">
        <v>1</v>
      </c>
      <c r="F42" s="6" t="s">
        <v>19</v>
      </c>
      <c r="G42" s="17">
        <v>41.125105022574999</v>
      </c>
      <c r="H42" s="3">
        <v>6.6866026509166199</v>
      </c>
      <c r="I42" s="3">
        <v>0.88062771966340203</v>
      </c>
      <c r="J42" s="3">
        <v>6.9823455962775297E-2</v>
      </c>
      <c r="K42" s="3">
        <v>0</v>
      </c>
    </row>
    <row r="43" spans="1:11" x14ac:dyDescent="0.2">
      <c r="A43" s="6" t="s">
        <v>18</v>
      </c>
      <c r="B43" s="6">
        <v>10000</v>
      </c>
      <c r="C43" s="6">
        <v>0.4</v>
      </c>
      <c r="D43" s="6">
        <v>0.8</v>
      </c>
      <c r="E43" s="6">
        <v>1</v>
      </c>
      <c r="F43" s="6" t="s">
        <v>19</v>
      </c>
      <c r="G43" s="17">
        <v>37.208845331989401</v>
      </c>
      <c r="H43" s="3">
        <v>7.8036670625017397</v>
      </c>
      <c r="I43" s="3">
        <v>1.9663600642392001</v>
      </c>
      <c r="J43" s="3">
        <v>0.352580250673517</v>
      </c>
      <c r="K43" s="3">
        <v>4.75801414949538E-2</v>
      </c>
    </row>
    <row r="44" spans="1:11" x14ac:dyDescent="0.2">
      <c r="A44" s="6" t="s">
        <v>17</v>
      </c>
      <c r="B44" s="6">
        <v>10000</v>
      </c>
      <c r="C44" s="6">
        <v>0.4</v>
      </c>
      <c r="D44" s="6">
        <v>0.9</v>
      </c>
      <c r="E44" s="6">
        <v>1</v>
      </c>
      <c r="F44" s="6" t="s">
        <v>19</v>
      </c>
      <c r="G44" s="17">
        <v>40.118409445058198</v>
      </c>
      <c r="H44" s="3">
        <v>7.2454457644222803</v>
      </c>
      <c r="I44" s="3">
        <v>1.13979438472867</v>
      </c>
      <c r="J44" s="3">
        <v>0.115968948262186</v>
      </c>
      <c r="K44" s="3">
        <v>2.3053142540672401E-2</v>
      </c>
    </row>
    <row r="45" spans="1:11" x14ac:dyDescent="0.2">
      <c r="A45" s="6" t="s">
        <v>18</v>
      </c>
      <c r="B45" s="6">
        <v>10000</v>
      </c>
      <c r="C45" s="6">
        <v>0.4</v>
      </c>
      <c r="D45" s="6">
        <v>0.9</v>
      </c>
      <c r="E45" s="6">
        <v>1</v>
      </c>
      <c r="F45" s="6" t="s">
        <v>19</v>
      </c>
      <c r="G45" s="17">
        <v>34.808271895254798</v>
      </c>
      <c r="H45" s="3">
        <v>8.1074442325325897</v>
      </c>
      <c r="I45" s="3">
        <v>2.2175277129906998</v>
      </c>
      <c r="J45" s="3">
        <v>0.40979522357459502</v>
      </c>
      <c r="K45" s="3">
        <v>2.45135758606418E-2</v>
      </c>
    </row>
    <row r="46" spans="1:11" x14ac:dyDescent="0.2">
      <c r="A46" s="6" t="s">
        <v>17</v>
      </c>
      <c r="B46" s="6">
        <v>10000</v>
      </c>
      <c r="C46" s="6">
        <v>0.4</v>
      </c>
      <c r="D46" s="6">
        <v>1</v>
      </c>
      <c r="E46" s="6">
        <v>1</v>
      </c>
      <c r="F46" s="6" t="s">
        <v>19</v>
      </c>
      <c r="G46" s="17">
        <v>39.217812317213898</v>
      </c>
      <c r="H46" s="3">
        <v>7.5926464095759796</v>
      </c>
      <c r="I46" s="3">
        <v>1.3968447989538</v>
      </c>
      <c r="J46" s="3">
        <v>0.208258233477219</v>
      </c>
      <c r="K46" s="3">
        <v>2.3061346418755398E-2</v>
      </c>
    </row>
    <row r="47" spans="1:11" x14ac:dyDescent="0.2">
      <c r="A47" s="6" t="s">
        <v>18</v>
      </c>
      <c r="B47" s="6">
        <v>10000</v>
      </c>
      <c r="C47" s="6">
        <v>0.4</v>
      </c>
      <c r="D47" s="6">
        <v>1</v>
      </c>
      <c r="E47" s="6">
        <v>1</v>
      </c>
      <c r="F47" s="6" t="s">
        <v>19</v>
      </c>
      <c r="G47" s="17">
        <v>36.058558683194498</v>
      </c>
      <c r="H47" s="3">
        <v>8.0213990215430204</v>
      </c>
      <c r="I47" s="3">
        <v>2.2351214395033399</v>
      </c>
      <c r="J47" s="3">
        <v>0.57424828389400595</v>
      </c>
      <c r="K47" s="3">
        <v>0.120489965738777</v>
      </c>
    </row>
    <row r="48" spans="1:11" x14ac:dyDescent="0.2">
      <c r="A48" s="6" t="s">
        <v>17</v>
      </c>
      <c r="B48" s="6">
        <v>10000</v>
      </c>
      <c r="C48" s="6">
        <v>0.4</v>
      </c>
      <c r="D48" s="6">
        <v>1.1000000000000001</v>
      </c>
      <c r="E48" s="6">
        <v>1</v>
      </c>
      <c r="F48" s="6" t="s">
        <v>19</v>
      </c>
      <c r="G48" s="17">
        <v>38.342439346147103</v>
      </c>
      <c r="H48" s="3">
        <v>7.9951785104389197</v>
      </c>
      <c r="I48" s="3">
        <v>1.7510888559758999</v>
      </c>
      <c r="J48" s="3">
        <v>0.30066729258909802</v>
      </c>
      <c r="K48" s="3">
        <v>2.30735976363317E-2</v>
      </c>
    </row>
    <row r="49" spans="1:11" x14ac:dyDescent="0.2">
      <c r="A49" s="6" t="s">
        <v>18</v>
      </c>
      <c r="B49" s="6">
        <v>10000</v>
      </c>
      <c r="C49" s="6">
        <v>0.4</v>
      </c>
      <c r="D49" s="6">
        <v>1.1000000000000001</v>
      </c>
      <c r="E49" s="6">
        <v>1</v>
      </c>
      <c r="F49" s="6" t="s">
        <v>19</v>
      </c>
      <c r="G49" s="17">
        <v>32.7678049370571</v>
      </c>
      <c r="H49" s="3">
        <v>9.36028029374277</v>
      </c>
      <c r="I49" s="3">
        <v>3.10340974622429</v>
      </c>
      <c r="J49" s="3">
        <v>1.1421580842627901</v>
      </c>
      <c r="K49" s="3">
        <v>0.18923189085397599</v>
      </c>
    </row>
    <row r="50" spans="1:11" x14ac:dyDescent="0.2">
      <c r="A50" s="6" t="s">
        <v>17</v>
      </c>
      <c r="B50" s="6">
        <v>10000</v>
      </c>
      <c r="C50" s="6">
        <v>0.4</v>
      </c>
      <c r="D50" s="6">
        <v>1.2</v>
      </c>
      <c r="E50" s="6">
        <v>1</v>
      </c>
      <c r="F50" s="6" t="s">
        <v>19</v>
      </c>
      <c r="G50" s="17">
        <v>37.3761155386307</v>
      </c>
      <c r="H50" s="3">
        <v>8.4473708611460392</v>
      </c>
      <c r="I50" s="3">
        <v>1.89561931795392</v>
      </c>
      <c r="J50" s="3">
        <v>0.51070971870904203</v>
      </c>
      <c r="K50" s="3">
        <v>2.3085004572499099E-2</v>
      </c>
    </row>
    <row r="51" spans="1:11" x14ac:dyDescent="0.2">
      <c r="A51" s="6" t="s">
        <v>18</v>
      </c>
      <c r="B51" s="6">
        <v>10000</v>
      </c>
      <c r="C51" s="6">
        <v>0.4</v>
      </c>
      <c r="D51" s="6">
        <v>1.2</v>
      </c>
      <c r="E51" s="6">
        <v>1</v>
      </c>
      <c r="F51" s="6" t="s">
        <v>19</v>
      </c>
      <c r="G51" s="17">
        <v>31.507251223423101</v>
      </c>
      <c r="H51" s="3">
        <v>9.5907528176931098</v>
      </c>
      <c r="I51" s="3">
        <v>3.82847626580855</v>
      </c>
      <c r="J51" s="3">
        <v>1.84772685134425</v>
      </c>
      <c r="K51" s="3">
        <v>0.48685104935634599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78F9-09AB-3F47-80E8-DC7DB398E68B}">
  <dimension ref="A1:F3"/>
  <sheetViews>
    <sheetView zoomScale="137" workbookViewId="0">
      <selection activeCell="H19" sqref="H19"/>
    </sheetView>
  </sheetViews>
  <sheetFormatPr baseColWidth="10" defaultRowHeight="16" x14ac:dyDescent="0.2"/>
  <cols>
    <col min="1" max="1" width="9" bestFit="1" customWidth="1"/>
  </cols>
  <sheetData>
    <row r="1" spans="1:6" x14ac:dyDescent="0.2">
      <c r="A1" s="15" t="s">
        <v>8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</row>
    <row r="2" spans="1:6" x14ac:dyDescent="0.2">
      <c r="A2" s="6" t="s">
        <v>17</v>
      </c>
      <c r="B2" s="17">
        <v>39.217812317213898</v>
      </c>
      <c r="C2" s="3">
        <v>7.5926464095759796</v>
      </c>
      <c r="D2" s="3">
        <v>1.3968447989538</v>
      </c>
      <c r="E2" s="3">
        <v>0.208258233477219</v>
      </c>
      <c r="F2" s="3">
        <v>2.3061346418755398E-2</v>
      </c>
    </row>
    <row r="3" spans="1:6" x14ac:dyDescent="0.2">
      <c r="A3" s="6" t="s">
        <v>18</v>
      </c>
      <c r="B3" s="17">
        <v>36.058558683194498</v>
      </c>
      <c r="C3" s="3">
        <v>8.0213990215430204</v>
      </c>
      <c r="D3" s="3">
        <v>2.2351214395033399</v>
      </c>
      <c r="E3" s="3">
        <v>0.57424828389400595</v>
      </c>
      <c r="F3" s="3">
        <v>0.120489965738777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853D-A1F7-4B4E-903A-CD932F17EEED}">
  <dimension ref="A1:Y23"/>
  <sheetViews>
    <sheetView workbookViewId="0">
      <selection activeCell="L37" sqref="L37"/>
    </sheetView>
  </sheetViews>
  <sheetFormatPr baseColWidth="10" defaultRowHeight="16" x14ac:dyDescent="0.2"/>
  <cols>
    <col min="1" max="2" width="9" bestFit="1" customWidth="1"/>
    <col min="3" max="3" width="12.83203125" bestFit="1" customWidth="1"/>
    <col min="4" max="4" width="15.83203125" bestFit="1" customWidth="1"/>
    <col min="5" max="5" width="12.5" bestFit="1" customWidth="1"/>
    <col min="6" max="6" width="15.1640625" bestFit="1" customWidth="1"/>
    <col min="7" max="7" width="14" bestFit="1" customWidth="1"/>
    <col min="8" max="11" width="12.1640625" bestFit="1" customWidth="1"/>
  </cols>
  <sheetData>
    <row r="1" spans="1:25" x14ac:dyDescent="0.2">
      <c r="A1" s="15" t="s">
        <v>8</v>
      </c>
      <c r="B1" s="15" t="s">
        <v>1</v>
      </c>
      <c r="C1" s="15" t="s">
        <v>7</v>
      </c>
      <c r="D1" s="15" t="s">
        <v>9</v>
      </c>
      <c r="E1" s="15" t="s">
        <v>10</v>
      </c>
      <c r="F1" s="15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</row>
    <row r="2" spans="1:25" x14ac:dyDescent="0.2">
      <c r="A2" s="6" t="s">
        <v>17</v>
      </c>
      <c r="B2" s="6">
        <v>100</v>
      </c>
      <c r="C2" s="6">
        <v>0.4</v>
      </c>
      <c r="D2" s="6">
        <v>1</v>
      </c>
      <c r="E2" s="6">
        <v>1</v>
      </c>
      <c r="F2" s="6" t="s">
        <v>19</v>
      </c>
      <c r="G2" s="17">
        <v>31.644701568834801</v>
      </c>
      <c r="H2" s="3">
        <v>2.2965405218847601</v>
      </c>
      <c r="I2" s="3">
        <v>0</v>
      </c>
      <c r="J2" s="3">
        <v>0</v>
      </c>
      <c r="K2" s="3">
        <v>0</v>
      </c>
      <c r="N2" s="12" t="s">
        <v>21</v>
      </c>
      <c r="O2" s="13"/>
      <c r="P2" s="13"/>
      <c r="Q2" s="13"/>
      <c r="R2" s="14"/>
      <c r="U2" s="12" t="s">
        <v>22</v>
      </c>
      <c r="V2" s="13"/>
      <c r="W2" s="13"/>
      <c r="X2" s="13"/>
      <c r="Y2" s="14"/>
    </row>
    <row r="3" spans="1:25" x14ac:dyDescent="0.2">
      <c r="A3" s="6" t="s">
        <v>18</v>
      </c>
      <c r="B3" s="6">
        <v>100</v>
      </c>
      <c r="C3" s="6">
        <v>0.4</v>
      </c>
      <c r="D3" s="6">
        <v>1</v>
      </c>
      <c r="E3" s="6">
        <v>1</v>
      </c>
      <c r="F3" s="6" t="s">
        <v>19</v>
      </c>
      <c r="G3" s="17">
        <v>27.302180336821699</v>
      </c>
      <c r="H3" s="3">
        <v>2.2965405218847601</v>
      </c>
      <c r="I3" s="3">
        <v>0</v>
      </c>
      <c r="J3" s="3">
        <v>0</v>
      </c>
      <c r="K3" s="3">
        <v>0</v>
      </c>
      <c r="N3" s="8" t="s">
        <v>1</v>
      </c>
      <c r="O3" s="9"/>
      <c r="P3" s="9"/>
      <c r="Q3" s="9"/>
      <c r="R3" s="10"/>
      <c r="U3" s="8" t="s">
        <v>1</v>
      </c>
      <c r="V3" s="9"/>
      <c r="W3" s="9"/>
      <c r="X3" s="9"/>
      <c r="Y3" s="10"/>
    </row>
    <row r="4" spans="1:25" x14ac:dyDescent="0.2">
      <c r="A4" s="6" t="s">
        <v>17</v>
      </c>
      <c r="B4" s="6">
        <v>1000</v>
      </c>
      <c r="C4" s="6">
        <v>0.4</v>
      </c>
      <c r="D4" s="6">
        <v>1</v>
      </c>
      <c r="E4" s="6">
        <v>1</v>
      </c>
      <c r="F4" s="6" t="s">
        <v>19</v>
      </c>
      <c r="G4" s="17">
        <v>42.640813357288003</v>
      </c>
      <c r="H4" s="3">
        <v>5.6217680342996799</v>
      </c>
      <c r="I4" s="3">
        <v>0.46021263048569999</v>
      </c>
      <c r="J4" s="3">
        <v>0</v>
      </c>
      <c r="K4" s="3">
        <v>0</v>
      </c>
      <c r="M4" s="11" t="s">
        <v>1</v>
      </c>
      <c r="N4" s="7">
        <v>100</v>
      </c>
      <c r="O4" s="7">
        <v>1000</v>
      </c>
      <c r="P4" s="7">
        <v>5000</v>
      </c>
      <c r="Q4" s="7">
        <v>10000</v>
      </c>
      <c r="R4" s="7">
        <v>100000</v>
      </c>
      <c r="T4" s="11" t="s">
        <v>1</v>
      </c>
      <c r="U4" s="7">
        <v>100</v>
      </c>
      <c r="V4" s="7">
        <v>1000</v>
      </c>
      <c r="W4" s="7">
        <v>5000</v>
      </c>
      <c r="X4" s="7">
        <v>10000</v>
      </c>
      <c r="Y4" s="7">
        <v>100000</v>
      </c>
    </row>
    <row r="5" spans="1:25" x14ac:dyDescent="0.2">
      <c r="A5" s="6" t="s">
        <v>18</v>
      </c>
      <c r="B5" s="6">
        <v>1000</v>
      </c>
      <c r="C5" s="6">
        <v>0.4</v>
      </c>
      <c r="D5" s="6">
        <v>1</v>
      </c>
      <c r="E5" s="6">
        <v>1</v>
      </c>
      <c r="F5" s="6" t="s">
        <v>19</v>
      </c>
      <c r="G5" s="17">
        <v>40.773720001653402</v>
      </c>
      <c r="H5" s="3">
        <v>9.7545073609702104</v>
      </c>
      <c r="I5" s="3">
        <v>2.1937547755673701</v>
      </c>
      <c r="J5" s="3">
        <v>1.2004088070151</v>
      </c>
      <c r="K5" s="3">
        <v>0.231486237005499</v>
      </c>
      <c r="M5" s="3" t="s">
        <v>19</v>
      </c>
      <c r="N5" s="3">
        <f>G2</f>
        <v>31.644701568834801</v>
      </c>
      <c r="O5" s="3">
        <f>G4</f>
        <v>42.640813357288003</v>
      </c>
      <c r="P5" s="3">
        <f>G6</f>
        <v>39.701687493699701</v>
      </c>
      <c r="Q5" s="3">
        <f>G8</f>
        <v>39.217812317213898</v>
      </c>
      <c r="R5" s="3">
        <f>G10</f>
        <v>39.066803908217899</v>
      </c>
      <c r="T5" s="3" t="s">
        <v>19</v>
      </c>
      <c r="U5" s="3">
        <f>G3</f>
        <v>27.302180336821699</v>
      </c>
      <c r="V5" s="3">
        <f>G5</f>
        <v>40.773720001653402</v>
      </c>
      <c r="W5" s="3">
        <f>G7</f>
        <v>37.270417245718299</v>
      </c>
      <c r="X5" s="3">
        <f>G9</f>
        <v>36.058558683194498</v>
      </c>
      <c r="Y5" s="3">
        <f>G11</f>
        <v>36.253460439649601</v>
      </c>
    </row>
    <row r="6" spans="1:25" x14ac:dyDescent="0.2">
      <c r="A6" s="6" t="s">
        <v>17</v>
      </c>
      <c r="B6" s="6">
        <v>5000</v>
      </c>
      <c r="C6" s="6">
        <v>0.4</v>
      </c>
      <c r="D6" s="6">
        <v>1</v>
      </c>
      <c r="E6" s="6">
        <v>1</v>
      </c>
      <c r="F6" s="6" t="s">
        <v>19</v>
      </c>
      <c r="G6" s="17">
        <v>39.701687493699701</v>
      </c>
      <c r="H6" s="3">
        <v>7.4757235471652503</v>
      </c>
      <c r="I6" s="3">
        <v>1.30398014902704</v>
      </c>
      <c r="J6" s="3">
        <v>9.2205713547425794E-2</v>
      </c>
      <c r="K6" s="3">
        <v>0</v>
      </c>
      <c r="M6" s="3" t="s">
        <v>20</v>
      </c>
      <c r="N6" s="3">
        <f>G12</f>
        <v>32.036236696669597</v>
      </c>
      <c r="O6" s="3">
        <f>G14</f>
        <v>34.921972402229997</v>
      </c>
      <c r="P6" s="3">
        <f>G16</f>
        <v>39.873610648173198</v>
      </c>
      <c r="Q6" s="3">
        <f>G18</f>
        <v>38.589295445699001</v>
      </c>
      <c r="R6" s="3">
        <f>G20</f>
        <v>38.9715837464706</v>
      </c>
      <c r="T6" s="3" t="s">
        <v>20</v>
      </c>
      <c r="U6" s="3">
        <f>G13</f>
        <v>28.982294145356999</v>
      </c>
      <c r="V6" s="3">
        <f>G15</f>
        <v>32.6312891619501</v>
      </c>
      <c r="W6" s="3">
        <f>G17</f>
        <v>33.928083848100698</v>
      </c>
      <c r="X6" s="3">
        <f>G19</f>
        <v>34.660569614683098</v>
      </c>
      <c r="Y6" s="3">
        <f>G21</f>
        <v>34.520083048580702</v>
      </c>
    </row>
    <row r="7" spans="1:25" x14ac:dyDescent="0.2">
      <c r="A7" s="6" t="s">
        <v>18</v>
      </c>
      <c r="B7" s="6">
        <v>5000</v>
      </c>
      <c r="C7" s="6">
        <v>0.4</v>
      </c>
      <c r="D7" s="6">
        <v>1</v>
      </c>
      <c r="E7" s="6">
        <v>1</v>
      </c>
      <c r="F7" s="6" t="s">
        <v>19</v>
      </c>
      <c r="G7" s="17">
        <v>37.270417245718299</v>
      </c>
      <c r="H7" s="3">
        <v>10.1881624912471</v>
      </c>
      <c r="I7" s="3">
        <v>3.2433099563968</v>
      </c>
      <c r="J7" s="3">
        <v>1.04544372434602</v>
      </c>
      <c r="K7" s="3">
        <v>0.14164390443268801</v>
      </c>
    </row>
    <row r="8" spans="1:25" x14ac:dyDescent="0.2">
      <c r="A8" s="6" t="s">
        <v>17</v>
      </c>
      <c r="B8" s="6">
        <v>10000</v>
      </c>
      <c r="C8" s="6">
        <v>0.4</v>
      </c>
      <c r="D8" s="6">
        <v>1</v>
      </c>
      <c r="E8" s="6">
        <v>1</v>
      </c>
      <c r="F8" s="6" t="s">
        <v>19</v>
      </c>
      <c r="G8" s="17">
        <v>39.217812317213898</v>
      </c>
      <c r="H8" s="3">
        <v>7.5926464095759796</v>
      </c>
      <c r="I8" s="3">
        <v>1.3968447989538</v>
      </c>
      <c r="J8" s="3">
        <v>0.208258233477219</v>
      </c>
      <c r="K8" s="3">
        <v>2.3061346418755398E-2</v>
      </c>
    </row>
    <row r="9" spans="1:25" x14ac:dyDescent="0.2">
      <c r="A9" s="6" t="s">
        <v>18</v>
      </c>
      <c r="B9" s="6">
        <v>10000</v>
      </c>
      <c r="C9" s="6">
        <v>0.4</v>
      </c>
      <c r="D9" s="6">
        <v>1</v>
      </c>
      <c r="E9" s="6">
        <v>1</v>
      </c>
      <c r="F9" s="6" t="s">
        <v>19</v>
      </c>
      <c r="G9" s="17">
        <v>36.058558683194498</v>
      </c>
      <c r="H9" s="3">
        <v>8.0213990215430204</v>
      </c>
      <c r="I9" s="3">
        <v>2.2351214395033399</v>
      </c>
      <c r="J9" s="3">
        <v>0.57424828389400595</v>
      </c>
      <c r="K9" s="3">
        <v>0.120489965738777</v>
      </c>
    </row>
    <row r="10" spans="1:25" x14ac:dyDescent="0.2">
      <c r="A10" s="6" t="s">
        <v>17</v>
      </c>
      <c r="B10" s="6">
        <v>100000</v>
      </c>
      <c r="C10" s="6">
        <v>0.4</v>
      </c>
      <c r="D10" s="6">
        <v>1</v>
      </c>
      <c r="E10" s="6">
        <v>1</v>
      </c>
      <c r="F10" s="6" t="s">
        <v>19</v>
      </c>
      <c r="G10" s="17">
        <v>39.066803908217899</v>
      </c>
      <c r="H10" s="3">
        <v>7.3351826733672896</v>
      </c>
      <c r="I10" s="3">
        <v>1.47815703482493</v>
      </c>
      <c r="J10" s="3">
        <v>0.25522937148741798</v>
      </c>
      <c r="K10" s="3">
        <v>3.0265763454379299E-2</v>
      </c>
    </row>
    <row r="11" spans="1:25" x14ac:dyDescent="0.2">
      <c r="A11" s="6" t="s">
        <v>18</v>
      </c>
      <c r="B11" s="6">
        <v>100000</v>
      </c>
      <c r="C11" s="6">
        <v>0.4</v>
      </c>
      <c r="D11" s="6">
        <v>1</v>
      </c>
      <c r="E11" s="6">
        <v>1</v>
      </c>
      <c r="F11" s="6" t="s">
        <v>19</v>
      </c>
      <c r="G11" s="17">
        <v>36.253460439649601</v>
      </c>
      <c r="H11" s="3">
        <v>8.3422363903867307</v>
      </c>
      <c r="I11" s="3">
        <v>2.2540295947507301</v>
      </c>
      <c r="J11" s="3">
        <v>0.58358387170813697</v>
      </c>
      <c r="K11" s="3">
        <v>0.106807160577925</v>
      </c>
    </row>
    <row r="12" spans="1:25" x14ac:dyDescent="0.2">
      <c r="A12" s="6" t="s">
        <v>17</v>
      </c>
      <c r="B12" s="6">
        <v>100</v>
      </c>
      <c r="C12" s="6">
        <v>0.4</v>
      </c>
      <c r="D12" s="6">
        <v>1</v>
      </c>
      <c r="E12" s="6">
        <v>1</v>
      </c>
      <c r="F12" s="6" t="s">
        <v>20</v>
      </c>
      <c r="G12" s="17">
        <v>32.036236696669597</v>
      </c>
      <c r="H12" s="3">
        <v>2.4461985395275501</v>
      </c>
      <c r="I12" s="3">
        <v>2.2989717331064101</v>
      </c>
      <c r="J12" s="3">
        <v>0</v>
      </c>
      <c r="K12" s="3">
        <v>0</v>
      </c>
    </row>
    <row r="13" spans="1:25" x14ac:dyDescent="0.2">
      <c r="A13" s="6" t="s">
        <v>18</v>
      </c>
      <c r="B13" s="6">
        <v>100</v>
      </c>
      <c r="C13" s="6">
        <v>0.4</v>
      </c>
      <c r="D13" s="6">
        <v>1</v>
      </c>
      <c r="E13" s="6">
        <v>1</v>
      </c>
      <c r="F13" s="6" t="s">
        <v>20</v>
      </c>
      <c r="G13" s="17">
        <v>28.982294145356999</v>
      </c>
      <c r="H13" s="3">
        <v>6.9964889722530899</v>
      </c>
      <c r="I13" s="3">
        <v>2.3034940448875099</v>
      </c>
      <c r="J13" s="3">
        <v>0</v>
      </c>
      <c r="K13" s="3">
        <v>0</v>
      </c>
    </row>
    <row r="14" spans="1:25" x14ac:dyDescent="0.2">
      <c r="A14" s="6" t="s">
        <v>17</v>
      </c>
      <c r="B14" s="6">
        <v>1000</v>
      </c>
      <c r="C14" s="6">
        <v>0.4</v>
      </c>
      <c r="D14" s="6">
        <v>1</v>
      </c>
      <c r="E14" s="6">
        <v>1</v>
      </c>
      <c r="F14" s="6" t="s">
        <v>20</v>
      </c>
      <c r="G14" s="17">
        <v>34.921972402229997</v>
      </c>
      <c r="H14" s="3">
        <v>5.0512938817044004</v>
      </c>
      <c r="I14" s="3">
        <v>1.9389153970897599</v>
      </c>
      <c r="J14" s="3">
        <v>0.49035107799678002</v>
      </c>
      <c r="K14" s="3">
        <v>0</v>
      </c>
    </row>
    <row r="15" spans="1:25" x14ac:dyDescent="0.2">
      <c r="A15" s="6" t="s">
        <v>18</v>
      </c>
      <c r="B15" s="6">
        <v>1000</v>
      </c>
      <c r="C15" s="6">
        <v>0.4</v>
      </c>
      <c r="D15" s="6">
        <v>1</v>
      </c>
      <c r="E15" s="6">
        <v>1</v>
      </c>
      <c r="F15" s="6" t="s">
        <v>20</v>
      </c>
      <c r="G15" s="17">
        <v>32.6312891619501</v>
      </c>
      <c r="H15" s="3">
        <v>7.4306579590260897</v>
      </c>
      <c r="I15" s="3">
        <v>1.4363956136920299</v>
      </c>
      <c r="J15" s="3">
        <v>0.46166051711537398</v>
      </c>
      <c r="K15" s="3">
        <v>0</v>
      </c>
    </row>
    <row r="16" spans="1:25" x14ac:dyDescent="0.2">
      <c r="A16" s="6" t="s">
        <v>17</v>
      </c>
      <c r="B16" s="6">
        <v>5000</v>
      </c>
      <c r="C16" s="6">
        <v>0.4</v>
      </c>
      <c r="D16" s="6">
        <v>1</v>
      </c>
      <c r="E16" s="6">
        <v>1</v>
      </c>
      <c r="F16" s="6" t="s">
        <v>20</v>
      </c>
      <c r="G16" s="17">
        <v>39.873610648173198</v>
      </c>
      <c r="H16" s="3">
        <v>7.9828466029668697</v>
      </c>
      <c r="I16" s="3">
        <v>1.8396870459892001</v>
      </c>
      <c r="J16" s="3">
        <v>0.51204271766308396</v>
      </c>
      <c r="K16" s="3">
        <v>0</v>
      </c>
    </row>
    <row r="17" spans="1:25" x14ac:dyDescent="0.2">
      <c r="A17" s="6" t="s">
        <v>18</v>
      </c>
      <c r="B17" s="6">
        <v>5000</v>
      </c>
      <c r="C17" s="6">
        <v>0.4</v>
      </c>
      <c r="D17" s="6">
        <v>1</v>
      </c>
      <c r="E17" s="6">
        <v>1</v>
      </c>
      <c r="F17" s="6" t="s">
        <v>20</v>
      </c>
      <c r="G17" s="17">
        <v>33.928083848100698</v>
      </c>
      <c r="H17" s="3">
        <v>8.3226107254326802</v>
      </c>
      <c r="I17" s="3">
        <v>3.06459299524828</v>
      </c>
      <c r="J17" s="3">
        <v>1.29394128078902</v>
      </c>
      <c r="K17" s="3">
        <v>0.241063934907776</v>
      </c>
    </row>
    <row r="18" spans="1:25" x14ac:dyDescent="0.2">
      <c r="A18" s="6" t="s">
        <v>17</v>
      </c>
      <c r="B18" s="6">
        <v>10000</v>
      </c>
      <c r="C18" s="6">
        <v>0.4</v>
      </c>
      <c r="D18" s="6">
        <v>1</v>
      </c>
      <c r="E18" s="6">
        <v>1</v>
      </c>
      <c r="F18" s="6" t="s">
        <v>20</v>
      </c>
      <c r="G18" s="17">
        <v>38.589295445699001</v>
      </c>
      <c r="H18" s="3">
        <v>6.1507076733265897</v>
      </c>
      <c r="I18" s="3">
        <v>1.2668684008179301</v>
      </c>
      <c r="J18" s="3">
        <v>0.25702242548392201</v>
      </c>
      <c r="K18" s="3">
        <v>2.3746132959116002E-2</v>
      </c>
    </row>
    <row r="19" spans="1:25" x14ac:dyDescent="0.2">
      <c r="A19" s="6" t="s">
        <v>18</v>
      </c>
      <c r="B19" s="6">
        <v>10000</v>
      </c>
      <c r="C19" s="6">
        <v>0.4</v>
      </c>
      <c r="D19" s="6">
        <v>1</v>
      </c>
      <c r="E19" s="6">
        <v>1</v>
      </c>
      <c r="F19" s="6" t="s">
        <v>20</v>
      </c>
      <c r="G19" s="17">
        <v>34.660569614683098</v>
      </c>
      <c r="H19" s="3">
        <v>8.59622192657657</v>
      </c>
      <c r="I19" s="3">
        <v>2.4221625410552901</v>
      </c>
      <c r="J19" s="3">
        <v>1.04926194245754</v>
      </c>
      <c r="K19" s="3">
        <v>0.23900213466576201</v>
      </c>
      <c r="N19" s="12" t="s">
        <v>23</v>
      </c>
      <c r="O19" s="13"/>
      <c r="P19" s="13"/>
      <c r="Q19" s="13"/>
      <c r="R19" s="14"/>
      <c r="U19" s="12" t="s">
        <v>24</v>
      </c>
      <c r="V19" s="13"/>
      <c r="W19" s="13"/>
      <c r="X19" s="13"/>
      <c r="Y19" s="14"/>
    </row>
    <row r="20" spans="1:25" x14ac:dyDescent="0.2">
      <c r="A20" s="6" t="s">
        <v>17</v>
      </c>
      <c r="B20" s="6">
        <v>100000</v>
      </c>
      <c r="C20" s="6">
        <v>0.4</v>
      </c>
      <c r="D20" s="6">
        <v>1</v>
      </c>
      <c r="E20" s="6">
        <v>1</v>
      </c>
      <c r="F20" s="6" t="s">
        <v>20</v>
      </c>
      <c r="G20" s="17">
        <v>38.9715837464706</v>
      </c>
      <c r="H20" s="3">
        <v>7.3070066986773199</v>
      </c>
      <c r="I20" s="3">
        <v>1.45808486404348</v>
      </c>
      <c r="J20" s="3">
        <v>0.27966933867110899</v>
      </c>
      <c r="K20" s="3">
        <v>3.9772298933505701E-2</v>
      </c>
      <c r="N20" s="8" t="s">
        <v>1</v>
      </c>
      <c r="O20" s="9"/>
      <c r="P20" s="9"/>
      <c r="Q20" s="9"/>
      <c r="R20" s="10"/>
      <c r="U20" s="8" t="s">
        <v>1</v>
      </c>
      <c r="V20" s="9"/>
      <c r="W20" s="9"/>
      <c r="X20" s="9"/>
      <c r="Y20" s="10"/>
    </row>
    <row r="21" spans="1:25" x14ac:dyDescent="0.2">
      <c r="A21" s="6" t="s">
        <v>18</v>
      </c>
      <c r="B21" s="6">
        <v>100000</v>
      </c>
      <c r="C21" s="6">
        <v>0.4</v>
      </c>
      <c r="D21" s="6">
        <v>1</v>
      </c>
      <c r="E21" s="6">
        <v>1</v>
      </c>
      <c r="F21" s="6" t="s">
        <v>20</v>
      </c>
      <c r="G21" s="17">
        <v>34.520083048580702</v>
      </c>
      <c r="H21" s="3">
        <v>8.9952022970112004</v>
      </c>
      <c r="I21" s="3">
        <v>2.9335258478508899</v>
      </c>
      <c r="J21" s="3">
        <v>0.95851789443774205</v>
      </c>
      <c r="K21" s="3">
        <v>0.204167165063249</v>
      </c>
      <c r="M21" s="11" t="s">
        <v>1</v>
      </c>
      <c r="N21" s="7">
        <v>100</v>
      </c>
      <c r="O21" s="7">
        <v>1000</v>
      </c>
      <c r="P21" s="7">
        <v>5000</v>
      </c>
      <c r="Q21" s="7">
        <v>10000</v>
      </c>
      <c r="R21" s="7">
        <v>100000</v>
      </c>
      <c r="T21" s="11" t="s">
        <v>1</v>
      </c>
      <c r="U21" s="7">
        <v>100</v>
      </c>
      <c r="V21" s="7">
        <v>1000</v>
      </c>
      <c r="W21" s="7">
        <v>5000</v>
      </c>
      <c r="X21" s="7">
        <v>10000</v>
      </c>
      <c r="Y21" s="7">
        <v>100000</v>
      </c>
    </row>
    <row r="22" spans="1:25" x14ac:dyDescent="0.2">
      <c r="M22" s="3" t="s">
        <v>19</v>
      </c>
      <c r="N22" s="3">
        <f>H2</f>
        <v>2.2965405218847601</v>
      </c>
      <c r="O22" s="3">
        <f>H4</f>
        <v>5.6217680342996799</v>
      </c>
      <c r="P22" s="3">
        <f>H6</f>
        <v>7.4757235471652503</v>
      </c>
      <c r="Q22" s="3">
        <f>H8</f>
        <v>7.5926464095759796</v>
      </c>
      <c r="R22" s="3">
        <f>H10</f>
        <v>7.3351826733672896</v>
      </c>
      <c r="T22" s="3" t="s">
        <v>19</v>
      </c>
      <c r="U22" s="3">
        <f>H3</f>
        <v>2.2965405218847601</v>
      </c>
      <c r="V22" s="3">
        <f>H5</f>
        <v>9.7545073609702104</v>
      </c>
      <c r="W22" s="3">
        <f>H7</f>
        <v>10.1881624912471</v>
      </c>
      <c r="X22" s="3">
        <f>H9</f>
        <v>8.0213990215430204</v>
      </c>
      <c r="Y22" s="3">
        <f>H11</f>
        <v>8.3422363903867307</v>
      </c>
    </row>
    <row r="23" spans="1:25" x14ac:dyDescent="0.2">
      <c r="M23" s="3" t="s">
        <v>20</v>
      </c>
      <c r="N23" s="3">
        <f>H12</f>
        <v>2.4461985395275501</v>
      </c>
      <c r="O23" s="3">
        <f>H14</f>
        <v>5.0512938817044004</v>
      </c>
      <c r="P23" s="3">
        <f>H16</f>
        <v>7.9828466029668697</v>
      </c>
      <c r="Q23" s="3">
        <f>H18</f>
        <v>6.1507076733265897</v>
      </c>
      <c r="R23" s="3">
        <f>H20</f>
        <v>7.3070066986773199</v>
      </c>
      <c r="T23" s="3" t="s">
        <v>20</v>
      </c>
      <c r="U23" s="3">
        <f>H13</f>
        <v>6.9964889722530899</v>
      </c>
      <c r="V23" s="3">
        <f>H15</f>
        <v>7.4306579590260897</v>
      </c>
      <c r="W23" s="3">
        <f>H17</f>
        <v>8.3226107254326802</v>
      </c>
      <c r="X23" s="3">
        <f>H19</f>
        <v>8.59622192657657</v>
      </c>
      <c r="Y23" s="3">
        <f>H21</f>
        <v>8.9952022970112004</v>
      </c>
    </row>
  </sheetData>
  <mergeCells count="8">
    <mergeCell ref="N2:R2"/>
    <mergeCell ref="N3:R3"/>
    <mergeCell ref="U2:Y2"/>
    <mergeCell ref="U3:Y3"/>
    <mergeCell ref="N19:R19"/>
    <mergeCell ref="N20:R20"/>
    <mergeCell ref="U19:Y19"/>
    <mergeCell ref="U20:Y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02E7-6279-7D47-8756-8CF9AFE6CA5A}">
  <dimension ref="B10:D16"/>
  <sheetViews>
    <sheetView workbookViewId="0">
      <selection activeCell="B9" sqref="B9"/>
    </sheetView>
  </sheetViews>
  <sheetFormatPr baseColWidth="10" defaultRowHeight="16" x14ac:dyDescent="0.2"/>
  <sheetData>
    <row r="10" spans="2:4" x14ac:dyDescent="0.2">
      <c r="B10" s="5" t="s">
        <v>62</v>
      </c>
      <c r="C10" s="5" t="s">
        <v>63</v>
      </c>
    </row>
    <row r="11" spans="2:4" x14ac:dyDescent="0.2">
      <c r="B11" s="3">
        <f ca="1">RAND()</f>
        <v>2.2686471134797048E-2</v>
      </c>
      <c r="C11" s="3">
        <f ca="1">-LOG(1-B11)</f>
        <v>9.966089287786967E-3</v>
      </c>
    </row>
    <row r="13" spans="2:4" x14ac:dyDescent="0.2">
      <c r="B13" s="5" t="s">
        <v>39</v>
      </c>
      <c r="C13" s="5" t="s">
        <v>64</v>
      </c>
      <c r="D13" s="5" t="s">
        <v>65</v>
      </c>
    </row>
    <row r="14" spans="2:4" x14ac:dyDescent="0.2">
      <c r="B14" s="6">
        <v>1</v>
      </c>
      <c r="C14" s="3">
        <v>0.05</v>
      </c>
      <c r="D14" s="3">
        <f>C14</f>
        <v>0.05</v>
      </c>
    </row>
    <row r="15" spans="2:4" x14ac:dyDescent="0.2">
      <c r="B15" s="6">
        <v>2</v>
      </c>
      <c r="C15" s="3">
        <v>0.11</v>
      </c>
      <c r="D15" s="3">
        <f>C15+C14</f>
        <v>0.16</v>
      </c>
    </row>
    <row r="16" spans="2:4" x14ac:dyDescent="0.2">
      <c r="B16" s="6">
        <v>3</v>
      </c>
      <c r="C16" s="3">
        <v>0.23</v>
      </c>
      <c r="D16" s="3">
        <f>D15+C16</f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1EC1-FE6C-3F4D-946E-75B8816AB7B8}">
  <dimension ref="B2:U57"/>
  <sheetViews>
    <sheetView topLeftCell="A26" zoomScale="108" workbookViewId="0">
      <selection activeCell="I55" sqref="I55"/>
    </sheetView>
  </sheetViews>
  <sheetFormatPr baseColWidth="10" defaultRowHeight="16" x14ac:dyDescent="0.2"/>
  <cols>
    <col min="9" max="9" width="15" bestFit="1" customWidth="1"/>
    <col min="10" max="10" width="11.33203125" bestFit="1" customWidth="1"/>
    <col min="11" max="11" width="11.5" bestFit="1" customWidth="1"/>
    <col min="12" max="12" width="12.5" bestFit="1" customWidth="1"/>
    <col min="13" max="13" width="13.5" bestFit="1" customWidth="1"/>
    <col min="14" max="14" width="13.5" customWidth="1"/>
    <col min="15" max="15" width="5.83203125" customWidth="1"/>
    <col min="16" max="16" width="15" bestFit="1" customWidth="1"/>
  </cols>
  <sheetData>
    <row r="2" spans="2:21" x14ac:dyDescent="0.2">
      <c r="B2" s="2">
        <v>31.644701568834801</v>
      </c>
      <c r="C2">
        <v>2.2965405218847601</v>
      </c>
      <c r="D2">
        <v>0</v>
      </c>
      <c r="E2">
        <v>0</v>
      </c>
      <c r="F2">
        <v>0</v>
      </c>
    </row>
    <row r="3" spans="2:21" x14ac:dyDescent="0.2">
      <c r="B3" s="2">
        <v>27.302180336821699</v>
      </c>
      <c r="C3">
        <v>2.2965405218847601</v>
      </c>
      <c r="D3">
        <v>0</v>
      </c>
      <c r="E3">
        <v>0</v>
      </c>
      <c r="F3">
        <v>0</v>
      </c>
    </row>
    <row r="5" spans="2:21" x14ac:dyDescent="0.2">
      <c r="B5" s="2">
        <v>42.640813357288003</v>
      </c>
      <c r="C5">
        <v>5.6217680342996799</v>
      </c>
      <c r="D5">
        <v>0.46021263048569999</v>
      </c>
      <c r="E5">
        <v>0</v>
      </c>
      <c r="F5">
        <v>0</v>
      </c>
    </row>
    <row r="6" spans="2:21" x14ac:dyDescent="0.2">
      <c r="B6" s="2">
        <v>40.773720001653402</v>
      </c>
      <c r="C6">
        <v>9.7545073609702104</v>
      </c>
      <c r="D6">
        <v>2.1937547755673701</v>
      </c>
      <c r="E6">
        <v>1.2004088070151</v>
      </c>
      <c r="F6">
        <v>0.231486237005499</v>
      </c>
      <c r="J6" s="12" t="s">
        <v>2</v>
      </c>
      <c r="K6" s="13"/>
      <c r="L6" s="13"/>
      <c r="M6" s="13"/>
      <c r="N6" s="14"/>
      <c r="Q6" s="12" t="s">
        <v>3</v>
      </c>
      <c r="R6" s="13"/>
      <c r="S6" s="13"/>
      <c r="T6" s="13"/>
      <c r="U6" s="14"/>
    </row>
    <row r="7" spans="2:21" x14ac:dyDescent="0.2">
      <c r="J7" s="8" t="s">
        <v>1</v>
      </c>
      <c r="K7" s="9"/>
      <c r="L7" s="9"/>
      <c r="M7" s="9"/>
      <c r="N7" s="10"/>
      <c r="Q7" s="8" t="s">
        <v>1</v>
      </c>
      <c r="R7" s="9"/>
      <c r="S7" s="9"/>
      <c r="T7" s="9"/>
      <c r="U7" s="10"/>
    </row>
    <row r="8" spans="2:21" x14ac:dyDescent="0.2">
      <c r="B8" s="2">
        <v>39.701687493699701</v>
      </c>
      <c r="C8">
        <v>7.4757235471652503</v>
      </c>
      <c r="D8">
        <v>1.30398014902704</v>
      </c>
      <c r="E8">
        <v>9.2205713547425794E-2</v>
      </c>
      <c r="F8">
        <v>0</v>
      </c>
      <c r="I8" s="11" t="s">
        <v>1</v>
      </c>
      <c r="J8" s="7">
        <v>100</v>
      </c>
      <c r="K8" s="7">
        <v>1000</v>
      </c>
      <c r="L8" s="7">
        <v>5000</v>
      </c>
      <c r="M8" s="7">
        <v>10000</v>
      </c>
      <c r="N8" s="7">
        <v>100000</v>
      </c>
      <c r="P8" s="11" t="s">
        <v>0</v>
      </c>
      <c r="Q8" s="7">
        <v>100</v>
      </c>
      <c r="R8" s="7">
        <v>1000</v>
      </c>
      <c r="S8" s="7">
        <v>5000</v>
      </c>
      <c r="T8" s="7">
        <v>10000</v>
      </c>
      <c r="U8" s="7">
        <v>100000</v>
      </c>
    </row>
    <row r="9" spans="2:21" x14ac:dyDescent="0.2">
      <c r="B9" s="2">
        <v>37.270417245718299</v>
      </c>
      <c r="C9">
        <v>10.1881624912471</v>
      </c>
      <c r="D9">
        <v>3.2433099563968</v>
      </c>
      <c r="E9">
        <v>1.04544372434602</v>
      </c>
      <c r="F9">
        <v>0.14164390443268801</v>
      </c>
      <c r="I9" s="3">
        <v>1</v>
      </c>
      <c r="J9" s="3" cm="1">
        <f t="array" ref="J9:J13">TRANSPOSE(B2:F2)</f>
        <v>31.644701568834801</v>
      </c>
      <c r="K9" s="3" cm="1">
        <f t="array" ref="K9:K13">TRANSPOSE(B5:F5)</f>
        <v>42.640813357288003</v>
      </c>
      <c r="L9" s="3" cm="1">
        <f t="array" ref="L9:L13">TRANSPOSE((B8:F8))</f>
        <v>39.701687493699701</v>
      </c>
      <c r="M9" s="3" cm="1">
        <f t="array" ref="M9:M13">TRANSPOSE((B11:F11))</f>
        <v>39.217812317213898</v>
      </c>
      <c r="N9" s="3" cm="1">
        <f t="array" ref="N9:N13">TRANSPOSE(B14:F14)</f>
        <v>39.066803908217899</v>
      </c>
      <c r="P9" s="3">
        <v>1</v>
      </c>
      <c r="Q9" s="3" cm="1">
        <f t="array" ref="Q9:Q13">TRANSPOSE(B3:F3)</f>
        <v>27.302180336821699</v>
      </c>
      <c r="R9" s="3" cm="1">
        <f t="array" ref="R9:R13">TRANSPOSE(B6:F6)</f>
        <v>40.773720001653402</v>
      </c>
      <c r="S9" s="3" cm="1">
        <f t="array" ref="S9:S13">TRANSPOSE((B9:F9))</f>
        <v>37.270417245718299</v>
      </c>
      <c r="T9" s="3" cm="1">
        <f t="array" ref="T9:T13">TRANSPOSE((B12:F12))</f>
        <v>36.058558683194498</v>
      </c>
      <c r="U9" s="3" cm="1">
        <f t="array" ref="U9:U13">TRANSPOSE(B15:F15)</f>
        <v>36.253460439649601</v>
      </c>
    </row>
    <row r="10" spans="2:21" x14ac:dyDescent="0.2">
      <c r="I10" s="3">
        <v>2</v>
      </c>
      <c r="J10" s="3">
        <v>2.2965405218847601</v>
      </c>
      <c r="K10" s="3">
        <v>5.6217680342996799</v>
      </c>
      <c r="L10" s="3">
        <v>7.4757235471652503</v>
      </c>
      <c r="M10" s="3">
        <v>7.5926464095759796</v>
      </c>
      <c r="N10" s="3">
        <v>7.3351826733672896</v>
      </c>
      <c r="P10" s="3">
        <v>2</v>
      </c>
      <c r="Q10" s="3">
        <v>2.2965405218847601</v>
      </c>
      <c r="R10" s="3">
        <v>9.7545073609702104</v>
      </c>
      <c r="S10" s="3">
        <v>10.1881624912471</v>
      </c>
      <c r="T10" s="3">
        <v>8.0213990215430204</v>
      </c>
      <c r="U10" s="3">
        <v>8.3422363903867307</v>
      </c>
    </row>
    <row r="11" spans="2:21" x14ac:dyDescent="0.2">
      <c r="B11" s="2">
        <v>39.217812317213898</v>
      </c>
      <c r="C11">
        <v>7.5926464095759796</v>
      </c>
      <c r="D11">
        <v>1.3968447989538</v>
      </c>
      <c r="E11">
        <v>0.208258233477219</v>
      </c>
      <c r="F11">
        <v>2.3061346418755398E-2</v>
      </c>
      <c r="I11" s="3">
        <v>3</v>
      </c>
      <c r="J11" s="3">
        <v>0</v>
      </c>
      <c r="K11" s="3">
        <v>0.46021263048569999</v>
      </c>
      <c r="L11" s="3">
        <v>1.30398014902704</v>
      </c>
      <c r="M11" s="3">
        <v>1.3968447989538</v>
      </c>
      <c r="N11" s="3">
        <v>1.47815703482493</v>
      </c>
      <c r="P11" s="3">
        <v>3</v>
      </c>
      <c r="Q11" s="3">
        <v>0</v>
      </c>
      <c r="R11" s="3">
        <v>2.1937547755673701</v>
      </c>
      <c r="S11" s="3">
        <v>3.2433099563968</v>
      </c>
      <c r="T11" s="3">
        <v>2.2351214395033399</v>
      </c>
      <c r="U11" s="3">
        <v>2.2540295947507301</v>
      </c>
    </row>
    <row r="12" spans="2:21" x14ac:dyDescent="0.2">
      <c r="B12" s="2">
        <v>36.058558683194498</v>
      </c>
      <c r="C12">
        <v>8.0213990215430204</v>
      </c>
      <c r="D12">
        <v>2.2351214395033399</v>
      </c>
      <c r="E12">
        <v>0.57424828389400595</v>
      </c>
      <c r="F12">
        <v>0.120489965738777</v>
      </c>
      <c r="I12" s="3">
        <v>4</v>
      </c>
      <c r="J12" s="3">
        <v>0</v>
      </c>
      <c r="K12" s="3">
        <v>0</v>
      </c>
      <c r="L12" s="3">
        <v>9.2205713547425794E-2</v>
      </c>
      <c r="M12" s="3">
        <v>0.208258233477219</v>
      </c>
      <c r="N12" s="3">
        <v>0.25522937148741798</v>
      </c>
      <c r="P12" s="3">
        <v>4</v>
      </c>
      <c r="Q12" s="3">
        <v>0</v>
      </c>
      <c r="R12" s="3">
        <v>1.2004088070151</v>
      </c>
      <c r="S12" s="3">
        <v>1.04544372434602</v>
      </c>
      <c r="T12" s="3">
        <v>0.57424828389400595</v>
      </c>
      <c r="U12" s="3">
        <v>0.58358387170813697</v>
      </c>
    </row>
    <row r="13" spans="2:21" x14ac:dyDescent="0.2">
      <c r="I13" s="3">
        <v>5</v>
      </c>
      <c r="J13" s="3">
        <v>0</v>
      </c>
      <c r="K13" s="3">
        <v>0</v>
      </c>
      <c r="L13" s="3">
        <v>0</v>
      </c>
      <c r="M13" s="3">
        <v>2.3061346418755398E-2</v>
      </c>
      <c r="N13" s="3">
        <v>3.0265763454379299E-2</v>
      </c>
      <c r="P13" s="3">
        <v>5</v>
      </c>
      <c r="Q13" s="3">
        <v>0</v>
      </c>
      <c r="R13" s="3">
        <v>0.231486237005499</v>
      </c>
      <c r="S13" s="3">
        <v>0.14164390443268801</v>
      </c>
      <c r="T13" s="3">
        <v>0.120489965738777</v>
      </c>
      <c r="U13" s="3">
        <v>0.106807160577925</v>
      </c>
    </row>
    <row r="14" spans="2:21" x14ac:dyDescent="0.2">
      <c r="B14" s="2">
        <v>39.066803908217899</v>
      </c>
      <c r="C14">
        <v>7.3351826733672896</v>
      </c>
      <c r="D14">
        <v>1.47815703482493</v>
      </c>
      <c r="E14">
        <v>0.25522937148741798</v>
      </c>
      <c r="F14">
        <v>3.0265763454379299E-2</v>
      </c>
    </row>
    <row r="15" spans="2:21" x14ac:dyDescent="0.2">
      <c r="B15" s="2">
        <v>36.253460439649601</v>
      </c>
      <c r="C15">
        <v>8.3422363903867307</v>
      </c>
      <c r="D15">
        <v>2.2540295947507301</v>
      </c>
      <c r="E15">
        <v>0.58358387170813697</v>
      </c>
      <c r="F15">
        <v>0.106807160577925</v>
      </c>
    </row>
    <row r="16" spans="2:21" x14ac:dyDescent="0.2">
      <c r="I16" s="4" t="s">
        <v>4</v>
      </c>
      <c r="J16" s="4"/>
      <c r="K16" s="4"/>
      <c r="L16" s="4"/>
      <c r="M16" s="4"/>
      <c r="N16" s="4"/>
      <c r="P16" s="4" t="s">
        <v>5</v>
      </c>
      <c r="Q16" s="4"/>
      <c r="R16" s="4"/>
      <c r="S16" s="4"/>
      <c r="T16" s="4"/>
      <c r="U16" s="4"/>
    </row>
    <row r="17" spans="9:21" x14ac:dyDescent="0.2">
      <c r="I17" s="5" t="s">
        <v>1</v>
      </c>
      <c r="J17" s="5">
        <v>100</v>
      </c>
      <c r="K17" s="5">
        <v>1000</v>
      </c>
      <c r="L17" s="5">
        <v>5000</v>
      </c>
      <c r="M17" s="5">
        <v>10000</v>
      </c>
      <c r="N17" s="5">
        <v>100000</v>
      </c>
      <c r="P17" s="5" t="s">
        <v>1</v>
      </c>
      <c r="Q17" s="5">
        <v>100</v>
      </c>
      <c r="R17" s="5">
        <v>1000</v>
      </c>
      <c r="S17" s="5">
        <v>5000</v>
      </c>
      <c r="T17" s="5">
        <v>10000</v>
      </c>
      <c r="U17" s="5">
        <v>100000</v>
      </c>
    </row>
    <row r="18" spans="9:21" x14ac:dyDescent="0.2">
      <c r="I18" s="3" t="s">
        <v>2</v>
      </c>
      <c r="J18" s="3">
        <v>31.644701568834801</v>
      </c>
      <c r="K18" s="3">
        <v>42.640813357288003</v>
      </c>
      <c r="L18" s="3">
        <v>39.701687493699701</v>
      </c>
      <c r="M18" s="3">
        <v>39.217812317213898</v>
      </c>
      <c r="N18" s="3">
        <v>39.066803908217899</v>
      </c>
      <c r="P18" s="3" t="s">
        <v>2</v>
      </c>
      <c r="Q18" s="3">
        <f>J10</f>
        <v>2.2965405218847601</v>
      </c>
      <c r="R18" s="3">
        <f>K10</f>
        <v>5.6217680342996799</v>
      </c>
      <c r="S18" s="3">
        <f>L10</f>
        <v>7.4757235471652503</v>
      </c>
      <c r="T18" s="3">
        <f>M10</f>
        <v>7.5926464095759796</v>
      </c>
      <c r="U18" s="3">
        <f>N10</f>
        <v>7.3351826733672896</v>
      </c>
    </row>
    <row r="19" spans="9:21" x14ac:dyDescent="0.2">
      <c r="I19" s="3" t="s">
        <v>3</v>
      </c>
      <c r="J19" s="3">
        <f>Q9</f>
        <v>27.302180336821699</v>
      </c>
      <c r="K19" s="3">
        <f t="shared" ref="K19:N19" si="0">R9</f>
        <v>40.773720001653402</v>
      </c>
      <c r="L19" s="3">
        <f t="shared" si="0"/>
        <v>37.270417245718299</v>
      </c>
      <c r="M19" s="3">
        <f t="shared" si="0"/>
        <v>36.058558683194498</v>
      </c>
      <c r="N19" s="3">
        <f t="shared" si="0"/>
        <v>36.253460439649601</v>
      </c>
      <c r="P19" s="3" t="s">
        <v>3</v>
      </c>
      <c r="Q19" s="3">
        <f>Q10</f>
        <v>2.2965405218847601</v>
      </c>
      <c r="R19" s="3">
        <f t="shared" ref="R19:U19" si="1">R10</f>
        <v>9.7545073609702104</v>
      </c>
      <c r="S19" s="3">
        <f t="shared" si="1"/>
        <v>10.1881624912471</v>
      </c>
      <c r="T19" s="3">
        <f t="shared" si="1"/>
        <v>8.0213990215430204</v>
      </c>
      <c r="U19" s="3">
        <f t="shared" si="1"/>
        <v>8.3422363903867307</v>
      </c>
    </row>
    <row r="35" spans="9:21" x14ac:dyDescent="0.2">
      <c r="I35" s="4" t="s">
        <v>6</v>
      </c>
      <c r="J35" s="4"/>
      <c r="K35" s="4"/>
      <c r="L35" s="4"/>
      <c r="M35" s="4"/>
      <c r="N35" s="4"/>
      <c r="P35" s="4" t="s">
        <v>60</v>
      </c>
      <c r="Q35" s="4"/>
      <c r="R35" s="4"/>
      <c r="S35" s="4"/>
      <c r="T35" s="4"/>
      <c r="U35" s="4"/>
    </row>
    <row r="36" spans="9:21" x14ac:dyDescent="0.2">
      <c r="I36" s="5" t="s">
        <v>1</v>
      </c>
      <c r="J36" s="5">
        <v>100</v>
      </c>
      <c r="K36" s="5">
        <v>1000</v>
      </c>
      <c r="L36" s="5">
        <v>5000</v>
      </c>
      <c r="M36" s="5">
        <v>10000</v>
      </c>
      <c r="N36" s="5">
        <v>100000</v>
      </c>
      <c r="P36" s="5" t="s">
        <v>1</v>
      </c>
      <c r="Q36" s="5">
        <v>100</v>
      </c>
      <c r="R36" s="5">
        <v>1000</v>
      </c>
      <c r="S36" s="5">
        <v>5000</v>
      </c>
      <c r="T36" s="5">
        <v>10000</v>
      </c>
      <c r="U36" s="5">
        <v>100000</v>
      </c>
    </row>
    <row r="37" spans="9:21" x14ac:dyDescent="0.2">
      <c r="I37" s="3" t="s">
        <v>2</v>
      </c>
      <c r="J37" s="3">
        <f>J11</f>
        <v>0</v>
      </c>
      <c r="K37" s="3">
        <f t="shared" ref="K37:N37" si="2">K11</f>
        <v>0.46021263048569999</v>
      </c>
      <c r="L37" s="3">
        <f t="shared" si="2"/>
        <v>1.30398014902704</v>
      </c>
      <c r="M37" s="3">
        <f t="shared" si="2"/>
        <v>1.3968447989538</v>
      </c>
      <c r="N37" s="3">
        <f t="shared" si="2"/>
        <v>1.47815703482493</v>
      </c>
      <c r="P37" s="3" t="s">
        <v>2</v>
      </c>
      <c r="Q37" s="3">
        <f>J13</f>
        <v>0</v>
      </c>
      <c r="R37" s="3">
        <f>K13</f>
        <v>0</v>
      </c>
      <c r="S37" s="3">
        <f>L13</f>
        <v>0</v>
      </c>
      <c r="T37" s="3">
        <f>M13</f>
        <v>2.3061346418755398E-2</v>
      </c>
      <c r="U37" s="3">
        <f>N13</f>
        <v>3.0265763454379299E-2</v>
      </c>
    </row>
    <row r="38" spans="9:21" x14ac:dyDescent="0.2">
      <c r="I38" s="3" t="s">
        <v>3</v>
      </c>
      <c r="J38" s="3">
        <f>Q11</f>
        <v>0</v>
      </c>
      <c r="K38" s="3">
        <f t="shared" ref="K38:N38" si="3">R11</f>
        <v>2.1937547755673701</v>
      </c>
      <c r="L38" s="3">
        <f t="shared" si="3"/>
        <v>3.2433099563968</v>
      </c>
      <c r="M38" s="3">
        <f t="shared" si="3"/>
        <v>2.2351214395033399</v>
      </c>
      <c r="N38" s="3">
        <f t="shared" si="3"/>
        <v>2.2540295947507301</v>
      </c>
      <c r="P38" s="3" t="s">
        <v>3</v>
      </c>
      <c r="Q38" s="3">
        <f>Q13</f>
        <v>0</v>
      </c>
      <c r="R38" s="3">
        <f>R13</f>
        <v>0.231486237005499</v>
      </c>
      <c r="S38" s="3">
        <f>S13</f>
        <v>0.14164390443268801</v>
      </c>
      <c r="T38" s="3">
        <f>T13</f>
        <v>0.120489965738777</v>
      </c>
      <c r="U38" s="3">
        <f>U13</f>
        <v>0.106807160577925</v>
      </c>
    </row>
    <row r="54" spans="9:14" x14ac:dyDescent="0.2">
      <c r="I54" s="4" t="s">
        <v>61</v>
      </c>
      <c r="J54" s="4"/>
      <c r="K54" s="4"/>
      <c r="L54" s="4"/>
      <c r="M54" s="4"/>
      <c r="N54" s="4"/>
    </row>
    <row r="55" spans="9:14" x14ac:dyDescent="0.2">
      <c r="I55" s="5" t="s">
        <v>1</v>
      </c>
      <c r="J55" s="5">
        <v>100</v>
      </c>
      <c r="K55" s="5">
        <v>1000</v>
      </c>
      <c r="L55" s="5">
        <v>5000</v>
      </c>
      <c r="M55" s="5">
        <v>10000</v>
      </c>
      <c r="N55" s="5">
        <v>100000</v>
      </c>
    </row>
    <row r="56" spans="9:14" x14ac:dyDescent="0.2">
      <c r="I56" s="3" t="s">
        <v>2</v>
      </c>
      <c r="J56" s="3">
        <f>J12</f>
        <v>0</v>
      </c>
      <c r="K56" s="3">
        <f>K12</f>
        <v>0</v>
      </c>
      <c r="L56" s="3">
        <f>L12</f>
        <v>9.2205713547425794E-2</v>
      </c>
      <c r="M56" s="3">
        <f>M12</f>
        <v>0.208258233477219</v>
      </c>
      <c r="N56" s="3">
        <f>N12</f>
        <v>0.25522937148741798</v>
      </c>
    </row>
    <row r="57" spans="9:14" x14ac:dyDescent="0.2">
      <c r="I57" s="3" t="s">
        <v>3</v>
      </c>
      <c r="J57" s="3">
        <f>Q12</f>
        <v>0</v>
      </c>
      <c r="K57" s="3">
        <f>R12</f>
        <v>1.2004088070151</v>
      </c>
      <c r="L57" s="3">
        <f>S12</f>
        <v>1.04544372434602</v>
      </c>
      <c r="M57" s="3">
        <f>T12</f>
        <v>0.57424828389400595</v>
      </c>
      <c r="N57" s="3">
        <f>U12</f>
        <v>0.58358387170813697</v>
      </c>
    </row>
  </sheetData>
  <mergeCells count="9">
    <mergeCell ref="J6:N6"/>
    <mergeCell ref="Q6:U6"/>
    <mergeCell ref="P35:U35"/>
    <mergeCell ref="I16:N16"/>
    <mergeCell ref="P16:U16"/>
    <mergeCell ref="Q7:U7"/>
    <mergeCell ref="J7:N7"/>
    <mergeCell ref="I35:N35"/>
    <mergeCell ref="I54:N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30C2-CC8C-BF46-8390-FAE4F7209135}">
  <dimension ref="A1:W26"/>
  <sheetViews>
    <sheetView workbookViewId="0">
      <selection activeCell="M1" sqref="M1:W35"/>
    </sheetView>
  </sheetViews>
  <sheetFormatPr baseColWidth="10" defaultRowHeight="16" x14ac:dyDescent="0.2"/>
  <cols>
    <col min="13" max="13" width="12.83203125" bestFit="1" customWidth="1"/>
    <col min="17" max="17" width="12.83203125" bestFit="1" customWidth="1"/>
    <col min="21" max="21" width="12.83203125" bestFit="1" customWidth="1"/>
  </cols>
  <sheetData>
    <row r="1" spans="1:23" x14ac:dyDescent="0.2">
      <c r="A1" s="15" t="s">
        <v>8</v>
      </c>
      <c r="B1" s="15" t="s">
        <v>1</v>
      </c>
      <c r="C1" s="15" t="s">
        <v>7</v>
      </c>
      <c r="D1" s="15" t="s">
        <v>9</v>
      </c>
      <c r="E1" s="15" t="s">
        <v>10</v>
      </c>
      <c r="F1" s="15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M1" s="4" t="s">
        <v>30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6" t="s">
        <v>17</v>
      </c>
      <c r="B2" s="6">
        <v>10000</v>
      </c>
      <c r="C2" s="6">
        <v>0.2</v>
      </c>
      <c r="D2" s="6">
        <v>1</v>
      </c>
      <c r="E2" s="6">
        <v>1</v>
      </c>
      <c r="F2" s="6" t="s">
        <v>19</v>
      </c>
      <c r="G2" s="17">
        <v>40.252493164576997</v>
      </c>
      <c r="H2" s="3">
        <v>7.3518071485903</v>
      </c>
      <c r="I2" s="3">
        <v>0.927543562721445</v>
      </c>
      <c r="J2" s="3">
        <v>9.30167332490935E-2</v>
      </c>
      <c r="K2" s="3">
        <v>0</v>
      </c>
    </row>
    <row r="3" spans="1:23" x14ac:dyDescent="0.2">
      <c r="A3" s="6" t="s">
        <v>18</v>
      </c>
      <c r="B3" s="6">
        <v>10000</v>
      </c>
      <c r="C3" s="6">
        <v>0.2</v>
      </c>
      <c r="D3" s="6">
        <v>1</v>
      </c>
      <c r="E3" s="6">
        <v>1</v>
      </c>
      <c r="F3" s="6" t="s">
        <v>19</v>
      </c>
      <c r="G3" s="17">
        <v>37.007326434397598</v>
      </c>
      <c r="H3" s="3">
        <v>8.4933688765686597</v>
      </c>
      <c r="I3" s="3">
        <v>2.4265690332201202</v>
      </c>
      <c r="J3" s="3">
        <v>0.85809682653961095</v>
      </c>
      <c r="K3" s="3">
        <v>0.12875628859997701</v>
      </c>
      <c r="M3" s="18" t="s">
        <v>25</v>
      </c>
      <c r="N3" s="18"/>
      <c r="O3" s="18"/>
      <c r="Q3" s="18" t="s">
        <v>26</v>
      </c>
      <c r="R3" s="18"/>
      <c r="S3" s="18"/>
      <c r="U3" s="18" t="s">
        <v>27</v>
      </c>
      <c r="V3" s="18"/>
      <c r="W3" s="18"/>
    </row>
    <row r="4" spans="1:23" x14ac:dyDescent="0.2">
      <c r="A4" s="6" t="s">
        <v>17</v>
      </c>
      <c r="B4" s="6">
        <v>10000</v>
      </c>
      <c r="C4" s="6">
        <v>0.3</v>
      </c>
      <c r="D4" s="6">
        <v>1</v>
      </c>
      <c r="E4" s="6">
        <v>1</v>
      </c>
      <c r="F4" s="6" t="s">
        <v>19</v>
      </c>
      <c r="G4" s="17">
        <v>39.662752434884901</v>
      </c>
      <c r="H4" s="3">
        <v>7.3897440225070197</v>
      </c>
      <c r="I4" s="3">
        <v>1.1389361807463401</v>
      </c>
      <c r="J4" s="3">
        <v>0.108323197550161</v>
      </c>
      <c r="K4" s="3">
        <v>0</v>
      </c>
      <c r="M4" s="11" t="s">
        <v>7</v>
      </c>
      <c r="N4" s="7" t="s">
        <v>17</v>
      </c>
      <c r="O4" s="7" t="s">
        <v>18</v>
      </c>
      <c r="Q4" s="11" t="s">
        <v>7</v>
      </c>
      <c r="R4" s="7" t="s">
        <v>17</v>
      </c>
      <c r="S4" s="7" t="s">
        <v>18</v>
      </c>
      <c r="U4" s="11" t="s">
        <v>7</v>
      </c>
      <c r="V4" s="7" t="s">
        <v>17</v>
      </c>
      <c r="W4" s="7" t="s">
        <v>18</v>
      </c>
    </row>
    <row r="5" spans="1:23" x14ac:dyDescent="0.2">
      <c r="A5" s="6" t="s">
        <v>18</v>
      </c>
      <c r="B5" s="6">
        <v>10000</v>
      </c>
      <c r="C5" s="6">
        <v>0.3</v>
      </c>
      <c r="D5" s="6">
        <v>1</v>
      </c>
      <c r="E5" s="6">
        <v>1</v>
      </c>
      <c r="F5" s="6" t="s">
        <v>19</v>
      </c>
      <c r="G5" s="17">
        <v>36.9561098683563</v>
      </c>
      <c r="H5" s="3">
        <v>8.1075671044940094</v>
      </c>
      <c r="I5" s="3">
        <v>2.2297306200085898</v>
      </c>
      <c r="J5" s="3">
        <v>0.67374923739361703</v>
      </c>
      <c r="K5" s="3">
        <v>8.4990193844282205E-2</v>
      </c>
      <c r="M5" s="6" cm="1">
        <f t="array" ref="M5:M8">_xlfn.UNIQUE(C2:C9)</f>
        <v>0.2</v>
      </c>
      <c r="N5" s="3">
        <f>G2</f>
        <v>40.252493164576997</v>
      </c>
      <c r="O5" s="3">
        <f>G3</f>
        <v>37.007326434397598</v>
      </c>
      <c r="Q5" s="6">
        <v>0.2</v>
      </c>
      <c r="R5" s="3">
        <f>H2</f>
        <v>7.3518071485903</v>
      </c>
      <c r="S5" s="3">
        <f>H3</f>
        <v>8.4933688765686597</v>
      </c>
      <c r="U5" s="6">
        <v>0.2</v>
      </c>
      <c r="V5" s="3">
        <f>I2</f>
        <v>0.927543562721445</v>
      </c>
      <c r="W5" s="3">
        <f>I3</f>
        <v>2.4265690332201202</v>
      </c>
    </row>
    <row r="6" spans="1:23" x14ac:dyDescent="0.2">
      <c r="A6" s="6" t="s">
        <v>17</v>
      </c>
      <c r="B6" s="6">
        <v>10000</v>
      </c>
      <c r="C6" s="6">
        <v>0.4</v>
      </c>
      <c r="D6" s="6">
        <v>1</v>
      </c>
      <c r="E6" s="6">
        <v>1</v>
      </c>
      <c r="F6" s="6" t="s">
        <v>19</v>
      </c>
      <c r="G6" s="17">
        <v>39.217812317213898</v>
      </c>
      <c r="H6" s="3">
        <v>7.5926464095759796</v>
      </c>
      <c r="I6" s="3">
        <v>1.3968447989538</v>
      </c>
      <c r="J6" s="3">
        <v>0.208258233477219</v>
      </c>
      <c r="K6" s="3">
        <v>2.3061346418755398E-2</v>
      </c>
      <c r="M6" s="6">
        <v>0.3</v>
      </c>
      <c r="N6" s="3">
        <f>G4</f>
        <v>39.662752434884901</v>
      </c>
      <c r="O6" s="3">
        <f>G5</f>
        <v>36.9561098683563</v>
      </c>
      <c r="Q6" s="6">
        <v>0.3</v>
      </c>
      <c r="R6" s="3">
        <f>H4</f>
        <v>7.3897440225070197</v>
      </c>
      <c r="S6" s="3">
        <f>H5</f>
        <v>8.1075671044940094</v>
      </c>
      <c r="U6" s="6">
        <v>0.3</v>
      </c>
      <c r="V6" s="3">
        <f>I4</f>
        <v>1.1389361807463401</v>
      </c>
      <c r="W6" s="3">
        <f>I5</f>
        <v>2.2297306200085898</v>
      </c>
    </row>
    <row r="7" spans="1:23" x14ac:dyDescent="0.2">
      <c r="A7" s="6" t="s">
        <v>18</v>
      </c>
      <c r="B7" s="6">
        <v>10000</v>
      </c>
      <c r="C7" s="6">
        <v>0.4</v>
      </c>
      <c r="D7" s="6">
        <v>1</v>
      </c>
      <c r="E7" s="6">
        <v>1</v>
      </c>
      <c r="F7" s="6" t="s">
        <v>19</v>
      </c>
      <c r="G7" s="17">
        <v>36.058558683194498</v>
      </c>
      <c r="H7" s="3">
        <v>8.0213990215430204</v>
      </c>
      <c r="I7" s="3">
        <v>2.2351214395033399</v>
      </c>
      <c r="J7" s="3">
        <v>0.57424828389400595</v>
      </c>
      <c r="K7" s="3">
        <v>0.120489965738777</v>
      </c>
      <c r="M7" s="6">
        <v>0.4</v>
      </c>
      <c r="N7" s="3">
        <f>G6</f>
        <v>39.217812317213898</v>
      </c>
      <c r="O7" s="3">
        <f>G7</f>
        <v>36.058558683194498</v>
      </c>
      <c r="Q7" s="6">
        <v>0.4</v>
      </c>
      <c r="R7" s="3">
        <f>H6</f>
        <v>7.5926464095759796</v>
      </c>
      <c r="S7" s="3">
        <f>H7</f>
        <v>8.0213990215430204</v>
      </c>
      <c r="U7" s="6">
        <v>0.4</v>
      </c>
      <c r="V7" s="3">
        <f>I6</f>
        <v>1.3968447989538</v>
      </c>
      <c r="W7" s="3">
        <f>I7</f>
        <v>2.2351214395033399</v>
      </c>
    </row>
    <row r="8" spans="1:23" x14ac:dyDescent="0.2">
      <c r="A8" s="6" t="s">
        <v>17</v>
      </c>
      <c r="B8" s="6">
        <v>10000</v>
      </c>
      <c r="C8" s="6">
        <v>0.5</v>
      </c>
      <c r="D8" s="6">
        <v>1</v>
      </c>
      <c r="E8" s="6">
        <v>1</v>
      </c>
      <c r="F8" s="6" t="s">
        <v>19</v>
      </c>
      <c r="G8" s="17">
        <v>38.634388287716</v>
      </c>
      <c r="H8" s="3">
        <v>7.7204050653031997</v>
      </c>
      <c r="I8" s="3">
        <v>1.5806419782918999</v>
      </c>
      <c r="J8" s="3">
        <v>0.34828243656787999</v>
      </c>
      <c r="K8" s="3">
        <v>1.9249746208860601E-2</v>
      </c>
      <c r="M8" s="6">
        <v>0.5</v>
      </c>
      <c r="N8" s="3">
        <f>G8</f>
        <v>38.634388287716</v>
      </c>
      <c r="O8" s="3">
        <f>G9</f>
        <v>36.191752441359398</v>
      </c>
      <c r="Q8" s="6">
        <v>0.5</v>
      </c>
      <c r="R8" s="3">
        <f>H8</f>
        <v>7.7204050653031997</v>
      </c>
      <c r="S8" s="3">
        <f>H9</f>
        <v>8.1208004676579808</v>
      </c>
      <c r="U8" s="6">
        <v>0.5</v>
      </c>
      <c r="V8" s="3">
        <f>I8</f>
        <v>1.5806419782918999</v>
      </c>
      <c r="W8" s="3">
        <f>I9</f>
        <v>2.33062867735863</v>
      </c>
    </row>
    <row r="9" spans="1:23" x14ac:dyDescent="0.2">
      <c r="A9" s="6" t="s">
        <v>18</v>
      </c>
      <c r="B9" s="6">
        <v>10000</v>
      </c>
      <c r="C9" s="6">
        <v>0.5</v>
      </c>
      <c r="D9" s="6">
        <v>1</v>
      </c>
      <c r="E9" s="6">
        <v>1</v>
      </c>
      <c r="F9" s="6" t="s">
        <v>19</v>
      </c>
      <c r="G9" s="17">
        <v>36.191752441359398</v>
      </c>
      <c r="H9" s="3">
        <v>8.1208004676579808</v>
      </c>
      <c r="I9" s="3">
        <v>2.33062867735863</v>
      </c>
      <c r="J9" s="3">
        <v>0.61907214126074805</v>
      </c>
      <c r="K9" s="3">
        <v>0.119818619253523</v>
      </c>
      <c r="M9" s="6">
        <v>0.6</v>
      </c>
      <c r="N9" s="3">
        <f>G10</f>
        <v>37.964911957013399</v>
      </c>
      <c r="O9" s="3">
        <f>G11</f>
        <v>36.525312463855997</v>
      </c>
      <c r="Q9" s="6">
        <v>0.6</v>
      </c>
      <c r="R9" s="3">
        <f>H10</f>
        <v>8.4011190271394103</v>
      </c>
      <c r="S9" s="3">
        <f>H11</f>
        <v>8.8718188136131602</v>
      </c>
      <c r="U9" s="6">
        <v>0.6</v>
      </c>
      <c r="V9" s="3">
        <f>I10</f>
        <v>1.7442209269059099</v>
      </c>
      <c r="W9" s="3">
        <f>I11</f>
        <v>2.4997216470372501</v>
      </c>
    </row>
    <row r="10" spans="1:23" x14ac:dyDescent="0.2">
      <c r="A10" s="6" t="s">
        <v>17</v>
      </c>
      <c r="B10" s="6">
        <v>10000</v>
      </c>
      <c r="C10" s="6">
        <v>0.6</v>
      </c>
      <c r="D10" s="6">
        <v>1</v>
      </c>
      <c r="E10" s="6">
        <v>1</v>
      </c>
      <c r="F10" s="6" t="s">
        <v>19</v>
      </c>
      <c r="G10" s="17">
        <v>37.964911957013399</v>
      </c>
      <c r="H10" s="3">
        <v>8.4011190271394103</v>
      </c>
      <c r="I10" s="3">
        <v>1.7442209269059099</v>
      </c>
      <c r="J10" s="3">
        <v>0.42025131104219499</v>
      </c>
      <c r="K10" s="3">
        <v>1.59115993372448E-2</v>
      </c>
    </row>
    <row r="11" spans="1:23" x14ac:dyDescent="0.2">
      <c r="A11" s="6" t="s">
        <v>18</v>
      </c>
      <c r="B11" s="6">
        <v>10000</v>
      </c>
      <c r="C11" s="6">
        <v>0.6</v>
      </c>
      <c r="D11" s="6">
        <v>1</v>
      </c>
      <c r="E11" s="6">
        <v>1</v>
      </c>
      <c r="F11" s="6" t="s">
        <v>19</v>
      </c>
      <c r="G11" s="17">
        <v>36.525312463855997</v>
      </c>
      <c r="H11" s="3">
        <v>8.8718188136131602</v>
      </c>
      <c r="I11" s="3">
        <v>2.4997216470372501</v>
      </c>
      <c r="J11" s="3">
        <v>0.65282516907978805</v>
      </c>
      <c r="K11" s="3">
        <v>0.108731089325333</v>
      </c>
    </row>
    <row r="20" spans="13:19" x14ac:dyDescent="0.2">
      <c r="M20" s="18" t="s">
        <v>28</v>
      </c>
      <c r="N20" s="18"/>
      <c r="O20" s="18"/>
      <c r="Q20" s="18" t="s">
        <v>29</v>
      </c>
      <c r="R20" s="18"/>
      <c r="S20" s="18"/>
    </row>
    <row r="21" spans="13:19" x14ac:dyDescent="0.2">
      <c r="M21" s="11" t="s">
        <v>7</v>
      </c>
      <c r="N21" s="7" t="s">
        <v>17</v>
      </c>
      <c r="O21" s="7" t="s">
        <v>18</v>
      </c>
      <c r="Q21" s="11" t="s">
        <v>7</v>
      </c>
      <c r="R21" s="7" t="s">
        <v>17</v>
      </c>
      <c r="S21" s="7" t="s">
        <v>18</v>
      </c>
    </row>
    <row r="22" spans="13:19" x14ac:dyDescent="0.2">
      <c r="M22" s="6">
        <v>0.2</v>
      </c>
      <c r="N22" s="3">
        <f>J2</f>
        <v>9.30167332490935E-2</v>
      </c>
      <c r="O22" s="3">
        <f>J3</f>
        <v>0.85809682653961095</v>
      </c>
      <c r="Q22" s="6">
        <v>0.2</v>
      </c>
      <c r="R22" s="3">
        <f>K2</f>
        <v>0</v>
      </c>
      <c r="S22" s="3">
        <f>K3</f>
        <v>0.12875628859997701</v>
      </c>
    </row>
    <row r="23" spans="13:19" x14ac:dyDescent="0.2">
      <c r="M23" s="6">
        <v>0.3</v>
      </c>
      <c r="N23" s="3">
        <f>J4</f>
        <v>0.108323197550161</v>
      </c>
      <c r="O23" s="3">
        <f>J5</f>
        <v>0.67374923739361703</v>
      </c>
      <c r="Q23" s="6">
        <v>0.3</v>
      </c>
      <c r="R23" s="3">
        <f>K4</f>
        <v>0</v>
      </c>
      <c r="S23" s="3">
        <f>K5</f>
        <v>8.4990193844282205E-2</v>
      </c>
    </row>
    <row r="24" spans="13:19" x14ac:dyDescent="0.2">
      <c r="M24" s="6">
        <v>0.4</v>
      </c>
      <c r="N24" s="3">
        <f>J6</f>
        <v>0.208258233477219</v>
      </c>
      <c r="O24" s="3">
        <f>J7</f>
        <v>0.57424828389400595</v>
      </c>
      <c r="Q24" s="6">
        <v>0.4</v>
      </c>
      <c r="R24" s="3">
        <f>K6</f>
        <v>2.3061346418755398E-2</v>
      </c>
      <c r="S24" s="3">
        <f>K7</f>
        <v>0.120489965738777</v>
      </c>
    </row>
    <row r="25" spans="13:19" x14ac:dyDescent="0.2">
      <c r="M25" s="6">
        <v>0.5</v>
      </c>
      <c r="N25" s="3">
        <f>J8</f>
        <v>0.34828243656787999</v>
      </c>
      <c r="O25" s="3">
        <f>J9</f>
        <v>0.61907214126074805</v>
      </c>
      <c r="Q25" s="6">
        <v>0.5</v>
      </c>
      <c r="R25" s="3">
        <f>K8</f>
        <v>1.9249746208860601E-2</v>
      </c>
      <c r="S25" s="3">
        <f>K9</f>
        <v>0.119818619253523</v>
      </c>
    </row>
    <row r="26" spans="13:19" x14ac:dyDescent="0.2">
      <c r="M26" s="6">
        <v>0.6</v>
      </c>
      <c r="N26" s="3">
        <f>J10</f>
        <v>0.42025131104219499</v>
      </c>
      <c r="O26" s="3">
        <f>J11</f>
        <v>0.65282516907978805</v>
      </c>
      <c r="Q26" s="6">
        <v>0.6</v>
      </c>
      <c r="R26" s="3">
        <f>K10</f>
        <v>1.59115993372448E-2</v>
      </c>
      <c r="S26" s="3">
        <f>K11</f>
        <v>0.108731089325333</v>
      </c>
    </row>
  </sheetData>
  <mergeCells count="6">
    <mergeCell ref="M3:O3"/>
    <mergeCell ref="Q3:S3"/>
    <mergeCell ref="U3:W3"/>
    <mergeCell ref="M20:O20"/>
    <mergeCell ref="Q20:S20"/>
    <mergeCell ref="M1:W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B614-48D9-1B44-9946-06AA1B71ECBD}">
  <dimension ref="A1:W26"/>
  <sheetViews>
    <sheetView workbookViewId="0">
      <selection activeCell="M1" sqref="M1:W35"/>
    </sheetView>
  </sheetViews>
  <sheetFormatPr baseColWidth="10" defaultRowHeight="16" x14ac:dyDescent="0.2"/>
  <cols>
    <col min="13" max="13" width="12.5" bestFit="1" customWidth="1"/>
    <col min="17" max="17" width="12.5" bestFit="1" customWidth="1"/>
    <col min="21" max="21" width="12.5" bestFit="1" customWidth="1"/>
  </cols>
  <sheetData>
    <row r="1" spans="1:23" x14ac:dyDescent="0.2">
      <c r="A1" s="15" t="s">
        <v>8</v>
      </c>
      <c r="B1" s="15" t="s">
        <v>1</v>
      </c>
      <c r="C1" s="15" t="s">
        <v>7</v>
      </c>
      <c r="D1" s="15" t="s">
        <v>9</v>
      </c>
      <c r="E1" s="15" t="s">
        <v>10</v>
      </c>
      <c r="F1" s="15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M1" s="4" t="s">
        <v>31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6" t="s">
        <v>17</v>
      </c>
      <c r="B2" s="6">
        <v>10000</v>
      </c>
      <c r="C2" s="6">
        <v>0.4</v>
      </c>
      <c r="D2" s="6">
        <v>1</v>
      </c>
      <c r="E2" s="6">
        <v>0.8</v>
      </c>
      <c r="F2" s="6" t="s">
        <v>19</v>
      </c>
      <c r="G2" s="17">
        <v>25.827103347663702</v>
      </c>
      <c r="H2" s="3">
        <v>4.1642199129472903</v>
      </c>
      <c r="I2" s="3">
        <v>0.39307362415862701</v>
      </c>
      <c r="J2" s="3">
        <v>2.29964927094541E-2</v>
      </c>
      <c r="K2" s="3">
        <v>0</v>
      </c>
    </row>
    <row r="3" spans="1:23" x14ac:dyDescent="0.2">
      <c r="A3" s="6" t="s">
        <v>18</v>
      </c>
      <c r="B3" s="6">
        <v>10000</v>
      </c>
      <c r="C3" s="6">
        <v>0.4</v>
      </c>
      <c r="D3" s="6">
        <v>1</v>
      </c>
      <c r="E3" s="6">
        <v>0.8</v>
      </c>
      <c r="F3" s="6" t="s">
        <v>19</v>
      </c>
      <c r="G3" s="17">
        <v>23.303388219825401</v>
      </c>
      <c r="H3" s="3">
        <v>4.9087704172491398</v>
      </c>
      <c r="I3" s="3">
        <v>1.49070873454254</v>
      </c>
      <c r="J3" s="3">
        <v>0.57312568737886405</v>
      </c>
      <c r="K3" s="3">
        <v>6.9828836396031796E-2</v>
      </c>
      <c r="M3" s="18" t="s">
        <v>25</v>
      </c>
      <c r="N3" s="18"/>
      <c r="O3" s="18"/>
      <c r="Q3" s="18" t="s">
        <v>26</v>
      </c>
      <c r="R3" s="18"/>
      <c r="S3" s="18"/>
      <c r="U3" s="18" t="s">
        <v>27</v>
      </c>
      <c r="V3" s="18"/>
      <c r="W3" s="18"/>
    </row>
    <row r="4" spans="1:23" x14ac:dyDescent="0.2">
      <c r="A4" s="6" t="s">
        <v>17</v>
      </c>
      <c r="B4" s="6">
        <v>10000</v>
      </c>
      <c r="C4" s="6">
        <v>0.4</v>
      </c>
      <c r="D4" s="6">
        <v>1</v>
      </c>
      <c r="E4" s="6">
        <v>0.9</v>
      </c>
      <c r="F4" s="6" t="s">
        <v>19</v>
      </c>
      <c r="G4" s="17">
        <v>32.1361730956217</v>
      </c>
      <c r="H4" s="3">
        <v>5.9784331746532402</v>
      </c>
      <c r="I4" s="3">
        <v>0.81329951171886805</v>
      </c>
      <c r="J4" s="3">
        <v>6.9794224248237099E-2</v>
      </c>
      <c r="K4" s="3">
        <v>0</v>
      </c>
      <c r="M4" s="11" t="s">
        <v>10</v>
      </c>
      <c r="N4" s="7" t="s">
        <v>17</v>
      </c>
      <c r="O4" s="7" t="s">
        <v>18</v>
      </c>
      <c r="Q4" s="11" t="s">
        <v>10</v>
      </c>
      <c r="R4" s="7" t="s">
        <v>17</v>
      </c>
      <c r="S4" s="7" t="s">
        <v>18</v>
      </c>
      <c r="U4" s="11" t="s">
        <v>10</v>
      </c>
      <c r="V4" s="7" t="s">
        <v>17</v>
      </c>
      <c r="W4" s="7" t="s">
        <v>18</v>
      </c>
    </row>
    <row r="5" spans="1:23" x14ac:dyDescent="0.2">
      <c r="A5" s="6" t="s">
        <v>18</v>
      </c>
      <c r="B5" s="6">
        <v>10000</v>
      </c>
      <c r="C5" s="6">
        <v>0.4</v>
      </c>
      <c r="D5" s="6">
        <v>1</v>
      </c>
      <c r="E5" s="6">
        <v>0.9</v>
      </c>
      <c r="F5" s="6" t="s">
        <v>19</v>
      </c>
      <c r="G5" s="17">
        <v>30.1938019456144</v>
      </c>
      <c r="H5" s="3">
        <v>6.8053531988356504</v>
      </c>
      <c r="I5" s="3">
        <v>1.67378699734244</v>
      </c>
      <c r="J5" s="3">
        <v>0.40428045162898502</v>
      </c>
      <c r="K5" s="3">
        <v>2.30656447285402E-2</v>
      </c>
      <c r="M5" s="6">
        <v>0.8</v>
      </c>
      <c r="N5" s="3">
        <f>G2</f>
        <v>25.827103347663702</v>
      </c>
      <c r="O5" s="3">
        <f>G3</f>
        <v>23.303388219825401</v>
      </c>
      <c r="Q5" s="6">
        <v>0.8</v>
      </c>
      <c r="R5" s="3">
        <f>H2</f>
        <v>4.1642199129472903</v>
      </c>
      <c r="S5" s="3">
        <f>H3</f>
        <v>4.9087704172491398</v>
      </c>
      <c r="U5" s="6">
        <v>0.8</v>
      </c>
      <c r="V5" s="3">
        <f>I2</f>
        <v>0.39307362415862701</v>
      </c>
      <c r="W5" s="3">
        <f>I3</f>
        <v>1.49070873454254</v>
      </c>
    </row>
    <row r="6" spans="1:23" x14ac:dyDescent="0.2">
      <c r="A6" s="6" t="s">
        <v>17</v>
      </c>
      <c r="B6" s="6">
        <v>10000</v>
      </c>
      <c r="C6" s="6">
        <v>0.4</v>
      </c>
      <c r="D6" s="6">
        <v>1</v>
      </c>
      <c r="E6" s="6">
        <v>1</v>
      </c>
      <c r="F6" s="6" t="s">
        <v>19</v>
      </c>
      <c r="G6" s="17">
        <v>39.217812317213898</v>
      </c>
      <c r="H6" s="3">
        <v>7.5926464095759796</v>
      </c>
      <c r="I6" s="3">
        <v>1.3968447989538</v>
      </c>
      <c r="J6" s="3">
        <v>0.208258233477219</v>
      </c>
      <c r="K6" s="3">
        <v>2.3061346418755398E-2</v>
      </c>
      <c r="M6" s="6">
        <v>0.9</v>
      </c>
      <c r="N6" s="3">
        <f>G4</f>
        <v>32.1361730956217</v>
      </c>
      <c r="O6" s="3">
        <f>G5</f>
        <v>30.1938019456144</v>
      </c>
      <c r="Q6" s="6">
        <v>0.9</v>
      </c>
      <c r="R6" s="3">
        <f>H4</f>
        <v>5.9784331746532402</v>
      </c>
      <c r="S6" s="3">
        <f>H5</f>
        <v>6.8053531988356504</v>
      </c>
      <c r="U6" s="6">
        <v>0.9</v>
      </c>
      <c r="V6" s="3">
        <f>I4</f>
        <v>0.81329951171886805</v>
      </c>
      <c r="W6" s="3">
        <f>I5</f>
        <v>1.67378699734244</v>
      </c>
    </row>
    <row r="7" spans="1:23" x14ac:dyDescent="0.2">
      <c r="A7" s="6" t="s">
        <v>18</v>
      </c>
      <c r="B7" s="6">
        <v>10000</v>
      </c>
      <c r="C7" s="6">
        <v>0.4</v>
      </c>
      <c r="D7" s="6">
        <v>1</v>
      </c>
      <c r="E7" s="6">
        <v>1</v>
      </c>
      <c r="F7" s="6" t="s">
        <v>19</v>
      </c>
      <c r="G7" s="17">
        <v>36.058558683194498</v>
      </c>
      <c r="H7" s="3">
        <v>8.0213990215430204</v>
      </c>
      <c r="I7" s="3">
        <v>2.2351214395033399</v>
      </c>
      <c r="J7" s="3">
        <v>0.57424828389400595</v>
      </c>
      <c r="K7" s="3">
        <v>0.120489965738777</v>
      </c>
      <c r="M7" s="6">
        <v>1</v>
      </c>
      <c r="N7" s="3">
        <f>G6</f>
        <v>39.217812317213898</v>
      </c>
      <c r="O7" s="3">
        <f>G7</f>
        <v>36.058558683194498</v>
      </c>
      <c r="Q7" s="6">
        <v>1</v>
      </c>
      <c r="R7" s="3">
        <f>H6</f>
        <v>7.5926464095759796</v>
      </c>
      <c r="S7" s="3">
        <f>H7</f>
        <v>8.0213990215430204</v>
      </c>
      <c r="U7" s="6">
        <v>1</v>
      </c>
      <c r="V7" s="3">
        <f>I6</f>
        <v>1.3968447989538</v>
      </c>
      <c r="W7" s="3">
        <f>I7</f>
        <v>2.2351214395033399</v>
      </c>
    </row>
    <row r="8" spans="1:23" x14ac:dyDescent="0.2">
      <c r="A8" s="6" t="s">
        <v>17</v>
      </c>
      <c r="B8" s="6">
        <v>10000</v>
      </c>
      <c r="C8" s="6">
        <v>0.4</v>
      </c>
      <c r="D8" s="6">
        <v>1</v>
      </c>
      <c r="E8" s="6">
        <v>1.1000000000000001</v>
      </c>
      <c r="F8" s="6" t="s">
        <v>19</v>
      </c>
      <c r="G8" s="17">
        <v>46.6989242130661</v>
      </c>
      <c r="H8" s="3">
        <v>9.4839964669969703</v>
      </c>
      <c r="I8" s="3">
        <v>1.8971034894414101</v>
      </c>
      <c r="J8" s="3">
        <v>0.41801228793620998</v>
      </c>
      <c r="K8" s="3">
        <v>2.3103750141699599E-2</v>
      </c>
      <c r="M8" s="6">
        <v>1.1000000000000001</v>
      </c>
      <c r="N8" s="3">
        <f>G8</f>
        <v>46.6989242130661</v>
      </c>
      <c r="O8" s="3">
        <f>G9</f>
        <v>44.350041992105297</v>
      </c>
      <c r="Q8" s="6">
        <v>1.1000000000000001</v>
      </c>
      <c r="R8" s="3">
        <f>H8</f>
        <v>9.4839964669969703</v>
      </c>
      <c r="S8" s="3">
        <f>H9</f>
        <v>10.5855163398484</v>
      </c>
      <c r="U8" s="6">
        <v>1.1000000000000001</v>
      </c>
      <c r="V8" s="3">
        <f>I8</f>
        <v>1.8971034894414101</v>
      </c>
      <c r="W8" s="3">
        <f>I9</f>
        <v>2.8023288796547599</v>
      </c>
    </row>
    <row r="9" spans="1:23" x14ac:dyDescent="0.2">
      <c r="A9" s="6" t="s">
        <v>18</v>
      </c>
      <c r="B9" s="6">
        <v>10000</v>
      </c>
      <c r="C9" s="6">
        <v>0.4</v>
      </c>
      <c r="D9" s="6">
        <v>1</v>
      </c>
      <c r="E9" s="6">
        <v>1.1000000000000001</v>
      </c>
      <c r="F9" s="6" t="s">
        <v>19</v>
      </c>
      <c r="G9" s="17">
        <v>44.350041992105297</v>
      </c>
      <c r="H9" s="3">
        <v>10.5855163398484</v>
      </c>
      <c r="I9" s="3">
        <v>2.8023288796547599</v>
      </c>
      <c r="J9" s="3">
        <v>0.83502183250094597</v>
      </c>
      <c r="K9" s="3">
        <v>9.4677625226980394E-2</v>
      </c>
      <c r="M9" s="6">
        <v>1.2</v>
      </c>
      <c r="N9" s="3">
        <f>G10</f>
        <v>55.385302665538703</v>
      </c>
      <c r="O9" s="3">
        <f>G11</f>
        <v>53.2423318354654</v>
      </c>
      <c r="Q9" s="6">
        <v>1.2</v>
      </c>
      <c r="R9" s="3">
        <f>H10</f>
        <v>11.8466450966358</v>
      </c>
      <c r="S9" s="3">
        <f>H11</f>
        <v>12.666033837596199</v>
      </c>
      <c r="U9" s="6">
        <v>1.2</v>
      </c>
      <c r="V9" s="3">
        <f>I10</f>
        <v>2.4257383112458202</v>
      </c>
      <c r="W9" s="3">
        <f>I11</f>
        <v>3.6030232059517999</v>
      </c>
    </row>
    <row r="10" spans="1:23" x14ac:dyDescent="0.2">
      <c r="A10" s="6" t="s">
        <v>17</v>
      </c>
      <c r="B10" s="6">
        <v>10000</v>
      </c>
      <c r="C10" s="6">
        <v>0.4</v>
      </c>
      <c r="D10" s="6">
        <v>1</v>
      </c>
      <c r="E10" s="6">
        <v>1.2</v>
      </c>
      <c r="F10" s="6" t="s">
        <v>19</v>
      </c>
      <c r="G10" s="17">
        <v>55.385302665538703</v>
      </c>
      <c r="H10" s="3">
        <v>11.8466450966358</v>
      </c>
      <c r="I10" s="3">
        <v>2.4257383112458202</v>
      </c>
      <c r="J10" s="3">
        <v>0.605433191418845</v>
      </c>
      <c r="K10" s="3">
        <v>2.38530743893904E-2</v>
      </c>
    </row>
    <row r="11" spans="1:23" x14ac:dyDescent="0.2">
      <c r="A11" s="6" t="s">
        <v>18</v>
      </c>
      <c r="B11" s="6">
        <v>10000</v>
      </c>
      <c r="C11" s="6">
        <v>0.4</v>
      </c>
      <c r="D11" s="6">
        <v>1</v>
      </c>
      <c r="E11" s="6">
        <v>1.2</v>
      </c>
      <c r="F11" s="6" t="s">
        <v>19</v>
      </c>
      <c r="G11" s="17">
        <v>53.2423318354654</v>
      </c>
      <c r="H11" s="3">
        <v>12.666033837596199</v>
      </c>
      <c r="I11" s="3">
        <v>3.6030232059517999</v>
      </c>
      <c r="J11" s="3">
        <v>0.82001781607393198</v>
      </c>
      <c r="K11" s="3">
        <v>0.16726326830694399</v>
      </c>
    </row>
    <row r="20" spans="13:19" x14ac:dyDescent="0.2">
      <c r="M20" s="18" t="s">
        <v>28</v>
      </c>
      <c r="N20" s="18"/>
      <c r="O20" s="18"/>
      <c r="Q20" s="18" t="s">
        <v>29</v>
      </c>
      <c r="R20" s="18"/>
      <c r="S20" s="18"/>
    </row>
    <row r="21" spans="13:19" x14ac:dyDescent="0.2">
      <c r="M21" s="11" t="s">
        <v>10</v>
      </c>
      <c r="N21" s="7" t="s">
        <v>17</v>
      </c>
      <c r="O21" s="7" t="s">
        <v>18</v>
      </c>
      <c r="Q21" s="11" t="s">
        <v>10</v>
      </c>
      <c r="R21" s="7" t="s">
        <v>17</v>
      </c>
      <c r="S21" s="7" t="s">
        <v>18</v>
      </c>
    </row>
    <row r="22" spans="13:19" x14ac:dyDescent="0.2">
      <c r="M22" s="6">
        <v>0.8</v>
      </c>
      <c r="N22" s="3">
        <f>J2</f>
        <v>2.29964927094541E-2</v>
      </c>
      <c r="O22" s="3">
        <f>J3</f>
        <v>0.57312568737886405</v>
      </c>
      <c r="Q22" s="6">
        <v>0.8</v>
      </c>
      <c r="R22" s="3">
        <f>K2</f>
        <v>0</v>
      </c>
      <c r="S22" s="3">
        <f>K3</f>
        <v>6.9828836396031796E-2</v>
      </c>
    </row>
    <row r="23" spans="13:19" x14ac:dyDescent="0.2">
      <c r="M23" s="6">
        <v>0.9</v>
      </c>
      <c r="N23" s="3">
        <f>J4</f>
        <v>6.9794224248237099E-2</v>
      </c>
      <c r="O23" s="3">
        <f>J5</f>
        <v>0.40428045162898502</v>
      </c>
      <c r="Q23" s="6">
        <v>0.9</v>
      </c>
      <c r="R23" s="3">
        <f>K4</f>
        <v>0</v>
      </c>
      <c r="S23" s="3">
        <f>K5</f>
        <v>2.30656447285402E-2</v>
      </c>
    </row>
    <row r="24" spans="13:19" x14ac:dyDescent="0.2">
      <c r="M24" s="6">
        <v>1</v>
      </c>
      <c r="N24" s="3">
        <f>J6</f>
        <v>0.208258233477219</v>
      </c>
      <c r="O24" s="3">
        <f>J7</f>
        <v>0.57424828389400595</v>
      </c>
      <c r="Q24" s="6">
        <v>1</v>
      </c>
      <c r="R24" s="3">
        <f>K6</f>
        <v>2.3061346418755398E-2</v>
      </c>
      <c r="S24" s="3">
        <f>K7</f>
        <v>0.120489965738777</v>
      </c>
    </row>
    <row r="25" spans="13:19" x14ac:dyDescent="0.2">
      <c r="M25" s="6">
        <v>1.1000000000000001</v>
      </c>
      <c r="N25" s="3">
        <f>J8</f>
        <v>0.41801228793620998</v>
      </c>
      <c r="O25" s="3">
        <f>J9</f>
        <v>0.83502183250094597</v>
      </c>
      <c r="Q25" s="6">
        <v>1.1000000000000001</v>
      </c>
      <c r="R25" s="3">
        <f>K8</f>
        <v>2.3103750141699599E-2</v>
      </c>
      <c r="S25" s="3">
        <f>K9</f>
        <v>9.4677625226980394E-2</v>
      </c>
    </row>
    <row r="26" spans="13:19" x14ac:dyDescent="0.2">
      <c r="M26" s="6">
        <v>1.2</v>
      </c>
      <c r="N26" s="3">
        <f>J10</f>
        <v>0.605433191418845</v>
      </c>
      <c r="O26" s="3">
        <f>J11</f>
        <v>0.82001781607393198</v>
      </c>
      <c r="Q26" s="6">
        <v>1.2</v>
      </c>
      <c r="R26" s="3">
        <f>K10</f>
        <v>2.38530743893904E-2</v>
      </c>
      <c r="S26" s="3">
        <f>K11</f>
        <v>0.16726326830694399</v>
      </c>
    </row>
  </sheetData>
  <mergeCells count="6">
    <mergeCell ref="M1:W1"/>
    <mergeCell ref="M3:O3"/>
    <mergeCell ref="Q3:S3"/>
    <mergeCell ref="U3:W3"/>
    <mergeCell ref="M20:O20"/>
    <mergeCell ref="Q20:S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9A2-2BAD-C348-991F-A90EEB5B9C6F}">
  <dimension ref="A1:W26"/>
  <sheetViews>
    <sheetView workbookViewId="0">
      <selection activeCell="N21" sqref="N21"/>
    </sheetView>
  </sheetViews>
  <sheetFormatPr baseColWidth="10" defaultRowHeight="16" x14ac:dyDescent="0.2"/>
  <cols>
    <col min="13" max="13" width="15.83203125" bestFit="1" customWidth="1"/>
    <col min="17" max="17" width="15.83203125" bestFit="1" customWidth="1"/>
    <col min="21" max="21" width="15.83203125" bestFit="1" customWidth="1"/>
  </cols>
  <sheetData>
    <row r="1" spans="1:23" x14ac:dyDescent="0.2">
      <c r="A1" s="15" t="s">
        <v>8</v>
      </c>
      <c r="B1" s="15" t="s">
        <v>1</v>
      </c>
      <c r="C1" s="15" t="s">
        <v>7</v>
      </c>
      <c r="D1" s="15" t="s">
        <v>9</v>
      </c>
      <c r="E1" s="15" t="s">
        <v>10</v>
      </c>
      <c r="F1" s="15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M1" s="4" t="s">
        <v>32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6" t="s">
        <v>17</v>
      </c>
      <c r="B2" s="6">
        <v>10000</v>
      </c>
      <c r="C2" s="6">
        <v>0.4</v>
      </c>
      <c r="D2" s="6">
        <v>0.8</v>
      </c>
      <c r="E2" s="6">
        <v>1</v>
      </c>
      <c r="F2" s="6" t="s">
        <v>19</v>
      </c>
      <c r="G2" s="17">
        <v>41.125105022574999</v>
      </c>
      <c r="H2" s="3">
        <v>6.6866026509166199</v>
      </c>
      <c r="I2" s="3">
        <v>0.88062771966340203</v>
      </c>
      <c r="J2" s="3">
        <v>6.9823455962775297E-2</v>
      </c>
      <c r="K2" s="3">
        <v>0</v>
      </c>
    </row>
    <row r="3" spans="1:23" x14ac:dyDescent="0.2">
      <c r="A3" s="6" t="s">
        <v>18</v>
      </c>
      <c r="B3" s="6">
        <v>10000</v>
      </c>
      <c r="C3" s="6">
        <v>0.4</v>
      </c>
      <c r="D3" s="6">
        <v>0.8</v>
      </c>
      <c r="E3" s="6">
        <v>1</v>
      </c>
      <c r="F3" s="6" t="s">
        <v>19</v>
      </c>
      <c r="G3" s="17">
        <v>37.208845331989401</v>
      </c>
      <c r="H3" s="3">
        <v>7.8036670625017397</v>
      </c>
      <c r="I3" s="3">
        <v>1.9663600642392001</v>
      </c>
      <c r="J3" s="3">
        <v>0.352580250673517</v>
      </c>
      <c r="K3" s="3">
        <v>4.75801414949538E-2</v>
      </c>
      <c r="M3" s="18" t="s">
        <v>25</v>
      </c>
      <c r="N3" s="18"/>
      <c r="O3" s="18"/>
      <c r="Q3" s="18" t="s">
        <v>26</v>
      </c>
      <c r="R3" s="18"/>
      <c r="S3" s="18"/>
      <c r="U3" s="18" t="s">
        <v>27</v>
      </c>
      <c r="V3" s="18"/>
      <c r="W3" s="18"/>
    </row>
    <row r="4" spans="1:23" x14ac:dyDescent="0.2">
      <c r="A4" s="6" t="s">
        <v>17</v>
      </c>
      <c r="B4" s="6">
        <v>10000</v>
      </c>
      <c r="C4" s="6">
        <v>0.4</v>
      </c>
      <c r="D4" s="6">
        <v>0.9</v>
      </c>
      <c r="E4" s="6">
        <v>1</v>
      </c>
      <c r="F4" s="6" t="s">
        <v>19</v>
      </c>
      <c r="G4" s="17">
        <v>40.118409445058198</v>
      </c>
      <c r="H4" s="3">
        <v>7.2454457644222803</v>
      </c>
      <c r="I4" s="3">
        <v>1.13979438472867</v>
      </c>
      <c r="J4" s="3">
        <v>0.115968948262186</v>
      </c>
      <c r="K4" s="3">
        <v>2.3053142540672401E-2</v>
      </c>
      <c r="M4" s="11" t="s">
        <v>9</v>
      </c>
      <c r="N4" s="7" t="s">
        <v>17</v>
      </c>
      <c r="O4" s="7" t="s">
        <v>18</v>
      </c>
      <c r="Q4" s="11" t="s">
        <v>9</v>
      </c>
      <c r="R4" s="7" t="s">
        <v>17</v>
      </c>
      <c r="S4" s="7" t="s">
        <v>18</v>
      </c>
      <c r="U4" s="11" t="s">
        <v>9</v>
      </c>
      <c r="V4" s="7" t="s">
        <v>17</v>
      </c>
      <c r="W4" s="7" t="s">
        <v>18</v>
      </c>
    </row>
    <row r="5" spans="1:23" x14ac:dyDescent="0.2">
      <c r="A5" s="6" t="s">
        <v>18</v>
      </c>
      <c r="B5" s="6">
        <v>10000</v>
      </c>
      <c r="C5" s="6">
        <v>0.4</v>
      </c>
      <c r="D5" s="6">
        <v>0.9</v>
      </c>
      <c r="E5" s="6">
        <v>1</v>
      </c>
      <c r="F5" s="6" t="s">
        <v>19</v>
      </c>
      <c r="G5" s="17">
        <v>34.808271895254798</v>
      </c>
      <c r="H5" s="3">
        <v>8.1074442325325897</v>
      </c>
      <c r="I5" s="3">
        <v>2.2175277129906998</v>
      </c>
      <c r="J5" s="3">
        <v>0.40979522357459502</v>
      </c>
      <c r="K5" s="3">
        <v>2.45135758606418E-2</v>
      </c>
      <c r="M5" s="6">
        <v>0.8</v>
      </c>
      <c r="N5" s="3">
        <f>G2</f>
        <v>41.125105022574999</v>
      </c>
      <c r="O5" s="3">
        <f>G3</f>
        <v>37.208845331989401</v>
      </c>
      <c r="Q5" s="6">
        <v>0.8</v>
      </c>
      <c r="R5" s="3">
        <f>H2</f>
        <v>6.6866026509166199</v>
      </c>
      <c r="S5" s="3">
        <f>H3</f>
        <v>7.8036670625017397</v>
      </c>
      <c r="U5" s="6">
        <v>0.8</v>
      </c>
      <c r="V5" s="3">
        <f>I2</f>
        <v>0.88062771966340203</v>
      </c>
      <c r="W5" s="3">
        <f>I3</f>
        <v>1.9663600642392001</v>
      </c>
    </row>
    <row r="6" spans="1:23" x14ac:dyDescent="0.2">
      <c r="A6" s="6" t="s">
        <v>17</v>
      </c>
      <c r="B6" s="6">
        <v>10000</v>
      </c>
      <c r="C6" s="6">
        <v>0.4</v>
      </c>
      <c r="D6" s="6">
        <v>1</v>
      </c>
      <c r="E6" s="6">
        <v>1</v>
      </c>
      <c r="F6" s="6" t="s">
        <v>19</v>
      </c>
      <c r="G6" s="17">
        <v>39.217812317213898</v>
      </c>
      <c r="H6" s="3">
        <v>7.5926464095759796</v>
      </c>
      <c r="I6" s="3">
        <v>1.3968447989538</v>
      </c>
      <c r="J6" s="3">
        <v>0.208258233477219</v>
      </c>
      <c r="K6" s="3">
        <v>2.3061346418755398E-2</v>
      </c>
      <c r="M6" s="6">
        <v>0.9</v>
      </c>
      <c r="N6" s="3">
        <f>G4</f>
        <v>40.118409445058198</v>
      </c>
      <c r="O6" s="3">
        <f>G5</f>
        <v>34.808271895254798</v>
      </c>
      <c r="Q6" s="6">
        <v>0.9</v>
      </c>
      <c r="R6" s="3">
        <f>H4</f>
        <v>7.2454457644222803</v>
      </c>
      <c r="S6" s="3">
        <f>H5</f>
        <v>8.1074442325325897</v>
      </c>
      <c r="U6" s="6">
        <v>0.9</v>
      </c>
      <c r="V6" s="3">
        <f>I4</f>
        <v>1.13979438472867</v>
      </c>
      <c r="W6" s="3">
        <f>I5</f>
        <v>2.2175277129906998</v>
      </c>
    </row>
    <row r="7" spans="1:23" x14ac:dyDescent="0.2">
      <c r="A7" s="6" t="s">
        <v>18</v>
      </c>
      <c r="B7" s="6">
        <v>10000</v>
      </c>
      <c r="C7" s="6">
        <v>0.4</v>
      </c>
      <c r="D7" s="6">
        <v>1</v>
      </c>
      <c r="E7" s="6">
        <v>1</v>
      </c>
      <c r="F7" s="6" t="s">
        <v>19</v>
      </c>
      <c r="G7" s="17">
        <v>36.058558683194498</v>
      </c>
      <c r="H7" s="3">
        <v>8.0213990215430204</v>
      </c>
      <c r="I7" s="3">
        <v>2.2351214395033399</v>
      </c>
      <c r="J7" s="3">
        <v>0.57424828389400595</v>
      </c>
      <c r="K7" s="3">
        <v>0.120489965738777</v>
      </c>
      <c r="M7" s="6">
        <v>1</v>
      </c>
      <c r="N7" s="3">
        <f>G6</f>
        <v>39.217812317213898</v>
      </c>
      <c r="O7" s="3">
        <f>G7</f>
        <v>36.058558683194498</v>
      </c>
      <c r="Q7" s="6">
        <v>1</v>
      </c>
      <c r="R7" s="3">
        <f>H6</f>
        <v>7.5926464095759796</v>
      </c>
      <c r="S7" s="3">
        <f>H7</f>
        <v>8.0213990215430204</v>
      </c>
      <c r="U7" s="6">
        <v>1</v>
      </c>
      <c r="V7" s="3">
        <f>I6</f>
        <v>1.3968447989538</v>
      </c>
      <c r="W7" s="3">
        <f>I7</f>
        <v>2.2351214395033399</v>
      </c>
    </row>
    <row r="8" spans="1:23" x14ac:dyDescent="0.2">
      <c r="A8" s="6" t="s">
        <v>17</v>
      </c>
      <c r="B8" s="6">
        <v>10000</v>
      </c>
      <c r="C8" s="6">
        <v>0.4</v>
      </c>
      <c r="D8" s="6">
        <v>1.1000000000000001</v>
      </c>
      <c r="E8" s="6">
        <v>1</v>
      </c>
      <c r="F8" s="6" t="s">
        <v>19</v>
      </c>
      <c r="G8" s="17">
        <v>38.342439346147103</v>
      </c>
      <c r="H8" s="3">
        <v>7.9951785104389197</v>
      </c>
      <c r="I8" s="3">
        <v>1.7510888559758999</v>
      </c>
      <c r="J8" s="3">
        <v>0.30066729258909802</v>
      </c>
      <c r="K8" s="3">
        <v>2.30735976363317E-2</v>
      </c>
      <c r="M8" s="6">
        <v>1.1000000000000001</v>
      </c>
      <c r="N8" s="3">
        <f>G8</f>
        <v>38.342439346147103</v>
      </c>
      <c r="O8" s="3">
        <f>G9</f>
        <v>32.7678049370571</v>
      </c>
      <c r="Q8" s="6">
        <v>1.1000000000000001</v>
      </c>
      <c r="R8" s="3">
        <f>H8</f>
        <v>7.9951785104389197</v>
      </c>
      <c r="S8" s="3">
        <f>H9</f>
        <v>9.36028029374277</v>
      </c>
      <c r="U8" s="6">
        <v>1.1000000000000001</v>
      </c>
      <c r="V8" s="3">
        <f>I8</f>
        <v>1.7510888559758999</v>
      </c>
      <c r="W8" s="3">
        <f>I9</f>
        <v>3.10340974622429</v>
      </c>
    </row>
    <row r="9" spans="1:23" x14ac:dyDescent="0.2">
      <c r="A9" s="6" t="s">
        <v>18</v>
      </c>
      <c r="B9" s="6">
        <v>10000</v>
      </c>
      <c r="C9" s="6">
        <v>0.4</v>
      </c>
      <c r="D9" s="6">
        <v>1.1000000000000001</v>
      </c>
      <c r="E9" s="6">
        <v>1</v>
      </c>
      <c r="F9" s="6" t="s">
        <v>19</v>
      </c>
      <c r="G9" s="17">
        <v>32.7678049370571</v>
      </c>
      <c r="H9" s="3">
        <v>9.36028029374277</v>
      </c>
      <c r="I9" s="3">
        <v>3.10340974622429</v>
      </c>
      <c r="J9" s="3">
        <v>1.1421580842627901</v>
      </c>
      <c r="K9" s="3">
        <v>0.18923189085397599</v>
      </c>
      <c r="M9" s="6">
        <v>1.2</v>
      </c>
      <c r="N9" s="3">
        <f>G10</f>
        <v>37.3761155386307</v>
      </c>
      <c r="O9" s="3">
        <f>G11</f>
        <v>31.507251223423101</v>
      </c>
      <c r="Q9" s="6">
        <v>1.2</v>
      </c>
      <c r="R9" s="3">
        <f>H10</f>
        <v>8.4473708611460392</v>
      </c>
      <c r="S9" s="3">
        <f>H11</f>
        <v>9.5907528176931098</v>
      </c>
      <c r="U9" s="6">
        <v>1.2</v>
      </c>
      <c r="V9" s="3">
        <f>I10</f>
        <v>1.89561931795392</v>
      </c>
      <c r="W9" s="3">
        <f>I11</f>
        <v>3.82847626580855</v>
      </c>
    </row>
    <row r="10" spans="1:23" x14ac:dyDescent="0.2">
      <c r="A10" s="6" t="s">
        <v>17</v>
      </c>
      <c r="B10" s="6">
        <v>10000</v>
      </c>
      <c r="C10" s="6">
        <v>0.4</v>
      </c>
      <c r="D10" s="6">
        <v>1.2</v>
      </c>
      <c r="E10" s="6">
        <v>1</v>
      </c>
      <c r="F10" s="6" t="s">
        <v>19</v>
      </c>
      <c r="G10" s="17">
        <v>37.3761155386307</v>
      </c>
      <c r="H10" s="3">
        <v>8.4473708611460392</v>
      </c>
      <c r="I10" s="3">
        <v>1.89561931795392</v>
      </c>
      <c r="J10" s="3">
        <v>0.51070971870904203</v>
      </c>
      <c r="K10" s="3">
        <v>2.3085004572499099E-2</v>
      </c>
    </row>
    <row r="11" spans="1:23" x14ac:dyDescent="0.2">
      <c r="A11" s="6" t="s">
        <v>18</v>
      </c>
      <c r="B11" s="6">
        <v>10000</v>
      </c>
      <c r="C11" s="6">
        <v>0.4</v>
      </c>
      <c r="D11" s="6">
        <v>1.2</v>
      </c>
      <c r="E11" s="6">
        <v>1</v>
      </c>
      <c r="F11" s="6" t="s">
        <v>19</v>
      </c>
      <c r="G11" s="17">
        <v>31.507251223423101</v>
      </c>
      <c r="H11" s="3">
        <v>9.5907528176931098</v>
      </c>
      <c r="I11" s="3">
        <v>3.82847626580855</v>
      </c>
      <c r="J11" s="3">
        <v>1.84772685134425</v>
      </c>
      <c r="K11" s="3">
        <v>0.48685104935634599</v>
      </c>
    </row>
    <row r="20" spans="13:19" x14ac:dyDescent="0.2">
      <c r="M20" s="18" t="s">
        <v>28</v>
      </c>
      <c r="N20" s="18"/>
      <c r="O20" s="18"/>
      <c r="Q20" s="18" t="s">
        <v>29</v>
      </c>
      <c r="R20" s="18"/>
      <c r="S20" s="18"/>
    </row>
    <row r="21" spans="13:19" x14ac:dyDescent="0.2">
      <c r="M21" s="11" t="s">
        <v>9</v>
      </c>
      <c r="N21" s="7" t="s">
        <v>17</v>
      </c>
      <c r="O21" s="7" t="s">
        <v>18</v>
      </c>
      <c r="Q21" s="11" t="s">
        <v>9</v>
      </c>
      <c r="R21" s="7" t="s">
        <v>17</v>
      </c>
      <c r="S21" s="7" t="s">
        <v>18</v>
      </c>
    </row>
    <row r="22" spans="13:19" x14ac:dyDescent="0.2">
      <c r="M22" s="6">
        <v>0.8</v>
      </c>
      <c r="N22" s="3">
        <f>J2</f>
        <v>6.9823455962775297E-2</v>
      </c>
      <c r="O22" s="3">
        <f>J3</f>
        <v>0.352580250673517</v>
      </c>
      <c r="Q22" s="6">
        <v>0.8</v>
      </c>
      <c r="R22" s="3">
        <f>K2</f>
        <v>0</v>
      </c>
      <c r="S22" s="3">
        <f>K3</f>
        <v>4.75801414949538E-2</v>
      </c>
    </row>
    <row r="23" spans="13:19" x14ac:dyDescent="0.2">
      <c r="M23" s="6">
        <v>0.9</v>
      </c>
      <c r="N23" s="3">
        <f>J4</f>
        <v>0.115968948262186</v>
      </c>
      <c r="O23" s="3">
        <f>J5</f>
        <v>0.40979522357459502</v>
      </c>
      <c r="Q23" s="6">
        <v>0.9</v>
      </c>
      <c r="R23" s="3">
        <f>K4</f>
        <v>2.3053142540672401E-2</v>
      </c>
      <c r="S23" s="3">
        <f>K5</f>
        <v>2.45135758606418E-2</v>
      </c>
    </row>
    <row r="24" spans="13:19" x14ac:dyDescent="0.2">
      <c r="M24" s="6">
        <v>1</v>
      </c>
      <c r="N24" s="3">
        <f>J6</f>
        <v>0.208258233477219</v>
      </c>
      <c r="O24" s="3">
        <f>J7</f>
        <v>0.57424828389400595</v>
      </c>
      <c r="Q24" s="6">
        <v>1</v>
      </c>
      <c r="R24" s="3">
        <f>K6</f>
        <v>2.3061346418755398E-2</v>
      </c>
      <c r="S24" s="3">
        <f>K7</f>
        <v>0.120489965738777</v>
      </c>
    </row>
    <row r="25" spans="13:19" x14ac:dyDescent="0.2">
      <c r="M25" s="6">
        <v>1.1000000000000001</v>
      </c>
      <c r="N25" s="3">
        <f>J8</f>
        <v>0.30066729258909802</v>
      </c>
      <c r="O25" s="3">
        <f>J9</f>
        <v>1.1421580842627901</v>
      </c>
      <c r="Q25" s="6">
        <v>1.1000000000000001</v>
      </c>
      <c r="R25" s="3">
        <f>K8</f>
        <v>2.30735976363317E-2</v>
      </c>
      <c r="S25" s="3">
        <f>K9</f>
        <v>0.18923189085397599</v>
      </c>
    </row>
    <row r="26" spans="13:19" x14ac:dyDescent="0.2">
      <c r="M26" s="6">
        <v>1.2</v>
      </c>
      <c r="N26" s="3">
        <f>J10</f>
        <v>0.51070971870904203</v>
      </c>
      <c r="O26" s="3">
        <f>J11</f>
        <v>1.84772685134425</v>
      </c>
      <c r="Q26" s="6">
        <v>1.2</v>
      </c>
      <c r="R26" s="3">
        <f>K10</f>
        <v>2.3085004572499099E-2</v>
      </c>
      <c r="S26" s="3">
        <f>K11</f>
        <v>0.48685104935634599</v>
      </c>
    </row>
  </sheetData>
  <mergeCells count="6">
    <mergeCell ref="M1:W1"/>
    <mergeCell ref="M3:O3"/>
    <mergeCell ref="Q3:S3"/>
    <mergeCell ref="U3:W3"/>
    <mergeCell ref="M20:O20"/>
    <mergeCell ref="Q20:S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8777-DCEE-9C4B-B6D7-035D2C221BD2}">
  <dimension ref="A1:F19"/>
  <sheetViews>
    <sheetView workbookViewId="0"/>
  </sheetViews>
  <sheetFormatPr baseColWidth="10" defaultRowHeight="16" x14ac:dyDescent="0.2"/>
  <cols>
    <col min="2" max="2" width="12.33203125" bestFit="1" customWidth="1"/>
    <col min="3" max="3" width="13.83203125" bestFit="1" customWidth="1"/>
  </cols>
  <sheetData>
    <row r="1" spans="1:6" x14ac:dyDescent="0.2">
      <c r="A1" s="16" t="s">
        <v>33</v>
      </c>
      <c r="B1" s="19" t="s">
        <v>34</v>
      </c>
      <c r="C1" s="19" t="s">
        <v>35</v>
      </c>
      <c r="D1" s="19" t="s">
        <v>36</v>
      </c>
      <c r="E1" s="19" t="s">
        <v>37</v>
      </c>
      <c r="F1" s="19" t="s">
        <v>38</v>
      </c>
    </row>
    <row r="2" spans="1:6" x14ac:dyDescent="0.2">
      <c r="A2" s="21">
        <v>0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</row>
    <row r="3" spans="1:6" x14ac:dyDescent="0.2">
      <c r="A3" s="21">
        <v>1</v>
      </c>
      <c r="B3" s="20">
        <v>10.18</v>
      </c>
      <c r="C3" s="20">
        <v>13.789999999999997</v>
      </c>
      <c r="D3" s="20">
        <v>6.19</v>
      </c>
      <c r="E3" s="20">
        <v>8.0299999999999994</v>
      </c>
      <c r="F3" s="20">
        <v>41.26</v>
      </c>
    </row>
    <row r="4" spans="1:6" x14ac:dyDescent="0.2">
      <c r="A4" s="21">
        <v>2</v>
      </c>
      <c r="B4" s="20">
        <v>14.52</v>
      </c>
      <c r="C4" s="20">
        <v>18.14</v>
      </c>
      <c r="D4" s="20">
        <v>8.89</v>
      </c>
      <c r="E4" s="20">
        <v>10.94</v>
      </c>
      <c r="F4" s="20">
        <v>58.36999999999999</v>
      </c>
    </row>
    <row r="5" spans="1:6" x14ac:dyDescent="0.2">
      <c r="A5" s="21">
        <v>3</v>
      </c>
      <c r="B5" s="20">
        <v>21.86</v>
      </c>
      <c r="C5" s="20">
        <v>23.7</v>
      </c>
      <c r="D5" s="20">
        <v>12.61</v>
      </c>
      <c r="E5" s="20">
        <v>14.41</v>
      </c>
      <c r="F5" s="20">
        <v>72.44</v>
      </c>
    </row>
    <row r="6" spans="1:6" x14ac:dyDescent="0.2">
      <c r="A6" s="21">
        <v>4</v>
      </c>
      <c r="B6" s="20">
        <v>26.670000000000005</v>
      </c>
      <c r="C6" s="20">
        <v>29.559999999999995</v>
      </c>
      <c r="D6" s="20">
        <v>18.53</v>
      </c>
      <c r="E6" s="20">
        <v>19.13</v>
      </c>
      <c r="F6" s="20">
        <v>85.53</v>
      </c>
    </row>
    <row r="7" spans="1:6" x14ac:dyDescent="0.2">
      <c r="A7" s="21">
        <v>5</v>
      </c>
      <c r="B7" s="20">
        <v>31.579999999999995</v>
      </c>
      <c r="C7" s="20">
        <v>35.71</v>
      </c>
      <c r="D7" s="20">
        <v>24.31</v>
      </c>
      <c r="E7" s="20">
        <v>26.1</v>
      </c>
      <c r="F7" s="20">
        <v>113.8</v>
      </c>
    </row>
    <row r="10" spans="1:6" x14ac:dyDescent="0.2">
      <c r="A10" s="19" t="s">
        <v>39</v>
      </c>
      <c r="B10" s="19" t="s">
        <v>40</v>
      </c>
      <c r="C10" s="19" t="s">
        <v>41</v>
      </c>
    </row>
    <row r="11" spans="1:6" x14ac:dyDescent="0.2">
      <c r="A11" s="3" t="s">
        <v>42</v>
      </c>
      <c r="B11" s="3">
        <v>1.9178081999999999E-2</v>
      </c>
      <c r="C11" s="3">
        <v>0.99942482300000002</v>
      </c>
    </row>
    <row r="12" spans="1:6" x14ac:dyDescent="0.2">
      <c r="A12" s="3" t="s">
        <v>43</v>
      </c>
      <c r="B12" s="3">
        <v>8.2191781000000005E-2</v>
      </c>
      <c r="C12" s="3">
        <v>0.99753728399999997</v>
      </c>
    </row>
    <row r="13" spans="1:6" x14ac:dyDescent="0.2">
      <c r="A13" s="3" t="s">
        <v>44</v>
      </c>
      <c r="B13" s="3">
        <v>0.246575342</v>
      </c>
      <c r="C13" s="3">
        <v>0.992630032</v>
      </c>
    </row>
    <row r="14" spans="1:6" x14ac:dyDescent="0.2">
      <c r="A14" s="3" t="s">
        <v>45</v>
      </c>
      <c r="B14" s="3">
        <v>0.5</v>
      </c>
      <c r="C14" s="3">
        <v>0.98511194000000002</v>
      </c>
    </row>
    <row r="15" spans="1:6" x14ac:dyDescent="0.2">
      <c r="A15" s="3" t="s">
        <v>46</v>
      </c>
      <c r="B15" s="3">
        <v>1</v>
      </c>
      <c r="C15" s="3">
        <v>0.970445534</v>
      </c>
    </row>
    <row r="16" spans="1:6" x14ac:dyDescent="0.2">
      <c r="A16" s="3" t="s">
        <v>47</v>
      </c>
      <c r="B16" s="3">
        <v>2</v>
      </c>
      <c r="C16" s="3">
        <v>0.94176453400000004</v>
      </c>
    </row>
    <row r="17" spans="1:3" x14ac:dyDescent="0.2">
      <c r="A17" s="3" t="s">
        <v>48</v>
      </c>
      <c r="B17" s="3">
        <v>3</v>
      </c>
      <c r="C17" s="3">
        <v>0.91393118500000003</v>
      </c>
    </row>
    <row r="18" spans="1:3" x14ac:dyDescent="0.2">
      <c r="A18" s="3" t="s">
        <v>49</v>
      </c>
      <c r="B18" s="3">
        <v>5</v>
      </c>
      <c r="C18" s="3">
        <v>0.86070797600000004</v>
      </c>
    </row>
    <row r="19" spans="1:3" x14ac:dyDescent="0.2">
      <c r="A19" s="3" t="s">
        <v>50</v>
      </c>
      <c r="B19" s="3">
        <v>10</v>
      </c>
      <c r="C19" s="3">
        <v>0.74081822100000005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196F-ADAD-1A4B-B0A6-23505511FAEB}">
  <dimension ref="A1:Q26"/>
  <sheetViews>
    <sheetView workbookViewId="0">
      <selection activeCell="H32" sqref="H32"/>
    </sheetView>
  </sheetViews>
  <sheetFormatPr baseColWidth="10" defaultRowHeight="16" x14ac:dyDescent="0.2"/>
  <cols>
    <col min="4" max="4" width="11" customWidth="1"/>
    <col min="8" max="8" width="21" bestFit="1" customWidth="1"/>
    <col min="17" max="17" width="22.5" bestFit="1" customWidth="1"/>
  </cols>
  <sheetData>
    <row r="1" spans="1:17" x14ac:dyDescent="0.2">
      <c r="A1" s="22" t="s">
        <v>34</v>
      </c>
      <c r="B1" s="22"/>
      <c r="C1" s="22"/>
      <c r="D1" s="22"/>
      <c r="E1" s="22"/>
      <c r="F1" s="22"/>
      <c r="G1" s="22"/>
      <c r="H1" s="22"/>
      <c r="J1" s="22" t="s">
        <v>35</v>
      </c>
      <c r="K1" s="22"/>
      <c r="L1" s="22"/>
      <c r="M1" s="22"/>
      <c r="N1" s="22"/>
      <c r="O1" s="22"/>
      <c r="P1" s="22"/>
      <c r="Q1" s="22"/>
    </row>
    <row r="2" spans="1:17" x14ac:dyDescent="0.2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56</v>
      </c>
      <c r="G2" s="23" t="s">
        <v>57</v>
      </c>
      <c r="H2" s="23" t="s">
        <v>58</v>
      </c>
      <c r="J2" s="23" t="s">
        <v>51</v>
      </c>
      <c r="K2" s="23" t="s">
        <v>52</v>
      </c>
      <c r="L2" s="23" t="s">
        <v>53</v>
      </c>
      <c r="M2" s="23" t="s">
        <v>54</v>
      </c>
      <c r="N2" s="23" t="s">
        <v>55</v>
      </c>
      <c r="O2" s="23" t="s">
        <v>56</v>
      </c>
      <c r="P2" s="23" t="s">
        <v>57</v>
      </c>
      <c r="Q2" s="23" t="s">
        <v>58</v>
      </c>
    </row>
    <row r="3" spans="1:17" x14ac:dyDescent="0.2">
      <c r="A3" s="24">
        <v>0</v>
      </c>
      <c r="B3" s="24">
        <v>0.99942482301198599</v>
      </c>
      <c r="C3" s="24">
        <v>0</v>
      </c>
      <c r="D3" s="24">
        <v>0</v>
      </c>
      <c r="E3" s="24">
        <v>1</v>
      </c>
      <c r="F3" s="24">
        <v>0</v>
      </c>
      <c r="G3" s="24">
        <v>0</v>
      </c>
      <c r="H3" s="24">
        <f>G3</f>
        <v>0</v>
      </c>
      <c r="J3" s="24">
        <v>0</v>
      </c>
      <c r="K3" s="24">
        <v>0.99942482301198599</v>
      </c>
      <c r="L3" s="24">
        <v>0</v>
      </c>
      <c r="M3" s="24">
        <v>0</v>
      </c>
      <c r="N3" s="24">
        <v>1</v>
      </c>
      <c r="O3" s="24">
        <v>0</v>
      </c>
      <c r="P3" s="24">
        <v>0</v>
      </c>
      <c r="Q3" s="24">
        <f>P3</f>
        <v>0</v>
      </c>
    </row>
    <row r="4" spans="1:17" x14ac:dyDescent="0.2">
      <c r="A4" s="24">
        <v>1</v>
      </c>
      <c r="B4" s="24">
        <v>0.97044553354850804</v>
      </c>
      <c r="C4" s="24">
        <v>1.018E-3</v>
      </c>
      <c r="D4" s="24">
        <v>1</v>
      </c>
      <c r="E4" s="24">
        <v>0.998306207135227</v>
      </c>
      <c r="F4" s="24">
        <v>1.6937928647726599E-3</v>
      </c>
      <c r="G4" s="24">
        <v>1.6952289537609899E-3</v>
      </c>
      <c r="H4" s="24">
        <f>H3+G4</f>
        <v>1.6952289537609899E-3</v>
      </c>
      <c r="J4" s="24">
        <v>1</v>
      </c>
      <c r="K4" s="24">
        <v>0.97044553354850804</v>
      </c>
      <c r="L4" s="24">
        <v>1.37899999999999E-3</v>
      </c>
      <c r="M4" s="24">
        <v>1</v>
      </c>
      <c r="N4" s="24">
        <v>0.99770693689004697</v>
      </c>
      <c r="O4" s="24">
        <v>2.2930631099523598E-3</v>
      </c>
      <c r="P4" s="24">
        <v>2.29569620517127E-3</v>
      </c>
      <c r="Q4" s="24">
        <f>Q3+P4</f>
        <v>2.29569620517127E-3</v>
      </c>
    </row>
    <row r="5" spans="1:17" x14ac:dyDescent="0.2">
      <c r="A5" s="24">
        <v>2</v>
      </c>
      <c r="B5" s="24">
        <v>0.94176453358424805</v>
      </c>
      <c r="C5" s="24">
        <v>1.4519999999999999E-3</v>
      </c>
      <c r="D5" s="24">
        <v>1</v>
      </c>
      <c r="E5" s="24">
        <v>0.99515383523010503</v>
      </c>
      <c r="F5" s="24">
        <v>4.8461647698941901E-3</v>
      </c>
      <c r="G5" s="24">
        <v>3.1627165489471502E-3</v>
      </c>
      <c r="H5" s="24">
        <f t="shared" ref="H5:H8" si="0">H4+G5</f>
        <v>4.8579455027081397E-3</v>
      </c>
      <c r="J5" s="24">
        <v>2</v>
      </c>
      <c r="K5" s="24">
        <v>0.94176453358424805</v>
      </c>
      <c r="L5" s="24">
        <v>1.8140000000000001E-3</v>
      </c>
      <c r="M5" s="24">
        <v>1</v>
      </c>
      <c r="N5" s="24">
        <v>0.99395650860909601</v>
      </c>
      <c r="O5" s="24">
        <v>6.0434913909032098E-3</v>
      </c>
      <c r="P5" s="24">
        <v>3.76613099201175E-3</v>
      </c>
      <c r="Q5" s="24">
        <f t="shared" ref="Q5:Q8" si="1">Q4+P5</f>
        <v>6.0618271971830204E-3</v>
      </c>
    </row>
    <row r="6" spans="1:17" x14ac:dyDescent="0.2">
      <c r="A6" s="24">
        <v>3</v>
      </c>
      <c r="B6" s="24">
        <v>0.91393118527122796</v>
      </c>
      <c r="C6" s="24">
        <v>2.186E-3</v>
      </c>
      <c r="D6" s="24">
        <v>1</v>
      </c>
      <c r="E6" s="24">
        <v>0.98899932084299202</v>
      </c>
      <c r="F6" s="24">
        <v>1.1000679157007601E-2</v>
      </c>
      <c r="G6" s="24">
        <v>6.20368856777926E-3</v>
      </c>
      <c r="H6" s="24">
        <f t="shared" si="0"/>
        <v>1.10616340704874E-2</v>
      </c>
      <c r="J6" s="24">
        <v>3</v>
      </c>
      <c r="K6" s="24">
        <v>0.91393118527122796</v>
      </c>
      <c r="L6" s="24">
        <v>2.3700000000000001E-3</v>
      </c>
      <c r="M6" s="24">
        <v>1</v>
      </c>
      <c r="N6" s="24">
        <v>0.98812259511568201</v>
      </c>
      <c r="O6" s="24">
        <v>1.18774048843174E-2</v>
      </c>
      <c r="P6" s="24">
        <v>5.8866776096997099E-3</v>
      </c>
      <c r="Q6" s="24">
        <f t="shared" si="1"/>
        <v>1.1948504806882729E-2</v>
      </c>
    </row>
    <row r="7" spans="1:17" x14ac:dyDescent="0.2">
      <c r="A7" s="24">
        <v>4</v>
      </c>
      <c r="B7" s="24">
        <v>0.887319580848143</v>
      </c>
      <c r="C7" s="24">
        <v>2.6670000000000001E-3</v>
      </c>
      <c r="D7" s="24">
        <v>1</v>
      </c>
      <c r="E7" s="24">
        <v>0.98209526522614998</v>
      </c>
      <c r="F7" s="24">
        <v>1.7904734773849899E-2</v>
      </c>
      <c r="G7" s="24">
        <v>7.0053298305636199E-3</v>
      </c>
      <c r="H7" s="24">
        <f t="shared" si="0"/>
        <v>1.806696390105102E-2</v>
      </c>
      <c r="J7" s="24">
        <v>4</v>
      </c>
      <c r="K7" s="24">
        <v>0.887319580848143</v>
      </c>
      <c r="L7" s="24">
        <v>2.9559999999999899E-3</v>
      </c>
      <c r="M7" s="24">
        <v>1</v>
      </c>
      <c r="N7" s="24">
        <v>0.98020340726330901</v>
      </c>
      <c r="O7" s="24">
        <v>1.9796592736690301E-2</v>
      </c>
      <c r="P7" s="24">
        <v>8.0466656159592607E-3</v>
      </c>
      <c r="Q7" s="24">
        <f t="shared" si="1"/>
        <v>1.999517042284199E-2</v>
      </c>
    </row>
    <row r="8" spans="1:17" x14ac:dyDescent="0.2">
      <c r="A8" s="24">
        <v>5</v>
      </c>
      <c r="B8" s="24">
        <v>0.86070797642505703</v>
      </c>
      <c r="C8" s="24">
        <v>3.1579999999999898E-3</v>
      </c>
      <c r="D8" s="24">
        <v>1</v>
      </c>
      <c r="E8" s="24">
        <v>0.97347148772976799</v>
      </c>
      <c r="F8" s="24">
        <v>2.6528512270231099E-2</v>
      </c>
      <c r="G8" s="24">
        <v>8.8197791109258898E-3</v>
      </c>
      <c r="H8" s="24">
        <f t="shared" si="0"/>
        <v>2.688674301197691E-2</v>
      </c>
      <c r="J8" s="24">
        <v>5</v>
      </c>
      <c r="K8" s="24">
        <v>0.86070797642505703</v>
      </c>
      <c r="L8" s="24">
        <v>3.571E-3</v>
      </c>
      <c r="M8" s="24">
        <v>1</v>
      </c>
      <c r="N8" s="24">
        <v>0.97005097465921997</v>
      </c>
      <c r="O8" s="24">
        <v>2.9949025340779398E-2</v>
      </c>
      <c r="P8" s="24">
        <v>1.0411487247559499E-2</v>
      </c>
      <c r="Q8" s="24">
        <f t="shared" si="1"/>
        <v>3.0406657670401488E-2</v>
      </c>
    </row>
    <row r="9" spans="1:17" x14ac:dyDescent="0.2">
      <c r="A9" s="24"/>
      <c r="B9" s="24"/>
      <c r="C9" s="24"/>
      <c r="D9" s="24"/>
      <c r="E9" s="24"/>
      <c r="F9" s="24"/>
      <c r="G9" s="24"/>
      <c r="H9" s="24"/>
    </row>
    <row r="10" spans="1:17" x14ac:dyDescent="0.2">
      <c r="A10" s="25" t="s">
        <v>36</v>
      </c>
      <c r="B10" s="25"/>
      <c r="C10" s="25"/>
      <c r="D10" s="25"/>
      <c r="E10" s="25"/>
      <c r="F10" s="25"/>
      <c r="G10" s="25"/>
      <c r="H10" s="25"/>
      <c r="J10" s="22" t="s">
        <v>37</v>
      </c>
      <c r="K10" s="22"/>
      <c r="L10" s="22"/>
      <c r="M10" s="22"/>
      <c r="N10" s="22"/>
      <c r="O10" s="22"/>
      <c r="P10" s="22"/>
      <c r="Q10" s="22"/>
    </row>
    <row r="11" spans="1:17" x14ac:dyDescent="0.2">
      <c r="A11" s="23" t="s">
        <v>51</v>
      </c>
      <c r="B11" s="23" t="s">
        <v>52</v>
      </c>
      <c r="C11" s="23" t="s">
        <v>53</v>
      </c>
      <c r="D11" s="23" t="s">
        <v>54</v>
      </c>
      <c r="E11" s="23" t="s">
        <v>55</v>
      </c>
      <c r="F11" s="23" t="s">
        <v>56</v>
      </c>
      <c r="G11" s="23" t="s">
        <v>57</v>
      </c>
      <c r="H11" s="23" t="s">
        <v>58</v>
      </c>
      <c r="J11" s="23" t="s">
        <v>51</v>
      </c>
      <c r="K11" s="23" t="s">
        <v>52</v>
      </c>
      <c r="L11" s="23" t="s">
        <v>53</v>
      </c>
      <c r="M11" s="23" t="s">
        <v>54</v>
      </c>
      <c r="N11" s="23" t="s">
        <v>55</v>
      </c>
      <c r="O11" s="23" t="s">
        <v>56</v>
      </c>
      <c r="P11" s="23" t="s">
        <v>57</v>
      </c>
      <c r="Q11" s="23" t="s">
        <v>58</v>
      </c>
    </row>
    <row r="12" spans="1:17" x14ac:dyDescent="0.2">
      <c r="A12" s="24">
        <v>0</v>
      </c>
      <c r="B12" s="24">
        <v>0.99942482301198599</v>
      </c>
      <c r="C12" s="24">
        <v>0</v>
      </c>
      <c r="D12" s="24">
        <v>0</v>
      </c>
      <c r="E12" s="24">
        <v>1</v>
      </c>
      <c r="F12" s="24">
        <v>0</v>
      </c>
      <c r="G12" s="24">
        <v>0</v>
      </c>
      <c r="H12" s="24">
        <f>G12</f>
        <v>0</v>
      </c>
      <c r="J12" s="24">
        <v>0</v>
      </c>
      <c r="K12" s="24">
        <v>0.99942482301198599</v>
      </c>
      <c r="L12" s="24">
        <v>0</v>
      </c>
      <c r="M12" s="24">
        <v>0</v>
      </c>
      <c r="N12" s="24">
        <v>1</v>
      </c>
      <c r="O12" s="24">
        <v>0</v>
      </c>
      <c r="P12" s="24">
        <v>0</v>
      </c>
      <c r="Q12" s="24">
        <f>P12</f>
        <v>0</v>
      </c>
    </row>
    <row r="13" spans="1:17" x14ac:dyDescent="0.2">
      <c r="A13" s="24">
        <v>1</v>
      </c>
      <c r="B13" s="24">
        <v>0.97044553354850804</v>
      </c>
      <c r="C13" s="24">
        <v>6.1899999999999998E-4</v>
      </c>
      <c r="D13" s="24">
        <v>1</v>
      </c>
      <c r="E13" s="24">
        <v>0.99896939657253503</v>
      </c>
      <c r="F13" s="24">
        <v>1.0306034274640799E-3</v>
      </c>
      <c r="G13" s="24">
        <v>1.03113486434158E-3</v>
      </c>
      <c r="H13" s="24">
        <f>H12+G13</f>
        <v>1.03113486434158E-3</v>
      </c>
      <c r="J13" s="24">
        <v>1</v>
      </c>
      <c r="K13" s="24">
        <v>0.97044553354850804</v>
      </c>
      <c r="L13" s="24">
        <v>8.0299999999999903E-4</v>
      </c>
      <c r="M13" s="24">
        <v>1</v>
      </c>
      <c r="N13" s="24">
        <v>0.99866345540884405</v>
      </c>
      <c r="O13" s="24">
        <v>1.3365445911555E-3</v>
      </c>
      <c r="P13" s="24">
        <v>1.33743856352231E-3</v>
      </c>
      <c r="Q13" s="24">
        <f>Q12+P13</f>
        <v>1.33743856352231E-3</v>
      </c>
    </row>
    <row r="14" spans="1:17" x14ac:dyDescent="0.2">
      <c r="A14" s="24">
        <v>2</v>
      </c>
      <c r="B14" s="24">
        <v>0.94176453358424805</v>
      </c>
      <c r="C14" s="24">
        <v>8.8900000000000003E-4</v>
      </c>
      <c r="D14" s="24">
        <v>1</v>
      </c>
      <c r="E14" s="24">
        <v>0.99702890543286204</v>
      </c>
      <c r="F14" s="24">
        <v>2.9710945671376199E-3</v>
      </c>
      <c r="G14" s="24">
        <v>1.9443821661362601E-3</v>
      </c>
      <c r="H14" s="24">
        <f t="shared" ref="H14:H17" si="2">H13+G14</f>
        <v>2.9755170304778403E-3</v>
      </c>
      <c r="J14" s="24">
        <v>2</v>
      </c>
      <c r="K14" s="24">
        <v>0.94176453358424805</v>
      </c>
      <c r="L14" s="24">
        <v>1.0939999999999999E-3</v>
      </c>
      <c r="M14" s="24">
        <v>1</v>
      </c>
      <c r="N14" s="24">
        <v>0.996347678990674</v>
      </c>
      <c r="O14" s="24">
        <v>3.6523210093255499E-3</v>
      </c>
      <c r="P14" s="24">
        <v>2.3215684547794298E-3</v>
      </c>
      <c r="Q14" s="24">
        <f t="shared" ref="Q14:Q17" si="3">Q13+P14</f>
        <v>3.65900701830174E-3</v>
      </c>
    </row>
    <row r="15" spans="1:17" x14ac:dyDescent="0.2">
      <c r="A15" s="24">
        <v>3</v>
      </c>
      <c r="B15" s="24">
        <v>0.91393118527122796</v>
      </c>
      <c r="C15" s="24">
        <v>1.261E-3</v>
      </c>
      <c r="D15" s="24">
        <v>1</v>
      </c>
      <c r="E15" s="24">
        <v>0.99364594905770598</v>
      </c>
      <c r="F15" s="24">
        <v>6.3540509422935704E-3</v>
      </c>
      <c r="G15" s="24">
        <v>3.3988068158410799E-3</v>
      </c>
      <c r="H15" s="24">
        <f t="shared" si="2"/>
        <v>6.3743238463189206E-3</v>
      </c>
      <c r="J15" s="24">
        <v>3</v>
      </c>
      <c r="K15" s="24">
        <v>0.91393118527122796</v>
      </c>
      <c r="L15" s="24">
        <v>1.441E-3</v>
      </c>
      <c r="M15" s="24">
        <v>1</v>
      </c>
      <c r="N15" s="24">
        <v>0.99275636479915097</v>
      </c>
      <c r="O15" s="24">
        <v>7.24363520084858E-3</v>
      </c>
      <c r="P15" s="24">
        <v>3.61099069208846E-3</v>
      </c>
      <c r="Q15" s="24">
        <f t="shared" si="3"/>
        <v>7.2699977103902001E-3</v>
      </c>
    </row>
    <row r="16" spans="1:17" x14ac:dyDescent="0.2">
      <c r="A16" s="24">
        <v>4</v>
      </c>
      <c r="B16" s="24">
        <v>0.887319580848143</v>
      </c>
      <c r="C16" s="24">
        <v>1.853E-3</v>
      </c>
      <c r="D16" s="24">
        <v>1</v>
      </c>
      <c r="E16" s="24">
        <v>0.98746444562565505</v>
      </c>
      <c r="F16" s="24">
        <v>1.25355543743449E-2</v>
      </c>
      <c r="G16" s="24">
        <v>6.2404634384325497E-3</v>
      </c>
      <c r="H16" s="24">
        <f t="shared" si="2"/>
        <v>1.2614787284751471E-2</v>
      </c>
      <c r="J16" s="24">
        <v>4</v>
      </c>
      <c r="K16" s="24">
        <v>0.887319580848143</v>
      </c>
      <c r="L16" s="24">
        <v>1.913E-3</v>
      </c>
      <c r="M16" s="24">
        <v>1</v>
      </c>
      <c r="N16" s="24">
        <v>0.98711362760764698</v>
      </c>
      <c r="O16" s="24">
        <v>1.28863723923529E-2</v>
      </c>
      <c r="P16" s="24">
        <v>5.7001242420099303E-3</v>
      </c>
      <c r="Q16" s="24">
        <f t="shared" si="3"/>
        <v>1.297012195240013E-2</v>
      </c>
    </row>
    <row r="17" spans="1:17" x14ac:dyDescent="0.2">
      <c r="A17" s="24">
        <v>5</v>
      </c>
      <c r="B17" s="24">
        <v>0.86070797642505703</v>
      </c>
      <c r="C17" s="24">
        <v>2.431E-3</v>
      </c>
      <c r="D17" s="24">
        <v>1</v>
      </c>
      <c r="E17" s="24">
        <v>0.97936336135305102</v>
      </c>
      <c r="F17" s="24">
        <v>2.06366386469489E-2</v>
      </c>
      <c r="G17" s="24">
        <v>8.2377624069903798E-3</v>
      </c>
      <c r="H17" s="24">
        <f t="shared" si="2"/>
        <v>2.0852549691741849E-2</v>
      </c>
      <c r="J17" s="24">
        <v>5</v>
      </c>
      <c r="K17" s="24">
        <v>0.86070797642505703</v>
      </c>
      <c r="L17" s="24">
        <v>2.6099999999999999E-3</v>
      </c>
      <c r="M17" s="24">
        <v>1</v>
      </c>
      <c r="N17" s="24">
        <v>0.97787869092842505</v>
      </c>
      <c r="O17" s="24">
        <v>2.2121309071574901E-2</v>
      </c>
      <c r="P17" s="24">
        <v>9.3995325937525891E-3</v>
      </c>
      <c r="Q17" s="24">
        <f t="shared" si="3"/>
        <v>2.236965454615272E-2</v>
      </c>
    </row>
    <row r="18" spans="1:17" x14ac:dyDescent="0.2">
      <c r="A18" s="26"/>
      <c r="B18" s="26"/>
      <c r="C18" s="26"/>
      <c r="D18" s="26"/>
      <c r="E18" s="26"/>
      <c r="F18" s="26"/>
      <c r="G18" s="26"/>
      <c r="H18" s="26"/>
    </row>
    <row r="19" spans="1:17" x14ac:dyDescent="0.2">
      <c r="A19" s="25" t="s">
        <v>59</v>
      </c>
      <c r="B19" s="25"/>
      <c r="C19" s="25"/>
      <c r="D19" s="25"/>
      <c r="E19" s="25"/>
      <c r="F19" s="25"/>
      <c r="G19" s="25"/>
      <c r="H19" s="25"/>
      <c r="J19" s="28" t="s">
        <v>58</v>
      </c>
      <c r="K19" s="28"/>
      <c r="L19" s="28"/>
      <c r="M19" s="28"/>
      <c r="N19" s="28"/>
      <c r="O19" s="28"/>
    </row>
    <row r="20" spans="1:17" x14ac:dyDescent="0.2">
      <c r="A20" s="23" t="s">
        <v>51</v>
      </c>
      <c r="B20" s="23" t="s">
        <v>52</v>
      </c>
      <c r="C20" s="23" t="s">
        <v>53</v>
      </c>
      <c r="D20" s="23" t="s">
        <v>54</v>
      </c>
      <c r="E20" s="23" t="s">
        <v>55</v>
      </c>
      <c r="F20" s="23" t="s">
        <v>56</v>
      </c>
      <c r="G20" s="23" t="s">
        <v>57</v>
      </c>
      <c r="H20" s="23" t="s">
        <v>58</v>
      </c>
      <c r="J20" s="27" t="s">
        <v>51</v>
      </c>
      <c r="K20" s="30" t="s">
        <v>34</v>
      </c>
      <c r="L20" s="29" t="s">
        <v>36</v>
      </c>
      <c r="M20" s="29" t="s">
        <v>59</v>
      </c>
      <c r="N20" s="29" t="s">
        <v>35</v>
      </c>
      <c r="O20" s="29" t="s">
        <v>37</v>
      </c>
    </row>
    <row r="21" spans="1:17" x14ac:dyDescent="0.2">
      <c r="A21" s="24">
        <v>0</v>
      </c>
      <c r="B21" s="24">
        <v>0.99942482301198599</v>
      </c>
      <c r="C21" s="24">
        <v>0</v>
      </c>
      <c r="D21" s="24">
        <v>0</v>
      </c>
      <c r="E21" s="24">
        <v>1</v>
      </c>
      <c r="F21" s="24">
        <v>0</v>
      </c>
      <c r="G21" s="24">
        <v>0</v>
      </c>
      <c r="H21" s="24">
        <f>G21</f>
        <v>0</v>
      </c>
      <c r="J21" s="24">
        <v>0</v>
      </c>
      <c r="K21" s="3">
        <f>H3</f>
        <v>0</v>
      </c>
      <c r="L21" s="3">
        <f>H12</f>
        <v>0</v>
      </c>
      <c r="M21" s="3">
        <f>H21</f>
        <v>0</v>
      </c>
      <c r="N21" s="3">
        <f>Q3</f>
        <v>0</v>
      </c>
      <c r="O21" s="3">
        <f>Q12</f>
        <v>0</v>
      </c>
    </row>
    <row r="22" spans="1:17" x14ac:dyDescent="0.2">
      <c r="A22" s="24">
        <v>1</v>
      </c>
      <c r="B22" s="24">
        <v>0.97044553354850804</v>
      </c>
      <c r="C22" s="24">
        <v>4.1259999999999899E-3</v>
      </c>
      <c r="D22" s="24">
        <v>1</v>
      </c>
      <c r="E22" s="24">
        <v>0.99317029891115405</v>
      </c>
      <c r="F22" s="24">
        <v>6.8297010888456102E-3</v>
      </c>
      <c r="G22" s="24">
        <v>6.85313023430318E-3</v>
      </c>
      <c r="H22" s="24">
        <f>H21+G22</f>
        <v>6.85313023430318E-3</v>
      </c>
      <c r="J22" s="24">
        <v>1</v>
      </c>
      <c r="K22" s="3">
        <f t="shared" ref="K22:K26" si="4">H4</f>
        <v>1.6952289537609899E-3</v>
      </c>
      <c r="L22" s="3">
        <f t="shared" ref="L22:L26" si="5">H13</f>
        <v>1.03113486434158E-3</v>
      </c>
      <c r="M22" s="3">
        <f t="shared" ref="M22:M26" si="6">H22</f>
        <v>6.85313023430318E-3</v>
      </c>
      <c r="N22" s="3">
        <f t="shared" ref="N22:N26" si="7">Q4</f>
        <v>2.29569620517127E-3</v>
      </c>
      <c r="O22" s="3">
        <f t="shared" ref="O22:O26" si="8">Q13</f>
        <v>1.33743856352231E-3</v>
      </c>
    </row>
    <row r="23" spans="1:17" x14ac:dyDescent="0.2">
      <c r="A23" s="24">
        <v>2</v>
      </c>
      <c r="B23" s="24">
        <v>0.94176453358424805</v>
      </c>
      <c r="C23" s="24">
        <v>5.8369999999999898E-3</v>
      </c>
      <c r="D23" s="24">
        <v>1</v>
      </c>
      <c r="E23" s="24">
        <v>0.98071117006344699</v>
      </c>
      <c r="F23" s="24">
        <v>1.9288829936552999E-2</v>
      </c>
      <c r="G23" s="24">
        <v>1.2624156526132401E-2</v>
      </c>
      <c r="H23" s="24">
        <f t="shared" ref="H23:H26" si="9">H22+G23</f>
        <v>1.9477286760435579E-2</v>
      </c>
      <c r="J23" s="24">
        <v>2</v>
      </c>
      <c r="K23" s="3">
        <f t="shared" si="4"/>
        <v>4.8579455027081397E-3</v>
      </c>
      <c r="L23" s="3">
        <f t="shared" si="5"/>
        <v>2.9755170304778403E-3</v>
      </c>
      <c r="M23" s="3">
        <f t="shared" si="6"/>
        <v>1.9477286760435579E-2</v>
      </c>
      <c r="N23" s="3">
        <f t="shared" si="7"/>
        <v>6.0618271971830204E-3</v>
      </c>
      <c r="O23" s="3">
        <f t="shared" si="8"/>
        <v>3.65900701830174E-3</v>
      </c>
    </row>
    <row r="24" spans="1:17" x14ac:dyDescent="0.2">
      <c r="A24" s="24">
        <v>3</v>
      </c>
      <c r="B24" s="24">
        <v>0.91393118527122796</v>
      </c>
      <c r="C24" s="24">
        <v>7.2439999999999996E-3</v>
      </c>
      <c r="D24" s="24">
        <v>1</v>
      </c>
      <c r="E24" s="24">
        <v>0.96422693017913497</v>
      </c>
      <c r="F24" s="24">
        <v>3.5773069820864901E-2</v>
      </c>
      <c r="G24" s="24">
        <v>1.6951320564366198E-2</v>
      </c>
      <c r="H24" s="24">
        <f t="shared" si="9"/>
        <v>3.6428607324801777E-2</v>
      </c>
      <c r="J24" s="24">
        <v>3</v>
      </c>
      <c r="K24" s="3">
        <f t="shared" si="4"/>
        <v>1.10616340704874E-2</v>
      </c>
      <c r="L24" s="3">
        <f t="shared" si="5"/>
        <v>6.3743238463189206E-3</v>
      </c>
      <c r="M24" s="3">
        <f t="shared" si="6"/>
        <v>3.6428607324801777E-2</v>
      </c>
      <c r="N24" s="3">
        <f t="shared" si="7"/>
        <v>1.1948504806882729E-2</v>
      </c>
      <c r="O24" s="3">
        <f t="shared" si="8"/>
        <v>7.2699977103902001E-3</v>
      </c>
    </row>
    <row r="25" spans="1:17" x14ac:dyDescent="0.2">
      <c r="A25" s="24">
        <v>4</v>
      </c>
      <c r="B25" s="24">
        <v>0.887319580848143</v>
      </c>
      <c r="C25" s="24">
        <v>8.5529999999999998E-3</v>
      </c>
      <c r="D25" s="24">
        <v>1</v>
      </c>
      <c r="E25" s="24">
        <v>0.94396339924892503</v>
      </c>
      <c r="F25" s="24">
        <v>5.6036600751074798E-2</v>
      </c>
      <c r="G25" s="24">
        <v>2.1239278245557901E-2</v>
      </c>
      <c r="H25" s="24">
        <f t="shared" si="9"/>
        <v>5.7667885570359678E-2</v>
      </c>
      <c r="J25" s="24">
        <v>4</v>
      </c>
      <c r="K25" s="3">
        <f t="shared" si="4"/>
        <v>1.806696390105102E-2</v>
      </c>
      <c r="L25" s="3">
        <f t="shared" si="5"/>
        <v>1.2614787284751471E-2</v>
      </c>
      <c r="M25" s="3">
        <f t="shared" si="6"/>
        <v>5.7667885570359678E-2</v>
      </c>
      <c r="N25" s="3">
        <f t="shared" si="7"/>
        <v>1.999517042284199E-2</v>
      </c>
      <c r="O25" s="3">
        <f t="shared" si="8"/>
        <v>1.297012195240013E-2</v>
      </c>
    </row>
    <row r="26" spans="1:17" x14ac:dyDescent="0.2">
      <c r="A26" s="24">
        <v>5</v>
      </c>
      <c r="B26" s="24">
        <v>0.86070797642505703</v>
      </c>
      <c r="C26" s="24">
        <v>1.1379999999999999E-2</v>
      </c>
      <c r="D26" s="24">
        <v>1</v>
      </c>
      <c r="E26" s="24">
        <v>0.90701902061623996</v>
      </c>
      <c r="F26" s="24">
        <v>9.2980979383760001E-2</v>
      </c>
      <c r="G26" s="24">
        <v>3.9923972605567799E-2</v>
      </c>
      <c r="H26" s="24">
        <f t="shared" si="9"/>
        <v>9.7591858175927471E-2</v>
      </c>
      <c r="J26" s="24">
        <v>5</v>
      </c>
      <c r="K26" s="3">
        <f t="shared" si="4"/>
        <v>2.688674301197691E-2</v>
      </c>
      <c r="L26" s="3">
        <f t="shared" si="5"/>
        <v>2.0852549691741849E-2</v>
      </c>
      <c r="M26" s="3">
        <f t="shared" si="6"/>
        <v>9.7591858175927471E-2</v>
      </c>
      <c r="N26" s="3">
        <f t="shared" si="7"/>
        <v>3.0406657670401488E-2</v>
      </c>
      <c r="O26" s="3">
        <f t="shared" si="8"/>
        <v>2.236965454615272E-2</v>
      </c>
    </row>
  </sheetData>
  <mergeCells count="6">
    <mergeCell ref="A10:H10"/>
    <mergeCell ref="A1:H1"/>
    <mergeCell ref="A19:H19"/>
    <mergeCell ref="J1:Q1"/>
    <mergeCell ref="J10:Q10"/>
    <mergeCell ref="J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Calibration</vt:lpstr>
      <vt:lpstr>Main</vt:lpstr>
      <vt:lpstr>Results</vt:lpstr>
      <vt:lpstr>Convergence - Random Number</vt:lpstr>
      <vt:lpstr>Sample</vt:lpstr>
      <vt:lpstr>Convergence</vt:lpstr>
      <vt:lpstr>Sensitivity - Recovery Rate</vt:lpstr>
      <vt:lpstr>Sensitivity - Credit Spread</vt:lpstr>
      <vt:lpstr>Sensitivity - Correlation</vt:lpstr>
      <vt:lpstr>Data</vt:lpstr>
      <vt:lpstr>Boostrapping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Chong</dc:creator>
  <cp:lastModifiedBy>Jeffrey Chong</cp:lastModifiedBy>
  <dcterms:created xsi:type="dcterms:W3CDTF">2024-01-21T14:54:53Z</dcterms:created>
  <dcterms:modified xsi:type="dcterms:W3CDTF">2024-01-22T10:02:12Z</dcterms:modified>
</cp:coreProperties>
</file>