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202\Documents\nss\projects\app-trader-lex-luther\"/>
    </mc:Choice>
  </mc:AlternateContent>
  <xr:revisionPtr revIDLastSave="0" documentId="8_{243C5C18-D284-4D05-B686-81F5EDB58FA9}" xr6:coauthVersionLast="46" xr6:coauthVersionMax="46" xr10:uidLastSave="{00000000-0000-0000-0000-000000000000}"/>
  <bookViews>
    <workbookView xWindow="-110" yWindow="-110" windowWidth="19420" windowHeight="10420" firstSheet="3" activeTab="3" xr2:uid="{E1E32B1A-AAFA-4EBC-A321-85DEB1520E11}"/>
  </bookViews>
  <sheets>
    <sheet name="Sheet1" sheetId="1" state="hidden" r:id="rId1"/>
    <sheet name="Sheet2" sheetId="2" state="hidden" r:id="rId2"/>
    <sheet name="Sheet4" sheetId="4" state="hidden" r:id="rId3"/>
    <sheet name="Company Logos" sheetId="7" r:id="rId4"/>
    <sheet name="App Trader Data Viz" sheetId="5" r:id="rId5"/>
    <sheet name="Sheet3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M22" i="2"/>
  <c r="M21" i="2"/>
  <c r="M20" i="2"/>
  <c r="M19" i="2"/>
  <c r="M18" i="2"/>
  <c r="M17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14" i="2" l="1"/>
  <c r="I13" i="2"/>
  <c r="I20" i="2"/>
  <c r="H16" i="2"/>
  <c r="H21" i="2"/>
  <c r="H9" i="2"/>
  <c r="H4" i="2"/>
  <c r="S5" i="2"/>
  <c r="S4" i="2"/>
  <c r="I22" i="2" s="1"/>
  <c r="S3" i="2"/>
  <c r="H8" i="2" s="1"/>
  <c r="R5" i="2"/>
  <c r="R4" i="2"/>
  <c r="R3" i="2"/>
  <c r="G30" i="2"/>
  <c r="G29" i="2"/>
  <c r="G28" i="2"/>
  <c r="G27" i="2"/>
  <c r="G26" i="2"/>
  <c r="G25" i="2"/>
  <c r="G24" i="2"/>
  <c r="G23" i="2"/>
  <c r="G14" i="2"/>
  <c r="G13" i="2"/>
  <c r="G22" i="2"/>
  <c r="G21" i="2"/>
  <c r="G10" i="2"/>
  <c r="G7" i="2"/>
  <c r="G20" i="2"/>
  <c r="G2" i="2"/>
  <c r="G3" i="2"/>
  <c r="F30" i="2"/>
  <c r="F29" i="2"/>
  <c r="F28" i="2"/>
  <c r="F27" i="2"/>
  <c r="F26" i="2"/>
  <c r="F25" i="2"/>
  <c r="F24" i="2"/>
  <c r="F23" i="2"/>
  <c r="F18" i="2"/>
  <c r="F17" i="2"/>
  <c r="F16" i="2"/>
  <c r="F15" i="2"/>
  <c r="I15" i="2" s="1"/>
  <c r="F14" i="2"/>
  <c r="F13" i="2"/>
  <c r="F22" i="2"/>
  <c r="F21" i="2"/>
  <c r="F19" i="2"/>
  <c r="F12" i="2"/>
  <c r="F9" i="2"/>
  <c r="F11" i="2"/>
  <c r="I11" i="2" s="1"/>
  <c r="F10" i="2"/>
  <c r="F7" i="2"/>
  <c r="F20" i="2"/>
  <c r="F2" i="2"/>
  <c r="F6" i="2"/>
  <c r="F5" i="2"/>
  <c r="F4" i="2"/>
  <c r="G4" i="2" s="1"/>
  <c r="F8" i="2"/>
  <c r="I8" i="2" s="1"/>
  <c r="F3" i="2"/>
  <c r="H17" i="1"/>
  <c r="H16" i="1"/>
  <c r="H15" i="1"/>
  <c r="H14" i="1"/>
  <c r="H13" i="1"/>
  <c r="H12" i="1"/>
  <c r="H11" i="1"/>
  <c r="H10" i="1"/>
  <c r="H9" i="1"/>
  <c r="H8" i="1"/>
  <c r="H7" i="1"/>
  <c r="F10" i="1"/>
  <c r="F11" i="1" s="1"/>
  <c r="F12" i="1" s="1"/>
  <c r="F13" i="1" s="1"/>
  <c r="F14" i="1" s="1"/>
  <c r="F15" i="1" s="1"/>
  <c r="F16" i="1" s="1"/>
  <c r="F17" i="1" s="1"/>
  <c r="F9" i="1"/>
  <c r="H5" i="2" l="1"/>
  <c r="H12" i="2"/>
  <c r="H17" i="2"/>
  <c r="H6" i="2"/>
  <c r="H19" i="2"/>
  <c r="H18" i="2"/>
  <c r="I3" i="2"/>
  <c r="J3" i="2" s="1"/>
  <c r="L3" i="2" s="1"/>
  <c r="N3" i="2" s="1"/>
  <c r="J11" i="2"/>
  <c r="L11" i="2" s="1"/>
  <c r="N11" i="2" s="1"/>
  <c r="I5" i="2"/>
  <c r="H7" i="2"/>
  <c r="J7" i="2" s="1"/>
  <c r="H13" i="2"/>
  <c r="J13" i="2" s="1"/>
  <c r="I7" i="2"/>
  <c r="J8" i="2"/>
  <c r="L8" i="2" s="1"/>
  <c r="N8" i="2" s="1"/>
  <c r="I9" i="2"/>
  <c r="J9" i="2" s="1"/>
  <c r="L9" i="2" s="1"/>
  <c r="N9" i="2" s="1"/>
  <c r="H22" i="2"/>
  <c r="J22" i="2" s="1"/>
  <c r="L22" i="2" s="1"/>
  <c r="I17" i="2"/>
  <c r="J17" i="2" s="1"/>
  <c r="L17" i="2" s="1"/>
  <c r="N17" i="2" s="1"/>
  <c r="I6" i="2"/>
  <c r="I19" i="2"/>
  <c r="I18" i="2"/>
  <c r="H3" i="2"/>
  <c r="H10" i="2"/>
  <c r="H14" i="2"/>
  <c r="J14" i="2" s="1"/>
  <c r="L14" i="2" s="1"/>
  <c r="N14" i="2" s="1"/>
  <c r="I10" i="2"/>
  <c r="J10" i="2" s="1"/>
  <c r="L10" i="2" s="1"/>
  <c r="N10" i="2" s="1"/>
  <c r="H2" i="2"/>
  <c r="I16" i="2"/>
  <c r="J16" i="2" s="1"/>
  <c r="L16" i="2" s="1"/>
  <c r="N16" i="2" s="1"/>
  <c r="H20" i="2"/>
  <c r="J20" i="2" s="1"/>
  <c r="L20" i="2" s="1"/>
  <c r="I12" i="2"/>
  <c r="I2" i="2"/>
  <c r="I21" i="2"/>
  <c r="J21" i="2" s="1"/>
  <c r="L21" i="2" s="1"/>
  <c r="H11" i="2"/>
  <c r="H15" i="2"/>
  <c r="J15" i="2" s="1"/>
  <c r="L15" i="2" s="1"/>
  <c r="N15" i="2" s="1"/>
  <c r="J5" i="2"/>
  <c r="L5" i="2" s="1"/>
  <c r="N5" i="2" s="1"/>
  <c r="J12" i="2"/>
  <c r="L12" i="2" s="1"/>
  <c r="N12" i="2" s="1"/>
  <c r="J6" i="2"/>
  <c r="L6" i="2" s="1"/>
  <c r="N6" i="2" s="1"/>
  <c r="J19" i="2"/>
  <c r="L19" i="2" s="1"/>
  <c r="J18" i="2"/>
  <c r="L18" i="2" s="1"/>
  <c r="N18" i="2" s="1"/>
  <c r="G8" i="2"/>
  <c r="G11" i="2"/>
  <c r="G15" i="2"/>
  <c r="G9" i="2"/>
  <c r="I4" i="2"/>
  <c r="J4" i="2" s="1"/>
  <c r="L4" i="2" s="1"/>
  <c r="N4" i="2" s="1"/>
  <c r="L13" i="2"/>
  <c r="N13" i="2" s="1"/>
  <c r="G5" i="2"/>
  <c r="G12" i="2"/>
  <c r="G17" i="2"/>
  <c r="G16" i="2"/>
  <c r="L7" i="2"/>
  <c r="N7" i="2" s="1"/>
  <c r="G6" i="2"/>
  <c r="G19" i="2"/>
  <c r="G18" i="2"/>
  <c r="J2" i="2" l="1"/>
  <c r="L2" i="2" s="1"/>
  <c r="N2" i="2" s="1"/>
</calcChain>
</file>

<file path=xl/sharedStrings.xml><?xml version="1.0" encoding="utf-8"?>
<sst xmlns="http://schemas.openxmlformats.org/spreadsheetml/2006/main" count="423" uniqueCount="209">
  <si>
    <t>Rating</t>
  </si>
  <si>
    <t>Years</t>
  </si>
  <si>
    <t>ASOS</t>
  </si>
  <si>
    <t>Cytus</t>
  </si>
  <si>
    <t>Domino's Pizza USA</t>
  </si>
  <si>
    <t>Egg, Inc.</t>
  </si>
  <si>
    <t>Geometry Dash Lite</t>
  </si>
  <si>
    <t>PewDiePie's Tuber Simulator</t>
  </si>
  <si>
    <t>The EO Bar</t>
  </si>
  <si>
    <t>The Guardian</t>
  </si>
  <si>
    <t>aa</t>
  </si>
  <si>
    <t>Adobe Illustrator Draw</t>
  </si>
  <si>
    <t>Afterlight</t>
  </si>
  <si>
    <t>Agar.io</t>
  </si>
  <si>
    <t>AJ Jump: Animal Jam Kangaroos!</t>
  </si>
  <si>
    <t>Alizay, pirate girl</t>
  </si>
  <si>
    <t>Alto's Adventure</t>
  </si>
  <si>
    <t>Angry Birds Blast</t>
  </si>
  <si>
    <t>Angry Birds Epic RPG</t>
  </si>
  <si>
    <t>Angry Birds Rio</t>
  </si>
  <si>
    <t>Angry Birds Star Wars</t>
  </si>
  <si>
    <t>Animal Jam - Play Wild!</t>
  </si>
  <si>
    <t>Army of Heroes</t>
  </si>
  <si>
    <t>Asphalt 8: Airborne</t>
  </si>
  <si>
    <t>Bad Piggies</t>
  </si>
  <si>
    <t>Bad Piggies HD</t>
  </si>
  <si>
    <t>Battleheart Legacy</t>
  </si>
  <si>
    <t>Bejeweled Classic</t>
  </si>
  <si>
    <t>Bible</t>
  </si>
  <si>
    <t>Bloons TD 5</t>
  </si>
  <si>
    <t>Boom Beach</t>
  </si>
  <si>
    <t>Bullet Force</t>
  </si>
  <si>
    <t>Call of Duty®: Heroes</t>
  </si>
  <si>
    <t>Can Knockdown 3</t>
  </si>
  <si>
    <t>Candy Crush Saga</t>
  </si>
  <si>
    <t>Candy Crush Soda Saga</t>
  </si>
  <si>
    <t>Chase Mobile</t>
  </si>
  <si>
    <t>Choices: Stories You Play</t>
  </si>
  <si>
    <t>Clash of Clans</t>
  </si>
  <si>
    <t>Clash Royale</t>
  </si>
  <si>
    <t>ClassDojo</t>
  </si>
  <si>
    <t>Cooking Fever</t>
  </si>
  <si>
    <t>Crazy Freekick</t>
  </si>
  <si>
    <t>Design Home</t>
  </si>
  <si>
    <t>Discord - Chat for Gamers</t>
  </si>
  <si>
    <t>Disney Crossy Road</t>
  </si>
  <si>
    <t>Doodle Jump</t>
  </si>
  <si>
    <t>DoorDash - Food Delivery</t>
  </si>
  <si>
    <t>Dr. Panda &amp; Toto's Treehouse</t>
  </si>
  <si>
    <t>Dragon Hills</t>
  </si>
  <si>
    <t>DRAGON QUEST</t>
  </si>
  <si>
    <t>Dubsmash</t>
  </si>
  <si>
    <t>Dude Perfect</t>
  </si>
  <si>
    <t>Dude Perfect 2</t>
  </si>
  <si>
    <t>Earn to Die 2</t>
  </si>
  <si>
    <t>Episode - Choose Your Story</t>
  </si>
  <si>
    <t>F-Sim Space Shuttle</t>
  </si>
  <si>
    <t>Fallout Shelter</t>
  </si>
  <si>
    <t>Farm Heroes Saga</t>
  </si>
  <si>
    <t>Farming Simulator 16</t>
  </si>
  <si>
    <t>Fernanfloo</t>
  </si>
  <si>
    <t>FINAL FANTASY BRAVE EXVIUS</t>
  </si>
  <si>
    <t>FINAL FANTASY V</t>
  </si>
  <si>
    <t>Fishdom</t>
  </si>
  <si>
    <t>Five Nights at Freddy's</t>
  </si>
  <si>
    <t>Five Nights at Freddy's 2</t>
  </si>
  <si>
    <t>Five Nights at Freddy's 3</t>
  </si>
  <si>
    <t>Flow Free</t>
  </si>
  <si>
    <t>Frozen Free Fall</t>
  </si>
  <si>
    <t>Fruit Ninja Classic</t>
  </si>
  <si>
    <t>Fruit Ninja®</t>
  </si>
  <si>
    <t>Fuel Rewards® program</t>
  </si>
  <si>
    <t>Gear.Club - True Racing</t>
  </si>
  <si>
    <t>Geometry Dash Meltdown</t>
  </si>
  <si>
    <t>Geometry Dash World</t>
  </si>
  <si>
    <t>GMX Mail</t>
  </si>
  <si>
    <t>Google Docs</t>
  </si>
  <si>
    <t>Google Sheets</t>
  </si>
  <si>
    <t>GroupMe</t>
  </si>
  <si>
    <t>H*nest Meditation</t>
  </si>
  <si>
    <t>Hay Day</t>
  </si>
  <si>
    <t>Hill Climb Racing</t>
  </si>
  <si>
    <t>Hill Climb Racing 2</t>
  </si>
  <si>
    <t>Hitman GO</t>
  </si>
  <si>
    <t>Hitman Sniper</t>
  </si>
  <si>
    <t>Hot Wheels: Race Off</t>
  </si>
  <si>
    <t>Hungry Shark Evolution</t>
  </si>
  <si>
    <t>Hungry Shark World</t>
  </si>
  <si>
    <t>Injustice: Gods Among Us</t>
  </si>
  <si>
    <t>Inside Out Thought Bubbles</t>
  </si>
  <si>
    <t>Instagram</t>
  </si>
  <si>
    <t>Jetpack Joyride</t>
  </si>
  <si>
    <t>Mad Skills Motocross</t>
  </si>
  <si>
    <t>MARVEL Contest of Champions</t>
  </si>
  <si>
    <t>MARVEL Future Fight</t>
  </si>
  <si>
    <t>Microsoft Excel</t>
  </si>
  <si>
    <t>Microsoft OneNote</t>
  </si>
  <si>
    <t>Microsoft Word</t>
  </si>
  <si>
    <t>MORTAL KOMBAT X</t>
  </si>
  <si>
    <t>Muscle Premium - Human Anatomy, Kinesiology, Bones</t>
  </si>
  <si>
    <t>My Emma :)</t>
  </si>
  <si>
    <t>My Horse</t>
  </si>
  <si>
    <t>My Movies Pro - Movie &amp; TV Collection Library</t>
  </si>
  <si>
    <t>My Talking Angela</t>
  </si>
  <si>
    <t>My Talking Pet</t>
  </si>
  <si>
    <t>My Talking Tom</t>
  </si>
  <si>
    <t>Narcos: Cartel Wars</t>
  </si>
  <si>
    <t>Need for Speed™ No Limits</t>
  </si>
  <si>
    <t>Nyan Cat: Lost In Space</t>
  </si>
  <si>
    <t>OK K.O.! Lakewood Plaza Turbo</t>
  </si>
  <si>
    <t>PAC-MAN Pop</t>
  </si>
  <si>
    <t>Paprika Recipe Manager</t>
  </si>
  <si>
    <t>PES CLUB MANAGER</t>
  </si>
  <si>
    <t>Photo Editor-</t>
  </si>
  <si>
    <t>Photo Editor by Aviary</t>
  </si>
  <si>
    <t>PicsArt Photo Studio: Collage Maker &amp; Pic Editor</t>
  </si>
  <si>
    <t>Pineapple Pen</t>
  </si>
  <si>
    <t>Pinterest</t>
  </si>
  <si>
    <t>Plants vs. Zombies™ 2</t>
  </si>
  <si>
    <t>Plants vs. Zombies™ Heroes</t>
  </si>
  <si>
    <t>Pocket Yoga</t>
  </si>
  <si>
    <t>Pou</t>
  </si>
  <si>
    <t>Real Basketball</t>
  </si>
  <si>
    <t>Real Racing 3</t>
  </si>
  <si>
    <t>Red Ball 4</t>
  </si>
  <si>
    <t>Regal Cinemas</t>
  </si>
  <si>
    <t>Retro City Rampage DX</t>
  </si>
  <si>
    <t>Riptide GP: Renegade</t>
  </si>
  <si>
    <t>ROBLOX</t>
  </si>
  <si>
    <t>Rolling Sky</t>
  </si>
  <si>
    <t>Score! Hero</t>
  </si>
  <si>
    <t>Seven - 7 Minute Workout Training Challenge</t>
  </si>
  <si>
    <t>Shadow Fight 2</t>
  </si>
  <si>
    <t>SimCity BuildIt</t>
  </si>
  <si>
    <t>Smash Hit</t>
  </si>
  <si>
    <t>Smashy Road: Arena</t>
  </si>
  <si>
    <t>Solitaire</t>
  </si>
  <si>
    <t>Sonic Dash</t>
  </si>
  <si>
    <t>Star Chart</t>
  </si>
  <si>
    <t>Star Wars™: Galaxy of Heroes</t>
  </si>
  <si>
    <t>Starbucks</t>
  </si>
  <si>
    <t>Storm Shield</t>
  </si>
  <si>
    <t>Subway Surfers</t>
  </si>
  <si>
    <t>sugar, sugar</t>
  </si>
  <si>
    <t>Summoners War</t>
  </si>
  <si>
    <t>Super Jabber Jump</t>
  </si>
  <si>
    <t>Swamp Attack</t>
  </si>
  <si>
    <t>Talking Ginger 2</t>
  </si>
  <si>
    <t>Talking Tom Bubble Shooter</t>
  </si>
  <si>
    <t>Temple Run</t>
  </si>
  <si>
    <t>Temple Run 2</t>
  </si>
  <si>
    <t>The CW</t>
  </si>
  <si>
    <t>The Game of Life</t>
  </si>
  <si>
    <t>The Sims™ FreePlay</t>
  </si>
  <si>
    <t>The Washington Post Classic</t>
  </si>
  <si>
    <t>Threema</t>
  </si>
  <si>
    <t>Toca Builders</t>
  </si>
  <si>
    <t>Toca Kitchen 2</t>
  </si>
  <si>
    <t>Toca Life: City</t>
  </si>
  <si>
    <t>Tomb of the Mask</t>
  </si>
  <si>
    <t>Township</t>
  </si>
  <si>
    <t>Toy Blast</t>
  </si>
  <si>
    <t>Traffic Racer</t>
  </si>
  <si>
    <t>Trello</t>
  </si>
  <si>
    <t>Trivia Crack</t>
  </si>
  <si>
    <t>Tsuro - The Game of the Path</t>
  </si>
  <si>
    <t>Verizon Cloud</t>
  </si>
  <si>
    <t>Vikings: an Archer's Journey</t>
  </si>
  <si>
    <t>War Robots</t>
  </si>
  <si>
    <t>WeChat</t>
  </si>
  <si>
    <t>WGT Golf Game by Topgolf</t>
  </si>
  <si>
    <t>WhatsApp Messenger</t>
  </si>
  <si>
    <t>Where's My Water?</t>
  </si>
  <si>
    <t>Wish - Shopping Made Fun</t>
  </si>
  <si>
    <t>Wishbone - Compare Anything</t>
  </si>
  <si>
    <t>Xbox</t>
  </si>
  <si>
    <t>Yahoo Weather</t>
  </si>
  <si>
    <t>YouTube Kids</t>
  </si>
  <si>
    <t>Zombie Catchers</t>
  </si>
  <si>
    <t>Zombie Tsunami</t>
  </si>
  <si>
    <t>App Name</t>
  </si>
  <si>
    <t>Price - ASA</t>
  </si>
  <si>
    <t>Price - PSA</t>
  </si>
  <si>
    <t>Rating - ASA</t>
  </si>
  <si>
    <t>Rating - PSA</t>
  </si>
  <si>
    <t>ASA Rev</t>
  </si>
  <si>
    <t>PSA Rev</t>
  </si>
  <si>
    <t>Monthly Rev</t>
  </si>
  <si>
    <t>TOTAL NET INC</t>
  </si>
  <si>
    <t>TOTAL LTV</t>
  </si>
  <si>
    <t>Cost to Purchase Rights</t>
  </si>
  <si>
    <t>Games</t>
  </si>
  <si>
    <t>Shopping</t>
  </si>
  <si>
    <t>Food &amp; Drink</t>
  </si>
  <si>
    <t>Health &amp; Fitness</t>
  </si>
  <si>
    <t>News</t>
  </si>
  <si>
    <t>Entertainment</t>
  </si>
  <si>
    <t>Reference</t>
  </si>
  <si>
    <t>Education</t>
  </si>
  <si>
    <t>Finance</t>
  </si>
  <si>
    <t>Genre</t>
  </si>
  <si>
    <t>Catalogs</t>
  </si>
  <si>
    <t>Social Networking</t>
  </si>
  <si>
    <t>Book</t>
  </si>
  <si>
    <t>Photo &amp; Video</t>
  </si>
  <si>
    <t>Productivity</t>
  </si>
  <si>
    <t>LTV</t>
  </si>
  <si>
    <t>App</t>
  </si>
  <si>
    <t>Cost-to-Value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</si>
</sst>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1" applyNumberFormat="1" applyFont="1"/>
    <xf numFmtId="0" fontId="2" fillId="0" borderId="1" xfId="0" applyFont="1" applyBorder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Apps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2-42D9-8B4F-8F09475E7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2-42D9-8B4F-8F09475E7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2-42D9-8B4F-8F09475E7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2-42D9-8B4F-8F09475E7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2-42D9-8B4F-8F09475E7D31}"/>
              </c:ext>
            </c:extLst>
          </c:dPt>
          <c:cat>
            <c:strRef>
              <c:f>Sheet4!$C$14:$C$18</c:f>
              <c:strCache>
                <c:ptCount val="5"/>
                <c:pt idx="0">
                  <c:v>Genre</c:v>
                </c:pt>
                <c:pt idx="1">
                  <c:v>Games</c:v>
                </c:pt>
                <c:pt idx="2">
                  <c:v>Shopping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Sheet4!$D$14:$D$18</c:f>
              <c:numCache>
                <c:formatCode>General</c:formatCode>
                <c:ptCount val="5"/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2-42D9-8B4F-8F09475E7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Apps by LTV and Cost-to-Value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Sheet4!$C$2:$C$11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Cytus</c:v>
                </c:pt>
                <c:pt idx="7">
                  <c:v>Angry Birds Blast</c:v>
                </c:pt>
                <c:pt idx="8">
                  <c:v>Angry Birds Epic RPG</c:v>
                </c:pt>
                <c:pt idx="9">
                  <c:v>Angry Birds Rio</c:v>
                </c:pt>
              </c:strCache>
            </c:strRef>
          </c:cat>
          <c:val>
            <c:numRef>
              <c:f>Sheet4!$D$2:$D$11</c:f>
              <c:numCache>
                <c:formatCode>_("$"* #,##0_);_("$"* \(#,##0\);_("$"* "-"??_);_(@_)</c:formatCode>
                <c:ptCount val="10"/>
                <c:pt idx="0">
                  <c:v>508000</c:v>
                </c:pt>
                <c:pt idx="1">
                  <c:v>484000</c:v>
                </c:pt>
                <c:pt idx="2">
                  <c:v>484000</c:v>
                </c:pt>
                <c:pt idx="3">
                  <c:v>484000</c:v>
                </c:pt>
                <c:pt idx="4">
                  <c:v>484000</c:v>
                </c:pt>
                <c:pt idx="5">
                  <c:v>484000</c:v>
                </c:pt>
                <c:pt idx="6">
                  <c:v>464200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4-4B9B-BDA2-3256F18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1384"/>
        <c:axId val="483671712"/>
      </c:barChart>
      <c:lineChart>
        <c:grouping val="standard"/>
        <c:varyColors val="0"/>
        <c:ser>
          <c:idx val="1"/>
          <c:order val="1"/>
          <c:tx>
            <c:strRef>
              <c:f>Sheet4!$E$1</c:f>
              <c:strCache>
                <c:ptCount val="1"/>
                <c:pt idx="0">
                  <c:v>Cost-to-Value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Sheet4!$C$2:$C$11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Cytus</c:v>
                </c:pt>
                <c:pt idx="7">
                  <c:v>Angry Birds Blast</c:v>
                </c:pt>
                <c:pt idx="8">
                  <c:v>Angry Birds Epic RPG</c:v>
                </c:pt>
                <c:pt idx="9">
                  <c:v>Angry Birds Rio</c:v>
                </c:pt>
              </c:strCache>
            </c:str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25.4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11.663316582914574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B9B-BDA2-3256F18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30632"/>
        <c:axId val="586929976"/>
      </c:lineChart>
      <c:catAx>
        <c:axId val="48367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1712"/>
        <c:crosses val="autoZero"/>
        <c:auto val="1"/>
        <c:lblAlgn val="ctr"/>
        <c:lblOffset val="100"/>
        <c:noMultiLvlLbl val="0"/>
      </c:catAx>
      <c:valAx>
        <c:axId val="483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1384"/>
        <c:crosses val="autoZero"/>
        <c:crossBetween val="between"/>
        <c:majorUnit val="40000"/>
      </c:valAx>
      <c:valAx>
        <c:axId val="586929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0632"/>
        <c:crosses val="max"/>
        <c:crossBetween val="between"/>
      </c:valAx>
      <c:catAx>
        <c:axId val="586930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929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95250</xdr:rowOff>
    </xdr:from>
    <xdr:ext cx="2819400" cy="939800"/>
    <xdr:pic>
      <xdr:nvPicPr>
        <xdr:cNvPr id="2" name="Picture 1" descr="Image result for PewDiePie's Tuber Simulator logo">
          <a:extLst>
            <a:ext uri="{FF2B5EF4-FFF2-40B4-BE49-F238E27FC236}">
              <a16:creationId xmlns:a16="http://schemas.microsoft.com/office/drawing/2014/main" id="{9F88D294-B6A3-4F55-B835-2AA04E28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0"/>
          <a:ext cx="281940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292100</xdr:colOff>
      <xdr:row>0</xdr:row>
      <xdr:rowOff>19050</xdr:rowOff>
    </xdr:from>
    <xdr:ext cx="3321050" cy="927100"/>
    <xdr:pic>
      <xdr:nvPicPr>
        <xdr:cNvPr id="3" name="Picture 2" descr="Image result for asos logo">
          <a:extLst>
            <a:ext uri="{FF2B5EF4-FFF2-40B4-BE49-F238E27FC236}">
              <a16:creationId xmlns:a16="http://schemas.microsoft.com/office/drawing/2014/main" id="{A37CF514-FE01-4D51-A9E7-FE07475D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19050"/>
          <a:ext cx="33210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431800</xdr:colOff>
      <xdr:row>10</xdr:row>
      <xdr:rowOff>171450</xdr:rowOff>
    </xdr:from>
    <xdr:ext cx="2965450" cy="1060450"/>
    <xdr:pic>
      <xdr:nvPicPr>
        <xdr:cNvPr id="4" name="Picture 3" descr="Image result for Domino's Pizza USA logo">
          <a:extLst>
            <a:ext uri="{FF2B5EF4-FFF2-40B4-BE49-F238E27FC236}">
              <a16:creationId xmlns:a16="http://schemas.microsoft.com/office/drawing/2014/main" id="{0C97B748-1959-4B3E-9B7F-7C6A6AFE9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2012950"/>
          <a:ext cx="29654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571500</xdr:colOff>
      <xdr:row>2</xdr:row>
      <xdr:rowOff>31750</xdr:rowOff>
    </xdr:from>
    <xdr:ext cx="3105150" cy="1060450"/>
    <xdr:pic>
      <xdr:nvPicPr>
        <xdr:cNvPr id="5" name="Picture 4" descr="Image result for Egg, Inc. logo">
          <a:extLst>
            <a:ext uri="{FF2B5EF4-FFF2-40B4-BE49-F238E27FC236}">
              <a16:creationId xmlns:a16="http://schemas.microsoft.com/office/drawing/2014/main" id="{C19DA37D-9BD3-4AE7-9AE3-88CAD4178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00050"/>
          <a:ext cx="31051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469900</xdr:colOff>
      <xdr:row>9</xdr:row>
      <xdr:rowOff>120650</xdr:rowOff>
    </xdr:from>
    <xdr:ext cx="2971800" cy="990600"/>
    <xdr:pic>
      <xdr:nvPicPr>
        <xdr:cNvPr id="6" name="Picture 5" descr="Image result for Geometry Dash Lite logo">
          <a:extLst>
            <a:ext uri="{FF2B5EF4-FFF2-40B4-BE49-F238E27FC236}">
              <a16:creationId xmlns:a16="http://schemas.microsoft.com/office/drawing/2014/main" id="{9F64EF6D-111F-4B6B-BAF6-0F3B59FC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778000"/>
          <a:ext cx="29718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584200</xdr:colOff>
      <xdr:row>13</xdr:row>
      <xdr:rowOff>25400</xdr:rowOff>
    </xdr:from>
    <xdr:ext cx="3117850" cy="939800"/>
    <xdr:pic>
      <xdr:nvPicPr>
        <xdr:cNvPr id="7" name="Picture 6" descr="Image result for The Guardian logo">
          <a:extLst>
            <a:ext uri="{FF2B5EF4-FFF2-40B4-BE49-F238E27FC236}">
              <a16:creationId xmlns:a16="http://schemas.microsoft.com/office/drawing/2014/main" id="{7237956D-C3BF-46BD-BD7B-30A9CF3BC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419350"/>
          <a:ext cx="311785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527050</xdr:colOff>
      <xdr:row>18</xdr:row>
      <xdr:rowOff>171450</xdr:rowOff>
    </xdr:from>
    <xdr:ext cx="2730500" cy="1003300"/>
    <xdr:pic>
      <xdr:nvPicPr>
        <xdr:cNvPr id="8" name="Picture 7" descr="Image result for Cytus game logo">
          <a:extLst>
            <a:ext uri="{FF2B5EF4-FFF2-40B4-BE49-F238E27FC236}">
              <a16:creationId xmlns:a16="http://schemas.microsoft.com/office/drawing/2014/main" id="{7733279C-A852-4831-BF38-31796A3D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3486150"/>
          <a:ext cx="27305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336550</xdr:colOff>
      <xdr:row>19</xdr:row>
      <xdr:rowOff>114300</xdr:rowOff>
    </xdr:from>
    <xdr:ext cx="3416300" cy="1079500"/>
    <xdr:pic>
      <xdr:nvPicPr>
        <xdr:cNvPr id="9" name="Picture 8" descr="Image result for angry birds logo">
          <a:extLst>
            <a:ext uri="{FF2B5EF4-FFF2-40B4-BE49-F238E27FC236}">
              <a16:creationId xmlns:a16="http://schemas.microsoft.com/office/drawing/2014/main" id="{7C9BA368-253F-423F-AC95-163D2099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3613150"/>
          <a:ext cx="341630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</xdr:row>
      <xdr:rowOff>44450</xdr:rowOff>
    </xdr:from>
    <xdr:to>
      <xdr:col>17</xdr:col>
      <xdr:colOff>317500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76141-027B-461B-9134-3EB956703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4</xdr:row>
      <xdr:rowOff>44450</xdr:rowOff>
    </xdr:from>
    <xdr:to>
      <xdr:col>9</xdr:col>
      <xdr:colOff>390525</xdr:colOff>
      <xdr:row>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92F6D-CE2D-4489-A58F-07E362637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0A25-8DD7-4190-A972-3962B30632E6}">
  <dimension ref="F6:H17"/>
  <sheetViews>
    <sheetView workbookViewId="0">
      <selection activeCell="H18" sqref="H18"/>
    </sheetView>
  </sheetViews>
  <sheetFormatPr defaultRowHeight="14.5" x14ac:dyDescent="0.35"/>
  <cols>
    <col min="11" max="11" width="43.36328125" bestFit="1" customWidth="1"/>
  </cols>
  <sheetData>
    <row r="6" spans="6:8" x14ac:dyDescent="0.35">
      <c r="F6" t="s">
        <v>0</v>
      </c>
      <c r="G6" t="s">
        <v>1</v>
      </c>
    </row>
    <row r="7" spans="6:8" x14ac:dyDescent="0.35">
      <c r="F7">
        <v>0</v>
      </c>
      <c r="G7">
        <v>1</v>
      </c>
      <c r="H7">
        <f>G7*12</f>
        <v>12</v>
      </c>
    </row>
    <row r="8" spans="6:8" x14ac:dyDescent="0.35">
      <c r="F8">
        <v>0.5</v>
      </c>
      <c r="G8">
        <v>2</v>
      </c>
      <c r="H8">
        <f t="shared" ref="H8:H17" si="0">G8*12</f>
        <v>24</v>
      </c>
    </row>
    <row r="9" spans="6:8" x14ac:dyDescent="0.35">
      <c r="F9">
        <f>F8+0.5</f>
        <v>1</v>
      </c>
      <c r="G9">
        <v>3</v>
      </c>
      <c r="H9">
        <f t="shared" si="0"/>
        <v>36</v>
      </c>
    </row>
    <row r="10" spans="6:8" x14ac:dyDescent="0.35">
      <c r="F10">
        <f t="shared" ref="F10:F17" si="1">F9+0.5</f>
        <v>1.5</v>
      </c>
      <c r="G10">
        <v>4</v>
      </c>
      <c r="H10">
        <f t="shared" si="0"/>
        <v>48</v>
      </c>
    </row>
    <row r="11" spans="6:8" x14ac:dyDescent="0.35">
      <c r="F11">
        <f t="shared" si="1"/>
        <v>2</v>
      </c>
      <c r="G11">
        <v>5</v>
      </c>
      <c r="H11">
        <f t="shared" si="0"/>
        <v>60</v>
      </c>
    </row>
    <row r="12" spans="6:8" x14ac:dyDescent="0.35">
      <c r="F12">
        <f t="shared" si="1"/>
        <v>2.5</v>
      </c>
      <c r="G12">
        <v>6</v>
      </c>
      <c r="H12">
        <f t="shared" si="0"/>
        <v>72</v>
      </c>
    </row>
    <row r="13" spans="6:8" x14ac:dyDescent="0.35">
      <c r="F13">
        <f t="shared" si="1"/>
        <v>3</v>
      </c>
      <c r="G13">
        <v>7</v>
      </c>
      <c r="H13">
        <f t="shared" si="0"/>
        <v>84</v>
      </c>
    </row>
    <row r="14" spans="6:8" x14ac:dyDescent="0.35">
      <c r="F14">
        <f t="shared" si="1"/>
        <v>3.5</v>
      </c>
      <c r="G14">
        <v>8</v>
      </c>
      <c r="H14">
        <f t="shared" si="0"/>
        <v>96</v>
      </c>
    </row>
    <row r="15" spans="6:8" x14ac:dyDescent="0.35">
      <c r="F15">
        <f t="shared" si="1"/>
        <v>4</v>
      </c>
      <c r="G15">
        <v>9</v>
      </c>
      <c r="H15">
        <f t="shared" si="0"/>
        <v>108</v>
      </c>
    </row>
    <row r="16" spans="6:8" x14ac:dyDescent="0.35">
      <c r="F16">
        <f t="shared" si="1"/>
        <v>4.5</v>
      </c>
      <c r="G16">
        <v>10</v>
      </c>
      <c r="H16">
        <f t="shared" si="0"/>
        <v>120</v>
      </c>
    </row>
    <row r="17" spans="6:8" x14ac:dyDescent="0.35">
      <c r="F17">
        <f t="shared" si="1"/>
        <v>5</v>
      </c>
      <c r="G17">
        <v>11</v>
      </c>
      <c r="H17">
        <f t="shared" si="0"/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FE09-5A34-468D-A387-EC682E97B0C9}">
  <dimension ref="A1:S180"/>
  <sheetViews>
    <sheetView topLeftCell="C1" workbookViewId="0">
      <selection activeCell="H18" sqref="H18"/>
    </sheetView>
  </sheetViews>
  <sheetFormatPr defaultRowHeight="14.5" x14ac:dyDescent="0.35"/>
  <cols>
    <col min="1" max="1" width="27.81640625" customWidth="1"/>
    <col min="2" max="2" width="9.6328125" bestFit="1" customWidth="1"/>
    <col min="3" max="3" width="9.453125" bestFit="1" customWidth="1"/>
    <col min="4" max="4" width="10.81640625" bestFit="1" customWidth="1"/>
    <col min="5" max="5" width="10.6328125" bestFit="1" customWidth="1"/>
    <col min="8" max="9" width="12.08984375" bestFit="1" customWidth="1"/>
    <col min="10" max="10" width="13.6328125" bestFit="1" customWidth="1"/>
    <col min="11" max="11" width="21.6328125" bestFit="1" customWidth="1"/>
    <col min="12" max="12" width="11" bestFit="1" customWidth="1"/>
    <col min="13" max="14" width="18.7265625" customWidth="1"/>
    <col min="15" max="15" width="11.26953125" bestFit="1" customWidth="1"/>
  </cols>
  <sheetData>
    <row r="1" spans="1:19" x14ac:dyDescent="0.3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H1" t="s">
        <v>185</v>
      </c>
      <c r="I1" t="s">
        <v>186</v>
      </c>
      <c r="J1" t="s">
        <v>188</v>
      </c>
      <c r="K1" s="2" t="s">
        <v>190</v>
      </c>
      <c r="L1" t="s">
        <v>189</v>
      </c>
      <c r="M1" t="s">
        <v>200</v>
      </c>
      <c r="N1" t="s">
        <v>208</v>
      </c>
    </row>
    <row r="2" spans="1:19" x14ac:dyDescent="0.35">
      <c r="A2" t="s">
        <v>7</v>
      </c>
      <c r="B2">
        <v>0</v>
      </c>
      <c r="C2">
        <v>0</v>
      </c>
      <c r="D2">
        <v>5</v>
      </c>
      <c r="E2">
        <v>4.8</v>
      </c>
      <c r="F2">
        <f t="shared" ref="F2:F22" si="0">IF(E2&lt;4.8,4.5,5)</f>
        <v>5</v>
      </c>
      <c r="G2">
        <f t="shared" ref="G2:G22" si="1">SUM(D2,F2)</f>
        <v>10</v>
      </c>
      <c r="H2" s="2">
        <f t="shared" ref="H2:H22" si="2">IF(D2=5,$S$3,$S$4)</f>
        <v>264000</v>
      </c>
      <c r="I2" s="2">
        <f t="shared" ref="I2:I22" si="3">IF(F2=5,$S$3,$S$4)</f>
        <v>264000</v>
      </c>
      <c r="J2" s="2">
        <f>H2+I2</f>
        <v>528000</v>
      </c>
      <c r="K2" s="2">
        <f>IF(B2*10000&lt;1,10000,B2*10000)*2</f>
        <v>20000</v>
      </c>
      <c r="L2" s="2">
        <f>J2-K2</f>
        <v>508000</v>
      </c>
      <c r="M2" t="str">
        <f>VLOOKUP(A2,Sheet3!$C$2:$E$99,2,FALSE)</f>
        <v>Games</v>
      </c>
      <c r="N2">
        <f>L2/K2</f>
        <v>25.4</v>
      </c>
      <c r="O2" t="s">
        <v>187</v>
      </c>
      <c r="P2">
        <v>2000</v>
      </c>
    </row>
    <row r="3" spans="1:19" x14ac:dyDescent="0.35">
      <c r="A3" t="s">
        <v>2</v>
      </c>
      <c r="B3">
        <v>0</v>
      </c>
      <c r="C3">
        <v>0</v>
      </c>
      <c r="D3">
        <v>5</v>
      </c>
      <c r="E3">
        <v>4.7</v>
      </c>
      <c r="F3">
        <f t="shared" si="0"/>
        <v>4.5</v>
      </c>
      <c r="G3">
        <f t="shared" si="1"/>
        <v>9.5</v>
      </c>
      <c r="H3" s="2">
        <f t="shared" si="2"/>
        <v>264000</v>
      </c>
      <c r="I3" s="2">
        <f t="shared" si="3"/>
        <v>240000</v>
      </c>
      <c r="J3" s="2">
        <f t="shared" ref="J3:J22" si="4">H3+I3</f>
        <v>504000</v>
      </c>
      <c r="K3" s="2">
        <f t="shared" ref="K3:K22" si="5">IF(B3*10000&lt;1,10000,B3*10000)*2</f>
        <v>20000</v>
      </c>
      <c r="L3" s="2">
        <f t="shared" ref="L3:L22" si="6">J3-K3</f>
        <v>484000</v>
      </c>
      <c r="M3" t="str">
        <f>VLOOKUP(A3,Sheet3!$C$2:$E$99,2,FALSE)</f>
        <v>Shopping</v>
      </c>
      <c r="N3">
        <f t="shared" ref="N3:N18" si="7">L3/K3</f>
        <v>24.2</v>
      </c>
      <c r="P3">
        <v>5</v>
      </c>
      <c r="Q3">
        <v>11</v>
      </c>
      <c r="R3">
        <f>Q3*12</f>
        <v>132</v>
      </c>
      <c r="S3">
        <f>R3*$P$2</f>
        <v>264000</v>
      </c>
    </row>
    <row r="4" spans="1:19" x14ac:dyDescent="0.35">
      <c r="A4" t="s">
        <v>4</v>
      </c>
      <c r="B4">
        <v>0</v>
      </c>
      <c r="C4">
        <v>0</v>
      </c>
      <c r="D4">
        <v>5</v>
      </c>
      <c r="E4">
        <v>4.7</v>
      </c>
      <c r="F4">
        <f t="shared" si="0"/>
        <v>4.5</v>
      </c>
      <c r="G4">
        <f t="shared" si="1"/>
        <v>9.5</v>
      </c>
      <c r="H4" s="2">
        <f t="shared" si="2"/>
        <v>264000</v>
      </c>
      <c r="I4" s="2">
        <f t="shared" si="3"/>
        <v>240000</v>
      </c>
      <c r="J4" s="2">
        <f t="shared" si="4"/>
        <v>504000</v>
      </c>
      <c r="K4" s="2">
        <f t="shared" si="5"/>
        <v>20000</v>
      </c>
      <c r="L4" s="2">
        <f t="shared" si="6"/>
        <v>484000</v>
      </c>
      <c r="M4" t="str">
        <f>VLOOKUP(A4,Sheet3!$C$2:$E$99,2,FALSE)</f>
        <v>Food &amp; Drink</v>
      </c>
      <c r="N4">
        <f t="shared" si="7"/>
        <v>24.2</v>
      </c>
      <c r="P4">
        <v>4.5</v>
      </c>
      <c r="Q4">
        <v>10</v>
      </c>
      <c r="R4">
        <f t="shared" ref="R4:R5" si="8">Q4*12</f>
        <v>120</v>
      </c>
      <c r="S4">
        <f t="shared" ref="S4:S5" si="9">R4*$P$2</f>
        <v>240000</v>
      </c>
    </row>
    <row r="5" spans="1:19" x14ac:dyDescent="0.35">
      <c r="A5" t="s">
        <v>5</v>
      </c>
      <c r="B5">
        <v>0</v>
      </c>
      <c r="C5">
        <v>0</v>
      </c>
      <c r="D5">
        <v>5</v>
      </c>
      <c r="E5">
        <v>4.7</v>
      </c>
      <c r="F5">
        <f t="shared" si="0"/>
        <v>4.5</v>
      </c>
      <c r="G5">
        <f t="shared" si="1"/>
        <v>9.5</v>
      </c>
      <c r="H5" s="2">
        <f t="shared" si="2"/>
        <v>264000</v>
      </c>
      <c r="I5" s="2">
        <f t="shared" si="3"/>
        <v>240000</v>
      </c>
      <c r="J5" s="2">
        <f t="shared" si="4"/>
        <v>504000</v>
      </c>
      <c r="K5" s="2">
        <f t="shared" si="5"/>
        <v>20000</v>
      </c>
      <c r="L5" s="2">
        <f t="shared" si="6"/>
        <v>484000</v>
      </c>
      <c r="M5" t="str">
        <f>VLOOKUP(A5,Sheet3!$C$2:$E$99,2,FALSE)</f>
        <v>Games</v>
      </c>
      <c r="N5">
        <f t="shared" si="7"/>
        <v>24.2</v>
      </c>
      <c r="P5">
        <v>4</v>
      </c>
      <c r="Q5">
        <v>9</v>
      </c>
      <c r="R5">
        <f t="shared" si="8"/>
        <v>108</v>
      </c>
      <c r="S5">
        <f t="shared" si="9"/>
        <v>216000</v>
      </c>
    </row>
    <row r="6" spans="1:19" x14ac:dyDescent="0.35">
      <c r="A6" t="s">
        <v>6</v>
      </c>
      <c r="B6">
        <v>0</v>
      </c>
      <c r="C6">
        <v>0</v>
      </c>
      <c r="D6">
        <v>5</v>
      </c>
      <c r="E6">
        <v>4.5</v>
      </c>
      <c r="F6">
        <f t="shared" si="0"/>
        <v>4.5</v>
      </c>
      <c r="G6">
        <f t="shared" si="1"/>
        <v>9.5</v>
      </c>
      <c r="H6" s="2">
        <f t="shared" si="2"/>
        <v>264000</v>
      </c>
      <c r="I6" s="2">
        <f t="shared" si="3"/>
        <v>240000</v>
      </c>
      <c r="J6" s="2">
        <f t="shared" si="4"/>
        <v>504000</v>
      </c>
      <c r="K6" s="2">
        <f t="shared" si="5"/>
        <v>20000</v>
      </c>
      <c r="L6" s="2">
        <f t="shared" si="6"/>
        <v>484000</v>
      </c>
      <c r="M6" t="str">
        <f>VLOOKUP(A6,Sheet3!$C$2:$E$99,2,FALSE)</f>
        <v>Games</v>
      </c>
      <c r="N6">
        <f t="shared" si="7"/>
        <v>24.2</v>
      </c>
    </row>
    <row r="7" spans="1:19" x14ac:dyDescent="0.35">
      <c r="A7" t="s">
        <v>9</v>
      </c>
      <c r="B7">
        <v>0</v>
      </c>
      <c r="C7">
        <v>0</v>
      </c>
      <c r="D7">
        <v>5</v>
      </c>
      <c r="E7">
        <v>4.7</v>
      </c>
      <c r="F7">
        <f t="shared" si="0"/>
        <v>4.5</v>
      </c>
      <c r="G7">
        <f t="shared" si="1"/>
        <v>9.5</v>
      </c>
      <c r="H7" s="2">
        <f t="shared" si="2"/>
        <v>264000</v>
      </c>
      <c r="I7" s="2">
        <f t="shared" si="3"/>
        <v>240000</v>
      </c>
      <c r="J7" s="2">
        <f t="shared" si="4"/>
        <v>504000</v>
      </c>
      <c r="K7" s="2">
        <f t="shared" si="5"/>
        <v>20000</v>
      </c>
      <c r="L7" s="2">
        <f t="shared" si="6"/>
        <v>484000</v>
      </c>
      <c r="M7" t="str">
        <f>VLOOKUP(A7,Sheet3!$C$2:$E$99,2,FALSE)</f>
        <v>News</v>
      </c>
      <c r="N7">
        <f t="shared" si="7"/>
        <v>24.2</v>
      </c>
    </row>
    <row r="8" spans="1:19" x14ac:dyDescent="0.35">
      <c r="A8" t="s">
        <v>3</v>
      </c>
      <c r="B8">
        <v>1.99</v>
      </c>
      <c r="C8">
        <v>0</v>
      </c>
      <c r="D8">
        <v>5</v>
      </c>
      <c r="E8">
        <v>4.7</v>
      </c>
      <c r="F8">
        <f t="shared" si="0"/>
        <v>4.5</v>
      </c>
      <c r="G8">
        <f t="shared" si="1"/>
        <v>9.5</v>
      </c>
      <c r="H8" s="2">
        <f t="shared" si="2"/>
        <v>264000</v>
      </c>
      <c r="I8" s="2">
        <f t="shared" si="3"/>
        <v>240000</v>
      </c>
      <c r="J8" s="2">
        <f t="shared" si="4"/>
        <v>504000</v>
      </c>
      <c r="K8" s="2">
        <f t="shared" si="5"/>
        <v>39800</v>
      </c>
      <c r="L8" s="2">
        <f t="shared" si="6"/>
        <v>464200</v>
      </c>
      <c r="M8" t="str">
        <f>VLOOKUP(A8,Sheet3!$C$2:$E$99,2,FALSE)</f>
        <v>Games</v>
      </c>
      <c r="N8">
        <f t="shared" si="7"/>
        <v>11.663316582914574</v>
      </c>
    </row>
    <row r="9" spans="1:19" x14ac:dyDescent="0.35">
      <c r="A9" t="s">
        <v>12</v>
      </c>
      <c r="B9">
        <v>0.99</v>
      </c>
      <c r="C9">
        <v>0</v>
      </c>
      <c r="D9">
        <v>4.5</v>
      </c>
      <c r="E9">
        <v>4.3</v>
      </c>
      <c r="F9">
        <f t="shared" si="0"/>
        <v>4.5</v>
      </c>
      <c r="G9">
        <f t="shared" si="1"/>
        <v>9</v>
      </c>
      <c r="H9" s="2">
        <f t="shared" si="2"/>
        <v>240000</v>
      </c>
      <c r="I9" s="2">
        <f t="shared" si="3"/>
        <v>240000</v>
      </c>
      <c r="J9" s="2">
        <f t="shared" si="4"/>
        <v>480000</v>
      </c>
      <c r="K9" s="2">
        <f t="shared" si="5"/>
        <v>19800</v>
      </c>
      <c r="L9" s="2">
        <f t="shared" si="6"/>
        <v>460200</v>
      </c>
      <c r="M9" t="e">
        <f>VLOOKUP(A9,Sheet3!$C$2:$E$99,2,FALSE)</f>
        <v>#N/A</v>
      </c>
      <c r="N9">
        <f t="shared" si="7"/>
        <v>23.242424242424242</v>
      </c>
    </row>
    <row r="10" spans="1:19" x14ac:dyDescent="0.35">
      <c r="A10" t="s">
        <v>10</v>
      </c>
      <c r="B10">
        <v>0</v>
      </c>
      <c r="C10">
        <v>0</v>
      </c>
      <c r="D10">
        <v>4.5</v>
      </c>
      <c r="E10">
        <v>4.2</v>
      </c>
      <c r="F10">
        <f t="shared" si="0"/>
        <v>4.5</v>
      </c>
      <c r="G10">
        <f t="shared" si="1"/>
        <v>9</v>
      </c>
      <c r="H10" s="2">
        <f t="shared" si="2"/>
        <v>240000</v>
      </c>
      <c r="I10" s="2">
        <f t="shared" si="3"/>
        <v>240000</v>
      </c>
      <c r="J10" s="2">
        <f t="shared" si="4"/>
        <v>480000</v>
      </c>
      <c r="K10" s="2">
        <f t="shared" si="5"/>
        <v>20000</v>
      </c>
      <c r="L10" s="2">
        <f t="shared" si="6"/>
        <v>460000</v>
      </c>
      <c r="M10" t="e">
        <f>VLOOKUP(A10,Sheet3!$C$2:$E$99,2,FALSE)</f>
        <v>#N/A</v>
      </c>
      <c r="N10">
        <f t="shared" si="7"/>
        <v>23</v>
      </c>
    </row>
    <row r="11" spans="1:19" x14ac:dyDescent="0.35">
      <c r="A11" t="s">
        <v>11</v>
      </c>
      <c r="B11">
        <v>0</v>
      </c>
      <c r="C11">
        <v>0</v>
      </c>
      <c r="D11">
        <v>4.5</v>
      </c>
      <c r="E11">
        <v>4.4000000000000004</v>
      </c>
      <c r="F11">
        <f t="shared" si="0"/>
        <v>4.5</v>
      </c>
      <c r="G11">
        <f t="shared" si="1"/>
        <v>9</v>
      </c>
      <c r="H11" s="2">
        <f t="shared" si="2"/>
        <v>240000</v>
      </c>
      <c r="I11" s="2">
        <f t="shared" si="3"/>
        <v>240000</v>
      </c>
      <c r="J11" s="2">
        <f t="shared" si="4"/>
        <v>480000</v>
      </c>
      <c r="K11" s="2">
        <f t="shared" si="5"/>
        <v>20000</v>
      </c>
      <c r="L11" s="2">
        <f t="shared" si="6"/>
        <v>460000</v>
      </c>
      <c r="M11" t="e">
        <f>VLOOKUP(A11,Sheet3!$C$2:$E$99,2,FALSE)</f>
        <v>#N/A</v>
      </c>
      <c r="N11">
        <f t="shared" si="7"/>
        <v>23</v>
      </c>
    </row>
    <row r="12" spans="1:19" x14ac:dyDescent="0.35">
      <c r="A12" t="s">
        <v>13</v>
      </c>
      <c r="B12">
        <v>0</v>
      </c>
      <c r="C12">
        <v>0</v>
      </c>
      <c r="D12">
        <v>4.5</v>
      </c>
      <c r="E12">
        <v>4.2</v>
      </c>
      <c r="F12">
        <f t="shared" si="0"/>
        <v>4.5</v>
      </c>
      <c r="G12">
        <f t="shared" si="1"/>
        <v>9</v>
      </c>
      <c r="H12" s="2">
        <f t="shared" si="2"/>
        <v>240000</v>
      </c>
      <c r="I12" s="2">
        <f t="shared" si="3"/>
        <v>240000</v>
      </c>
      <c r="J12" s="2">
        <f t="shared" si="4"/>
        <v>480000</v>
      </c>
      <c r="K12" s="2">
        <f t="shared" si="5"/>
        <v>20000</v>
      </c>
      <c r="L12" s="2">
        <f t="shared" si="6"/>
        <v>460000</v>
      </c>
      <c r="M12" t="e">
        <f>VLOOKUP(A12,Sheet3!$C$2:$E$99,2,FALSE)</f>
        <v>#N/A</v>
      </c>
      <c r="N12">
        <f t="shared" si="7"/>
        <v>23</v>
      </c>
    </row>
    <row r="13" spans="1:19" x14ac:dyDescent="0.35">
      <c r="A13" t="s">
        <v>17</v>
      </c>
      <c r="B13">
        <v>0</v>
      </c>
      <c r="C13">
        <v>0</v>
      </c>
      <c r="D13">
        <v>4.5</v>
      </c>
      <c r="E13">
        <v>4.5999999999999996</v>
      </c>
      <c r="F13">
        <f t="shared" si="0"/>
        <v>4.5</v>
      </c>
      <c r="G13">
        <f t="shared" si="1"/>
        <v>9</v>
      </c>
      <c r="H13" s="2">
        <f t="shared" si="2"/>
        <v>240000</v>
      </c>
      <c r="I13" s="2">
        <f t="shared" si="3"/>
        <v>240000</v>
      </c>
      <c r="J13" s="2">
        <f t="shared" si="4"/>
        <v>480000</v>
      </c>
      <c r="K13" s="2">
        <f t="shared" si="5"/>
        <v>20000</v>
      </c>
      <c r="L13" s="2">
        <f t="shared" si="6"/>
        <v>460000</v>
      </c>
      <c r="M13" t="str">
        <f>VLOOKUP(A13,Sheet3!$C$2:$E$99,2,FALSE)</f>
        <v>Games</v>
      </c>
      <c r="N13">
        <f t="shared" si="7"/>
        <v>23</v>
      </c>
    </row>
    <row r="14" spans="1:19" x14ac:dyDescent="0.35">
      <c r="A14" t="s">
        <v>18</v>
      </c>
      <c r="B14">
        <v>0</v>
      </c>
      <c r="C14">
        <v>0</v>
      </c>
      <c r="D14">
        <v>4.5</v>
      </c>
      <c r="E14">
        <v>4.5</v>
      </c>
      <c r="F14">
        <f t="shared" si="0"/>
        <v>4.5</v>
      </c>
      <c r="G14">
        <f t="shared" si="1"/>
        <v>9</v>
      </c>
      <c r="H14" s="2">
        <f t="shared" si="2"/>
        <v>240000</v>
      </c>
      <c r="I14" s="2">
        <f t="shared" si="3"/>
        <v>240000</v>
      </c>
      <c r="J14" s="2">
        <f t="shared" si="4"/>
        <v>480000</v>
      </c>
      <c r="K14" s="2">
        <f t="shared" si="5"/>
        <v>20000</v>
      </c>
      <c r="L14" s="2">
        <f t="shared" si="6"/>
        <v>460000</v>
      </c>
      <c r="M14" t="str">
        <f>VLOOKUP(A14,Sheet3!$C$2:$E$99,2,FALSE)</f>
        <v>Games</v>
      </c>
      <c r="N14">
        <f t="shared" si="7"/>
        <v>23</v>
      </c>
    </row>
    <row r="15" spans="1:19" x14ac:dyDescent="0.35">
      <c r="A15" t="s">
        <v>19</v>
      </c>
      <c r="B15">
        <v>0</v>
      </c>
      <c r="C15">
        <v>0</v>
      </c>
      <c r="D15">
        <v>4.5</v>
      </c>
      <c r="E15">
        <v>4.4000000000000004</v>
      </c>
      <c r="F15">
        <f t="shared" si="0"/>
        <v>4.5</v>
      </c>
      <c r="G15">
        <f t="shared" si="1"/>
        <v>9</v>
      </c>
      <c r="H15" s="2">
        <f t="shared" si="2"/>
        <v>240000</v>
      </c>
      <c r="I15" s="2">
        <f t="shared" si="3"/>
        <v>240000</v>
      </c>
      <c r="J15" s="2">
        <f t="shared" si="4"/>
        <v>480000</v>
      </c>
      <c r="K15" s="2">
        <f t="shared" si="5"/>
        <v>20000</v>
      </c>
      <c r="L15" s="2">
        <f t="shared" si="6"/>
        <v>460000</v>
      </c>
      <c r="M15" t="s">
        <v>191</v>
      </c>
      <c r="N15">
        <f t="shared" si="7"/>
        <v>23</v>
      </c>
    </row>
    <row r="16" spans="1:19" x14ac:dyDescent="0.35">
      <c r="A16" t="s">
        <v>20</v>
      </c>
      <c r="B16">
        <v>0</v>
      </c>
      <c r="C16">
        <v>0</v>
      </c>
      <c r="D16">
        <v>4.5</v>
      </c>
      <c r="E16">
        <v>4.3</v>
      </c>
      <c r="F16">
        <f t="shared" si="0"/>
        <v>4.5</v>
      </c>
      <c r="G16">
        <f t="shared" si="1"/>
        <v>9</v>
      </c>
      <c r="H16" s="2">
        <f t="shared" si="2"/>
        <v>240000</v>
      </c>
      <c r="I16" s="2">
        <f t="shared" si="3"/>
        <v>240000</v>
      </c>
      <c r="J16" s="2">
        <f t="shared" si="4"/>
        <v>480000</v>
      </c>
      <c r="K16" s="2">
        <f t="shared" si="5"/>
        <v>20000</v>
      </c>
      <c r="L16" s="2">
        <f t="shared" si="6"/>
        <v>460000</v>
      </c>
      <c r="M16" t="s">
        <v>191</v>
      </c>
      <c r="N16">
        <f t="shared" si="7"/>
        <v>23</v>
      </c>
    </row>
    <row r="17" spans="1:14" x14ac:dyDescent="0.35">
      <c r="A17" t="s">
        <v>21</v>
      </c>
      <c r="B17">
        <v>0</v>
      </c>
      <c r="C17">
        <v>0</v>
      </c>
      <c r="D17">
        <v>4.5</v>
      </c>
      <c r="E17">
        <v>4.5999999999999996</v>
      </c>
      <c r="F17">
        <f t="shared" si="0"/>
        <v>4.5</v>
      </c>
      <c r="G17">
        <f t="shared" si="1"/>
        <v>9</v>
      </c>
      <c r="H17" s="2">
        <f t="shared" si="2"/>
        <v>240000</v>
      </c>
      <c r="I17" s="2">
        <f t="shared" si="3"/>
        <v>240000</v>
      </c>
      <c r="J17" s="2">
        <f t="shared" si="4"/>
        <v>480000</v>
      </c>
      <c r="K17" s="2">
        <f t="shared" si="5"/>
        <v>20000</v>
      </c>
      <c r="L17" s="2">
        <f t="shared" si="6"/>
        <v>460000</v>
      </c>
      <c r="M17" t="str">
        <f>VLOOKUP(A17,Sheet3!$C$2:$E$99,2,FALSE)</f>
        <v>Games</v>
      </c>
      <c r="N17">
        <f t="shared" si="7"/>
        <v>23</v>
      </c>
    </row>
    <row r="18" spans="1:14" x14ac:dyDescent="0.35">
      <c r="A18" t="s">
        <v>22</v>
      </c>
      <c r="B18">
        <v>0</v>
      </c>
      <c r="C18">
        <v>0</v>
      </c>
      <c r="D18">
        <v>4.5</v>
      </c>
      <c r="E18">
        <v>4.5</v>
      </c>
      <c r="F18">
        <f t="shared" si="0"/>
        <v>4.5</v>
      </c>
      <c r="G18">
        <f t="shared" si="1"/>
        <v>9</v>
      </c>
      <c r="H18" s="2">
        <f t="shared" si="2"/>
        <v>240000</v>
      </c>
      <c r="I18" s="2">
        <f t="shared" si="3"/>
        <v>240000</v>
      </c>
      <c r="J18" s="2">
        <f t="shared" si="4"/>
        <v>480000</v>
      </c>
      <c r="K18" s="2">
        <f t="shared" si="5"/>
        <v>20000</v>
      </c>
      <c r="L18" s="2">
        <f t="shared" si="6"/>
        <v>460000</v>
      </c>
      <c r="M18" t="str">
        <f>VLOOKUP(A18,Sheet3!$C$2:$E$99,2,FALSE)</f>
        <v>Games</v>
      </c>
      <c r="N18">
        <f t="shared" si="7"/>
        <v>23</v>
      </c>
    </row>
    <row r="19" spans="1:14" x14ac:dyDescent="0.35">
      <c r="A19" t="s">
        <v>14</v>
      </c>
      <c r="B19">
        <v>1.99</v>
      </c>
      <c r="C19" s="1">
        <v>1.99</v>
      </c>
      <c r="D19">
        <v>4.5</v>
      </c>
      <c r="E19">
        <v>4.4000000000000004</v>
      </c>
      <c r="F19">
        <f t="shared" si="0"/>
        <v>4.5</v>
      </c>
      <c r="G19">
        <f t="shared" si="1"/>
        <v>9</v>
      </c>
      <c r="H19" s="2">
        <f t="shared" si="2"/>
        <v>240000</v>
      </c>
      <c r="I19" s="2">
        <f t="shared" si="3"/>
        <v>240000</v>
      </c>
      <c r="J19" s="2">
        <f t="shared" si="4"/>
        <v>480000</v>
      </c>
      <c r="K19" s="2">
        <f t="shared" si="5"/>
        <v>39800</v>
      </c>
      <c r="L19" s="2">
        <f t="shared" si="6"/>
        <v>440200</v>
      </c>
      <c r="M19" t="e">
        <f>VLOOKUP(A19,Sheet3!$C$2:$E$99,2,FALSE)</f>
        <v>#N/A</v>
      </c>
    </row>
    <row r="20" spans="1:14" x14ac:dyDescent="0.35">
      <c r="A20" t="s">
        <v>8</v>
      </c>
      <c r="B20">
        <v>6.99</v>
      </c>
      <c r="C20" s="1">
        <v>6.99</v>
      </c>
      <c r="D20">
        <v>5</v>
      </c>
      <c r="E20">
        <v>4.7</v>
      </c>
      <c r="F20">
        <f t="shared" si="0"/>
        <v>4.5</v>
      </c>
      <c r="G20">
        <f t="shared" si="1"/>
        <v>9.5</v>
      </c>
      <c r="H20" s="2">
        <f t="shared" si="2"/>
        <v>264000</v>
      </c>
      <c r="I20" s="2">
        <f t="shared" si="3"/>
        <v>240000</v>
      </c>
      <c r="J20" s="2">
        <f t="shared" si="4"/>
        <v>504000</v>
      </c>
      <c r="K20" s="2">
        <f t="shared" si="5"/>
        <v>139800</v>
      </c>
      <c r="L20" s="2">
        <f t="shared" si="6"/>
        <v>364200</v>
      </c>
      <c r="M20" t="str">
        <f>VLOOKUP(A20,Sheet3!$C$2:$E$99,2,FALSE)</f>
        <v>Health &amp; Fitness</v>
      </c>
    </row>
    <row r="21" spans="1:14" x14ac:dyDescent="0.35">
      <c r="A21" t="s">
        <v>15</v>
      </c>
      <c r="B21">
        <v>2.99</v>
      </c>
      <c r="C21" s="1">
        <v>2.99</v>
      </c>
      <c r="D21">
        <v>4.5</v>
      </c>
      <c r="E21">
        <v>4.5</v>
      </c>
      <c r="F21">
        <f t="shared" si="0"/>
        <v>4.5</v>
      </c>
      <c r="G21">
        <f t="shared" si="1"/>
        <v>9</v>
      </c>
      <c r="H21" s="2">
        <f t="shared" si="2"/>
        <v>240000</v>
      </c>
      <c r="I21" s="2">
        <f t="shared" si="3"/>
        <v>240000</v>
      </c>
      <c r="J21" s="2">
        <f t="shared" si="4"/>
        <v>480000</v>
      </c>
      <c r="K21" s="2">
        <f t="shared" si="5"/>
        <v>59800.000000000007</v>
      </c>
      <c r="L21" s="2">
        <f t="shared" si="6"/>
        <v>420200</v>
      </c>
      <c r="M21" t="str">
        <f>VLOOKUP(A21,Sheet3!$C$2:$E$99,2,FALSE)</f>
        <v>Book</v>
      </c>
    </row>
    <row r="22" spans="1:14" x14ac:dyDescent="0.35">
      <c r="A22" t="s">
        <v>16</v>
      </c>
      <c r="B22">
        <v>4.99</v>
      </c>
      <c r="C22">
        <v>0</v>
      </c>
      <c r="D22">
        <v>4.5</v>
      </c>
      <c r="E22">
        <v>4.5999999999999996</v>
      </c>
      <c r="F22">
        <f t="shared" si="0"/>
        <v>4.5</v>
      </c>
      <c r="G22">
        <f t="shared" si="1"/>
        <v>9</v>
      </c>
      <c r="H22" s="2">
        <f t="shared" si="2"/>
        <v>240000</v>
      </c>
      <c r="I22" s="2">
        <f t="shared" si="3"/>
        <v>240000</v>
      </c>
      <c r="J22" s="2">
        <f t="shared" si="4"/>
        <v>480000</v>
      </c>
      <c r="K22" s="2">
        <f t="shared" si="5"/>
        <v>99800</v>
      </c>
      <c r="L22" s="2">
        <f t="shared" si="6"/>
        <v>380200</v>
      </c>
      <c r="M22" t="str">
        <f>VLOOKUP(A22,Sheet3!$C$2:$E$99,2,FALSE)</f>
        <v>Games</v>
      </c>
    </row>
    <row r="23" spans="1:14" x14ac:dyDescent="0.35">
      <c r="A23" t="s">
        <v>23</v>
      </c>
      <c r="B23">
        <v>0</v>
      </c>
      <c r="C23">
        <v>0</v>
      </c>
      <c r="D23">
        <v>4.5</v>
      </c>
      <c r="E23">
        <v>4.5</v>
      </c>
      <c r="F23">
        <f t="shared" ref="F23:F30" si="10">IF(E23&lt;4.8,4.5,5)</f>
        <v>4.5</v>
      </c>
      <c r="G23">
        <f t="shared" ref="G23:G30" si="11">SUM(D23,F23)</f>
        <v>9</v>
      </c>
    </row>
    <row r="24" spans="1:14" x14ac:dyDescent="0.35">
      <c r="A24" t="s">
        <v>24</v>
      </c>
      <c r="B24">
        <v>0</v>
      </c>
      <c r="C24">
        <v>0</v>
      </c>
      <c r="D24">
        <v>4.5</v>
      </c>
      <c r="E24">
        <v>4.3</v>
      </c>
      <c r="F24">
        <f t="shared" si="10"/>
        <v>4.5</v>
      </c>
      <c r="G24">
        <f t="shared" si="11"/>
        <v>9</v>
      </c>
    </row>
    <row r="25" spans="1:14" x14ac:dyDescent="0.35">
      <c r="A25" t="s">
        <v>25</v>
      </c>
      <c r="B25">
        <v>0</v>
      </c>
      <c r="C25">
        <v>0</v>
      </c>
      <c r="D25">
        <v>4.5</v>
      </c>
      <c r="E25">
        <v>4.4000000000000004</v>
      </c>
      <c r="F25">
        <f t="shared" si="10"/>
        <v>4.5</v>
      </c>
      <c r="G25">
        <f t="shared" si="11"/>
        <v>9</v>
      </c>
    </row>
    <row r="26" spans="1:14" x14ac:dyDescent="0.35">
      <c r="A26" t="s">
        <v>26</v>
      </c>
      <c r="B26">
        <v>4.99</v>
      </c>
      <c r="C26" s="1">
        <v>4.99</v>
      </c>
      <c r="D26">
        <v>4.5</v>
      </c>
      <c r="E26">
        <v>4.5999999999999996</v>
      </c>
      <c r="F26">
        <f t="shared" si="10"/>
        <v>4.5</v>
      </c>
      <c r="G26">
        <f t="shared" si="11"/>
        <v>9</v>
      </c>
    </row>
    <row r="27" spans="1:14" x14ac:dyDescent="0.35">
      <c r="A27" t="s">
        <v>27</v>
      </c>
      <c r="B27">
        <v>0</v>
      </c>
      <c r="C27">
        <v>0</v>
      </c>
      <c r="D27">
        <v>4.5</v>
      </c>
      <c r="E27">
        <v>4.4000000000000004</v>
      </c>
      <c r="F27">
        <f t="shared" si="10"/>
        <v>4.5</v>
      </c>
      <c r="G27">
        <f t="shared" si="11"/>
        <v>9</v>
      </c>
    </row>
    <row r="28" spans="1:14" x14ac:dyDescent="0.35">
      <c r="A28" t="s">
        <v>28</v>
      </c>
      <c r="B28">
        <v>0</v>
      </c>
      <c r="C28">
        <v>0</v>
      </c>
      <c r="D28">
        <v>4.5</v>
      </c>
      <c r="E28">
        <v>4.7</v>
      </c>
      <c r="F28">
        <f t="shared" si="10"/>
        <v>4.5</v>
      </c>
      <c r="G28">
        <f t="shared" si="11"/>
        <v>9</v>
      </c>
    </row>
    <row r="29" spans="1:14" x14ac:dyDescent="0.35">
      <c r="A29" t="s">
        <v>29</v>
      </c>
      <c r="B29">
        <v>2.99</v>
      </c>
      <c r="C29" s="1">
        <v>2.99</v>
      </c>
      <c r="D29">
        <v>4.5</v>
      </c>
      <c r="E29">
        <v>4.5999999999999996</v>
      </c>
      <c r="F29">
        <f t="shared" si="10"/>
        <v>4.5</v>
      </c>
      <c r="G29">
        <f t="shared" si="11"/>
        <v>9</v>
      </c>
    </row>
    <row r="30" spans="1:14" x14ac:dyDescent="0.35">
      <c r="A30" t="s">
        <v>30</v>
      </c>
      <c r="B30">
        <v>0</v>
      </c>
      <c r="C30">
        <v>0</v>
      </c>
      <c r="D30">
        <v>4.5</v>
      </c>
      <c r="E30">
        <v>4.5</v>
      </c>
      <c r="F30">
        <f t="shared" si="10"/>
        <v>4.5</v>
      </c>
      <c r="G30">
        <f t="shared" si="11"/>
        <v>9</v>
      </c>
    </row>
    <row r="31" spans="1:14" x14ac:dyDescent="0.35">
      <c r="A31" t="s">
        <v>31</v>
      </c>
      <c r="B31">
        <v>0</v>
      </c>
      <c r="C31">
        <v>0</v>
      </c>
      <c r="D31">
        <v>4.5</v>
      </c>
      <c r="E31">
        <v>4.5</v>
      </c>
    </row>
    <row r="32" spans="1:14" x14ac:dyDescent="0.35">
      <c r="A32" t="s">
        <v>32</v>
      </c>
      <c r="B32">
        <v>0</v>
      </c>
      <c r="C32">
        <v>0</v>
      </c>
      <c r="D32">
        <v>4.5</v>
      </c>
      <c r="E32">
        <v>4.4000000000000004</v>
      </c>
    </row>
    <row r="33" spans="1:5" x14ac:dyDescent="0.35">
      <c r="A33" t="s">
        <v>33</v>
      </c>
      <c r="B33">
        <v>1.99</v>
      </c>
      <c r="C33">
        <v>0</v>
      </c>
      <c r="D33">
        <v>4.5</v>
      </c>
      <c r="E33">
        <v>4.0999999999999996</v>
      </c>
    </row>
    <row r="34" spans="1:5" x14ac:dyDescent="0.35">
      <c r="A34" t="s">
        <v>34</v>
      </c>
      <c r="B34">
        <v>0</v>
      </c>
      <c r="C34">
        <v>0</v>
      </c>
      <c r="D34">
        <v>4.5</v>
      </c>
      <c r="E34">
        <v>4.4000000000000004</v>
      </c>
    </row>
    <row r="35" spans="1:5" x14ac:dyDescent="0.35">
      <c r="A35" t="s">
        <v>35</v>
      </c>
      <c r="B35">
        <v>0</v>
      </c>
      <c r="C35">
        <v>0</v>
      </c>
      <c r="D35">
        <v>4.5</v>
      </c>
      <c r="E35">
        <v>4.4000000000000004</v>
      </c>
    </row>
    <row r="36" spans="1:5" x14ac:dyDescent="0.35">
      <c r="A36" t="s">
        <v>36</v>
      </c>
      <c r="B36">
        <v>0</v>
      </c>
      <c r="C36">
        <v>0</v>
      </c>
      <c r="D36">
        <v>4.5</v>
      </c>
      <c r="E36">
        <v>4.5999999999999996</v>
      </c>
    </row>
    <row r="37" spans="1:5" x14ac:dyDescent="0.35">
      <c r="A37" t="s">
        <v>37</v>
      </c>
      <c r="B37">
        <v>0</v>
      </c>
      <c r="C37">
        <v>0</v>
      </c>
      <c r="D37">
        <v>4.5</v>
      </c>
      <c r="E37">
        <v>4.5999999999999996</v>
      </c>
    </row>
    <row r="38" spans="1:5" x14ac:dyDescent="0.35">
      <c r="A38" t="s">
        <v>38</v>
      </c>
      <c r="B38">
        <v>0</v>
      </c>
      <c r="C38">
        <v>0</v>
      </c>
      <c r="D38">
        <v>4.5</v>
      </c>
      <c r="E38">
        <v>4.5999999999999996</v>
      </c>
    </row>
    <row r="39" spans="1:5" x14ac:dyDescent="0.35">
      <c r="A39" t="s">
        <v>39</v>
      </c>
      <c r="B39">
        <v>0</v>
      </c>
      <c r="C39">
        <v>0</v>
      </c>
      <c r="D39">
        <v>4.5</v>
      </c>
      <c r="E39">
        <v>4.5999999999999996</v>
      </c>
    </row>
    <row r="40" spans="1:5" x14ac:dyDescent="0.35">
      <c r="A40" t="s">
        <v>40</v>
      </c>
      <c r="B40">
        <v>0</v>
      </c>
      <c r="C40">
        <v>0</v>
      </c>
      <c r="D40">
        <v>4.5</v>
      </c>
      <c r="E40">
        <v>4.4000000000000004</v>
      </c>
    </row>
    <row r="41" spans="1:5" x14ac:dyDescent="0.35">
      <c r="A41" t="s">
        <v>41</v>
      </c>
      <c r="B41">
        <v>0</v>
      </c>
      <c r="C41">
        <v>0</v>
      </c>
      <c r="D41">
        <v>4.5</v>
      </c>
      <c r="E41">
        <v>4.5</v>
      </c>
    </row>
    <row r="42" spans="1:5" x14ac:dyDescent="0.35">
      <c r="A42" t="s">
        <v>42</v>
      </c>
      <c r="B42">
        <v>0</v>
      </c>
      <c r="C42">
        <v>0</v>
      </c>
      <c r="D42">
        <v>4.5</v>
      </c>
      <c r="E42">
        <v>3.9</v>
      </c>
    </row>
    <row r="43" spans="1:5" x14ac:dyDescent="0.35">
      <c r="A43" t="s">
        <v>43</v>
      </c>
      <c r="B43">
        <v>0</v>
      </c>
      <c r="C43">
        <v>0</v>
      </c>
      <c r="D43">
        <v>4.5</v>
      </c>
      <c r="E43">
        <v>4.4000000000000004</v>
      </c>
    </row>
    <row r="44" spans="1:5" x14ac:dyDescent="0.35">
      <c r="A44" t="s">
        <v>44</v>
      </c>
      <c r="B44">
        <v>0</v>
      </c>
      <c r="C44">
        <v>0</v>
      </c>
      <c r="D44">
        <v>4.5</v>
      </c>
      <c r="E44">
        <v>4.5</v>
      </c>
    </row>
    <row r="45" spans="1:5" x14ac:dyDescent="0.35">
      <c r="A45" t="s">
        <v>45</v>
      </c>
      <c r="B45">
        <v>0</v>
      </c>
      <c r="C45">
        <v>0</v>
      </c>
      <c r="D45">
        <v>4.5</v>
      </c>
      <c r="E45">
        <v>4.5</v>
      </c>
    </row>
    <row r="46" spans="1:5" x14ac:dyDescent="0.35">
      <c r="A46" t="s">
        <v>46</v>
      </c>
      <c r="B46">
        <v>0.99</v>
      </c>
      <c r="C46">
        <v>0</v>
      </c>
      <c r="D46">
        <v>4.5</v>
      </c>
      <c r="E46">
        <v>4.3</v>
      </c>
    </row>
    <row r="47" spans="1:5" x14ac:dyDescent="0.35">
      <c r="A47" t="s">
        <v>47</v>
      </c>
      <c r="B47">
        <v>0</v>
      </c>
      <c r="C47">
        <v>0</v>
      </c>
      <c r="D47">
        <v>4.5</v>
      </c>
      <c r="E47">
        <v>4.5</v>
      </c>
    </row>
    <row r="48" spans="1:5" x14ac:dyDescent="0.35">
      <c r="A48" t="s">
        <v>48</v>
      </c>
      <c r="B48">
        <v>3.99</v>
      </c>
      <c r="C48" s="1">
        <v>3.99</v>
      </c>
      <c r="D48">
        <v>4.5</v>
      </c>
      <c r="E48">
        <v>4.4000000000000004</v>
      </c>
    </row>
    <row r="49" spans="1:5" x14ac:dyDescent="0.35">
      <c r="A49" t="s">
        <v>49</v>
      </c>
      <c r="B49">
        <v>1.99</v>
      </c>
      <c r="C49">
        <v>0</v>
      </c>
      <c r="D49">
        <v>4.5</v>
      </c>
      <c r="E49">
        <v>4.5</v>
      </c>
    </row>
    <row r="50" spans="1:5" x14ac:dyDescent="0.35">
      <c r="A50" t="s">
        <v>50</v>
      </c>
      <c r="B50">
        <v>2.99</v>
      </c>
      <c r="C50" s="1">
        <v>2.99</v>
      </c>
      <c r="D50">
        <v>4.5</v>
      </c>
      <c r="E50">
        <v>4.2</v>
      </c>
    </row>
    <row r="51" spans="1:5" x14ac:dyDescent="0.35">
      <c r="A51" t="s">
        <v>51</v>
      </c>
      <c r="B51">
        <v>0</v>
      </c>
      <c r="C51">
        <v>0</v>
      </c>
      <c r="D51">
        <v>4.5</v>
      </c>
      <c r="E51">
        <v>4.2</v>
      </c>
    </row>
    <row r="52" spans="1:5" x14ac:dyDescent="0.35">
      <c r="A52" t="s">
        <v>52</v>
      </c>
      <c r="B52">
        <v>0.99</v>
      </c>
      <c r="C52">
        <v>0</v>
      </c>
      <c r="D52">
        <v>4.5</v>
      </c>
      <c r="E52">
        <v>4.5</v>
      </c>
    </row>
    <row r="53" spans="1:5" x14ac:dyDescent="0.35">
      <c r="A53" t="s">
        <v>53</v>
      </c>
      <c r="B53">
        <v>0</v>
      </c>
      <c r="C53">
        <v>0</v>
      </c>
      <c r="D53">
        <v>4.5</v>
      </c>
      <c r="E53">
        <v>4.5</v>
      </c>
    </row>
    <row r="54" spans="1:5" x14ac:dyDescent="0.35">
      <c r="A54" t="s">
        <v>54</v>
      </c>
      <c r="B54">
        <v>1.99</v>
      </c>
      <c r="C54">
        <v>0</v>
      </c>
      <c r="D54">
        <v>4.5</v>
      </c>
      <c r="E54">
        <v>4.5999999999999996</v>
      </c>
    </row>
    <row r="55" spans="1:5" x14ac:dyDescent="0.35">
      <c r="A55" t="s">
        <v>55</v>
      </c>
      <c r="B55">
        <v>0</v>
      </c>
      <c r="C55">
        <v>0</v>
      </c>
      <c r="D55">
        <v>4.5</v>
      </c>
      <c r="E55">
        <v>4.3</v>
      </c>
    </row>
    <row r="56" spans="1:5" x14ac:dyDescent="0.35">
      <c r="A56" t="s">
        <v>56</v>
      </c>
      <c r="B56">
        <v>4.99</v>
      </c>
      <c r="C56" s="1">
        <v>4.99</v>
      </c>
      <c r="D56">
        <v>4.5</v>
      </c>
      <c r="E56">
        <v>4.4000000000000004</v>
      </c>
    </row>
    <row r="57" spans="1:5" x14ac:dyDescent="0.35">
      <c r="A57" t="s">
        <v>57</v>
      </c>
      <c r="B57">
        <v>0</v>
      </c>
      <c r="C57">
        <v>0</v>
      </c>
      <c r="D57">
        <v>4.5</v>
      </c>
      <c r="E57">
        <v>4.5999999999999996</v>
      </c>
    </row>
    <row r="58" spans="1:5" x14ac:dyDescent="0.35">
      <c r="A58" t="s">
        <v>58</v>
      </c>
      <c r="B58">
        <v>0</v>
      </c>
      <c r="C58">
        <v>0</v>
      </c>
      <c r="D58">
        <v>4.5</v>
      </c>
      <c r="E58">
        <v>4.4000000000000004</v>
      </c>
    </row>
    <row r="59" spans="1:5" x14ac:dyDescent="0.35">
      <c r="A59" t="s">
        <v>59</v>
      </c>
      <c r="B59">
        <v>4.99</v>
      </c>
      <c r="C59" s="1">
        <v>2.99</v>
      </c>
      <c r="D59">
        <v>4.5</v>
      </c>
      <c r="E59">
        <v>4.2</v>
      </c>
    </row>
    <row r="60" spans="1:5" x14ac:dyDescent="0.35">
      <c r="A60" t="s">
        <v>60</v>
      </c>
      <c r="B60">
        <v>0</v>
      </c>
      <c r="C60">
        <v>0</v>
      </c>
      <c r="D60">
        <v>4.5</v>
      </c>
      <c r="E60">
        <v>4.8</v>
      </c>
    </row>
    <row r="61" spans="1:5" x14ac:dyDescent="0.35">
      <c r="A61" t="s">
        <v>61</v>
      </c>
      <c r="B61">
        <v>0</v>
      </c>
      <c r="C61">
        <v>0</v>
      </c>
      <c r="D61">
        <v>4.5</v>
      </c>
      <c r="E61">
        <v>4.5999999999999996</v>
      </c>
    </row>
    <row r="62" spans="1:5" x14ac:dyDescent="0.35">
      <c r="A62" t="s">
        <v>62</v>
      </c>
      <c r="B62">
        <v>14.99</v>
      </c>
      <c r="C62" s="1">
        <v>7.99</v>
      </c>
      <c r="D62">
        <v>4.5</v>
      </c>
      <c r="E62">
        <v>4.5</v>
      </c>
    </row>
    <row r="63" spans="1:5" x14ac:dyDescent="0.35">
      <c r="A63" t="s">
        <v>63</v>
      </c>
      <c r="B63">
        <v>0</v>
      </c>
      <c r="C63">
        <v>0</v>
      </c>
      <c r="D63">
        <v>4.5</v>
      </c>
      <c r="E63">
        <v>4.5999999999999996</v>
      </c>
    </row>
    <row r="64" spans="1:5" x14ac:dyDescent="0.35">
      <c r="A64" t="s">
        <v>64</v>
      </c>
      <c r="B64">
        <v>2.99</v>
      </c>
      <c r="C64" s="1">
        <v>2.99</v>
      </c>
      <c r="D64">
        <v>4.5</v>
      </c>
      <c r="E64">
        <v>4.5999999999999996</v>
      </c>
    </row>
    <row r="65" spans="1:5" x14ac:dyDescent="0.35">
      <c r="A65" t="s">
        <v>65</v>
      </c>
      <c r="B65">
        <v>2.99</v>
      </c>
      <c r="C65" s="1">
        <v>2.99</v>
      </c>
      <c r="D65">
        <v>4.5</v>
      </c>
      <c r="E65">
        <v>4.5999999999999996</v>
      </c>
    </row>
    <row r="66" spans="1:5" x14ac:dyDescent="0.35">
      <c r="A66" t="s">
        <v>66</v>
      </c>
      <c r="B66">
        <v>2.99</v>
      </c>
      <c r="C66" s="1">
        <v>2.99</v>
      </c>
      <c r="D66">
        <v>4.5</v>
      </c>
      <c r="E66">
        <v>4.7</v>
      </c>
    </row>
    <row r="67" spans="1:5" x14ac:dyDescent="0.35">
      <c r="A67" t="s">
        <v>67</v>
      </c>
      <c r="B67">
        <v>0</v>
      </c>
      <c r="C67">
        <v>0</v>
      </c>
      <c r="D67">
        <v>4.5</v>
      </c>
      <c r="E67">
        <v>4.3</v>
      </c>
    </row>
    <row r="68" spans="1:5" x14ac:dyDescent="0.35">
      <c r="A68" t="s">
        <v>68</v>
      </c>
      <c r="B68">
        <v>0</v>
      </c>
      <c r="C68">
        <v>0</v>
      </c>
      <c r="D68">
        <v>4.5</v>
      </c>
      <c r="E68">
        <v>4.3</v>
      </c>
    </row>
    <row r="69" spans="1:5" x14ac:dyDescent="0.35">
      <c r="A69" t="s">
        <v>69</v>
      </c>
      <c r="B69">
        <v>1.99</v>
      </c>
      <c r="C69" s="1">
        <v>0.99</v>
      </c>
      <c r="D69">
        <v>4.5</v>
      </c>
      <c r="E69">
        <v>4.3</v>
      </c>
    </row>
    <row r="70" spans="1:5" x14ac:dyDescent="0.35">
      <c r="A70" t="s">
        <v>70</v>
      </c>
      <c r="B70">
        <v>0</v>
      </c>
      <c r="C70">
        <v>0</v>
      </c>
      <c r="D70">
        <v>4.5</v>
      </c>
      <c r="E70">
        <v>4.3</v>
      </c>
    </row>
    <row r="71" spans="1:5" x14ac:dyDescent="0.35">
      <c r="A71" t="s">
        <v>71</v>
      </c>
      <c r="B71">
        <v>0</v>
      </c>
      <c r="C71">
        <v>0</v>
      </c>
      <c r="D71">
        <v>4.5</v>
      </c>
      <c r="E71">
        <v>4.5999999999999996</v>
      </c>
    </row>
    <row r="72" spans="1:5" x14ac:dyDescent="0.35">
      <c r="A72" t="s">
        <v>72</v>
      </c>
      <c r="B72">
        <v>0</v>
      </c>
      <c r="C72">
        <v>0</v>
      </c>
      <c r="D72">
        <v>4.5</v>
      </c>
      <c r="E72">
        <v>4.4000000000000004</v>
      </c>
    </row>
    <row r="73" spans="1:5" x14ac:dyDescent="0.35">
      <c r="A73" t="s">
        <v>73</v>
      </c>
      <c r="B73">
        <v>0</v>
      </c>
      <c r="C73">
        <v>0</v>
      </c>
      <c r="D73">
        <v>4.5</v>
      </c>
      <c r="E73">
        <v>4.5999999999999996</v>
      </c>
    </row>
    <row r="74" spans="1:5" x14ac:dyDescent="0.35">
      <c r="A74" t="s">
        <v>74</v>
      </c>
      <c r="B74">
        <v>0</v>
      </c>
      <c r="C74">
        <v>0</v>
      </c>
      <c r="D74">
        <v>4.5</v>
      </c>
      <c r="E74">
        <v>4.5999999999999996</v>
      </c>
    </row>
    <row r="75" spans="1:5" x14ac:dyDescent="0.35">
      <c r="A75" t="s">
        <v>75</v>
      </c>
      <c r="B75">
        <v>0</v>
      </c>
      <c r="C75">
        <v>0</v>
      </c>
      <c r="D75">
        <v>4.5</v>
      </c>
      <c r="E75">
        <v>4.3</v>
      </c>
    </row>
    <row r="76" spans="1:5" x14ac:dyDescent="0.35">
      <c r="A76" t="s">
        <v>76</v>
      </c>
      <c r="B76">
        <v>0</v>
      </c>
      <c r="C76">
        <v>0</v>
      </c>
      <c r="D76">
        <v>4.5</v>
      </c>
      <c r="E76">
        <v>4.3</v>
      </c>
    </row>
    <row r="77" spans="1:5" x14ac:dyDescent="0.35">
      <c r="A77" t="s">
        <v>77</v>
      </c>
      <c r="B77">
        <v>0</v>
      </c>
      <c r="C77">
        <v>0</v>
      </c>
      <c r="D77">
        <v>4.5</v>
      </c>
      <c r="E77">
        <v>4.3</v>
      </c>
    </row>
    <row r="78" spans="1:5" x14ac:dyDescent="0.35">
      <c r="A78" t="s">
        <v>78</v>
      </c>
      <c r="B78">
        <v>0</v>
      </c>
      <c r="C78">
        <v>0</v>
      </c>
      <c r="D78">
        <v>4.5</v>
      </c>
      <c r="E78">
        <v>4.5</v>
      </c>
    </row>
    <row r="79" spans="1:5" x14ac:dyDescent="0.35">
      <c r="A79" t="s">
        <v>79</v>
      </c>
      <c r="B79">
        <v>1.99</v>
      </c>
      <c r="C79" s="1">
        <v>1.99</v>
      </c>
      <c r="D79">
        <v>4.5</v>
      </c>
      <c r="E79">
        <v>4.9000000000000004</v>
      </c>
    </row>
    <row r="80" spans="1:5" x14ac:dyDescent="0.35">
      <c r="A80" t="s">
        <v>80</v>
      </c>
      <c r="B80">
        <v>0</v>
      </c>
      <c r="C80">
        <v>0</v>
      </c>
      <c r="D80">
        <v>4.5</v>
      </c>
      <c r="E80">
        <v>4.5</v>
      </c>
    </row>
    <row r="81" spans="1:5" x14ac:dyDescent="0.35">
      <c r="A81" t="s">
        <v>81</v>
      </c>
      <c r="B81">
        <v>0</v>
      </c>
      <c r="C81">
        <v>0</v>
      </c>
      <c r="D81">
        <v>4.5</v>
      </c>
      <c r="E81">
        <v>4.4000000000000004</v>
      </c>
    </row>
    <row r="82" spans="1:5" x14ac:dyDescent="0.35">
      <c r="A82" t="s">
        <v>82</v>
      </c>
      <c r="B82">
        <v>0</v>
      </c>
      <c r="C82">
        <v>0</v>
      </c>
      <c r="D82">
        <v>4.5</v>
      </c>
      <c r="E82">
        <v>4.5999999999999996</v>
      </c>
    </row>
    <row r="83" spans="1:5" x14ac:dyDescent="0.35">
      <c r="A83" t="s">
        <v>83</v>
      </c>
      <c r="B83">
        <v>4.99</v>
      </c>
      <c r="C83" s="1">
        <v>0.99</v>
      </c>
      <c r="D83">
        <v>4.5</v>
      </c>
      <c r="E83">
        <v>4.5999999999999996</v>
      </c>
    </row>
    <row r="84" spans="1:5" x14ac:dyDescent="0.35">
      <c r="A84" t="s">
        <v>84</v>
      </c>
      <c r="B84">
        <v>0.99</v>
      </c>
      <c r="C84" s="1">
        <v>0.99</v>
      </c>
      <c r="D84">
        <v>4.5</v>
      </c>
      <c r="E84">
        <v>4.5999999999999996</v>
      </c>
    </row>
    <row r="85" spans="1:5" x14ac:dyDescent="0.35">
      <c r="A85" t="s">
        <v>85</v>
      </c>
      <c r="B85">
        <v>0</v>
      </c>
      <c r="C85">
        <v>0</v>
      </c>
      <c r="D85">
        <v>4.5</v>
      </c>
      <c r="E85">
        <v>4.5</v>
      </c>
    </row>
    <row r="86" spans="1:5" x14ac:dyDescent="0.35">
      <c r="A86" t="s">
        <v>86</v>
      </c>
      <c r="B86">
        <v>0</v>
      </c>
      <c r="C86">
        <v>0</v>
      </c>
      <c r="D86">
        <v>4.5</v>
      </c>
      <c r="E86">
        <v>4.5</v>
      </c>
    </row>
    <row r="87" spans="1:5" x14ac:dyDescent="0.35">
      <c r="A87" t="s">
        <v>87</v>
      </c>
      <c r="B87">
        <v>0</v>
      </c>
      <c r="C87">
        <v>0</v>
      </c>
      <c r="D87">
        <v>4.5</v>
      </c>
      <c r="E87">
        <v>4.5</v>
      </c>
    </row>
    <row r="88" spans="1:5" x14ac:dyDescent="0.35">
      <c r="A88" t="s">
        <v>88</v>
      </c>
      <c r="B88">
        <v>0</v>
      </c>
      <c r="C88">
        <v>0</v>
      </c>
      <c r="D88">
        <v>4.5</v>
      </c>
      <c r="E88">
        <v>4.4000000000000004</v>
      </c>
    </row>
    <row r="89" spans="1:5" x14ac:dyDescent="0.35">
      <c r="A89" t="s">
        <v>89</v>
      </c>
      <c r="B89">
        <v>0</v>
      </c>
      <c r="C89">
        <v>0</v>
      </c>
      <c r="D89">
        <v>4.5</v>
      </c>
      <c r="E89">
        <v>4.4000000000000004</v>
      </c>
    </row>
    <row r="90" spans="1:5" x14ac:dyDescent="0.35">
      <c r="A90" t="s">
        <v>90</v>
      </c>
      <c r="B90">
        <v>0</v>
      </c>
      <c r="C90">
        <v>0</v>
      </c>
      <c r="D90">
        <v>4.5</v>
      </c>
      <c r="E90">
        <v>4.5</v>
      </c>
    </row>
    <row r="91" spans="1:5" x14ac:dyDescent="0.35">
      <c r="A91" t="s">
        <v>91</v>
      </c>
      <c r="B91">
        <v>0</v>
      </c>
      <c r="C91">
        <v>0</v>
      </c>
      <c r="D91">
        <v>4.5</v>
      </c>
      <c r="E91">
        <v>4.4000000000000004</v>
      </c>
    </row>
    <row r="92" spans="1:5" x14ac:dyDescent="0.35">
      <c r="A92" t="s">
        <v>92</v>
      </c>
      <c r="B92">
        <v>0.99</v>
      </c>
      <c r="C92">
        <v>0</v>
      </c>
      <c r="D92">
        <v>4.5</v>
      </c>
      <c r="E92">
        <v>4</v>
      </c>
    </row>
    <row r="93" spans="1:5" x14ac:dyDescent="0.35">
      <c r="A93" t="s">
        <v>93</v>
      </c>
      <c r="B93">
        <v>0</v>
      </c>
      <c r="C93">
        <v>0</v>
      </c>
      <c r="D93">
        <v>4.5</v>
      </c>
      <c r="E93">
        <v>4.3</v>
      </c>
    </row>
    <row r="94" spans="1:5" x14ac:dyDescent="0.35">
      <c r="A94" t="s">
        <v>94</v>
      </c>
      <c r="B94">
        <v>0</v>
      </c>
      <c r="C94">
        <v>0</v>
      </c>
      <c r="D94">
        <v>4.5</v>
      </c>
      <c r="E94">
        <v>4.5999999999999996</v>
      </c>
    </row>
    <row r="95" spans="1:5" x14ac:dyDescent="0.35">
      <c r="A95" t="s">
        <v>95</v>
      </c>
      <c r="B95">
        <v>0</v>
      </c>
      <c r="C95">
        <v>0</v>
      </c>
      <c r="D95">
        <v>4.5</v>
      </c>
      <c r="E95">
        <v>4.5</v>
      </c>
    </row>
    <row r="96" spans="1:5" x14ac:dyDescent="0.35">
      <c r="A96" t="s">
        <v>96</v>
      </c>
      <c r="B96">
        <v>0</v>
      </c>
      <c r="C96">
        <v>0</v>
      </c>
      <c r="D96">
        <v>4.5</v>
      </c>
      <c r="E96">
        <v>4.4000000000000004</v>
      </c>
    </row>
    <row r="97" spans="1:5" x14ac:dyDescent="0.35">
      <c r="A97" t="s">
        <v>97</v>
      </c>
      <c r="B97">
        <v>0</v>
      </c>
      <c r="C97">
        <v>0</v>
      </c>
      <c r="D97">
        <v>4.5</v>
      </c>
      <c r="E97">
        <v>4.5</v>
      </c>
    </row>
    <row r="98" spans="1:5" x14ac:dyDescent="0.35">
      <c r="A98" t="s">
        <v>98</v>
      </c>
      <c r="B98">
        <v>0</v>
      </c>
      <c r="C98">
        <v>0</v>
      </c>
      <c r="D98">
        <v>4.5</v>
      </c>
      <c r="E98">
        <v>4.4000000000000004</v>
      </c>
    </row>
    <row r="99" spans="1:5" x14ac:dyDescent="0.35">
      <c r="A99" t="s">
        <v>99</v>
      </c>
      <c r="B99">
        <v>19.989999999999998</v>
      </c>
      <c r="C99" s="1">
        <v>24.99</v>
      </c>
      <c r="D99">
        <v>4.5</v>
      </c>
      <c r="E99">
        <v>4.2</v>
      </c>
    </row>
    <row r="100" spans="1:5" x14ac:dyDescent="0.35">
      <c r="A100" t="s">
        <v>100</v>
      </c>
      <c r="B100">
        <v>0</v>
      </c>
      <c r="C100">
        <v>0</v>
      </c>
      <c r="D100">
        <v>4.5</v>
      </c>
      <c r="E100">
        <v>4.0999999999999996</v>
      </c>
    </row>
    <row r="101" spans="1:5" x14ac:dyDescent="0.35">
      <c r="A101" t="s">
        <v>101</v>
      </c>
      <c r="B101">
        <v>0</v>
      </c>
      <c r="C101">
        <v>0</v>
      </c>
      <c r="D101">
        <v>4.5</v>
      </c>
      <c r="E101">
        <v>4.5</v>
      </c>
    </row>
    <row r="102" spans="1:5" x14ac:dyDescent="0.35">
      <c r="A102" t="s">
        <v>102</v>
      </c>
      <c r="B102">
        <v>7.99</v>
      </c>
      <c r="C102" s="1">
        <v>7.99</v>
      </c>
      <c r="D102">
        <v>4.5</v>
      </c>
      <c r="E102">
        <v>4.5999999999999996</v>
      </c>
    </row>
    <row r="103" spans="1:5" x14ac:dyDescent="0.35">
      <c r="A103" t="s">
        <v>103</v>
      </c>
      <c r="B103">
        <v>0</v>
      </c>
      <c r="C103">
        <v>0</v>
      </c>
      <c r="D103">
        <v>4.5</v>
      </c>
      <c r="E103">
        <v>4.5</v>
      </c>
    </row>
    <row r="104" spans="1:5" x14ac:dyDescent="0.35">
      <c r="A104" t="s">
        <v>104</v>
      </c>
      <c r="B104">
        <v>1.99</v>
      </c>
      <c r="C104" s="1">
        <v>4.99</v>
      </c>
      <c r="D104">
        <v>4.5</v>
      </c>
      <c r="E104">
        <v>4.5999999999999996</v>
      </c>
    </row>
    <row r="105" spans="1:5" x14ac:dyDescent="0.35">
      <c r="A105" t="s">
        <v>105</v>
      </c>
      <c r="B105">
        <v>0</v>
      </c>
      <c r="C105">
        <v>0</v>
      </c>
      <c r="D105">
        <v>4.5</v>
      </c>
      <c r="E105">
        <v>4.5</v>
      </c>
    </row>
    <row r="106" spans="1:5" x14ac:dyDescent="0.35">
      <c r="A106" t="s">
        <v>106</v>
      </c>
      <c r="B106">
        <v>0</v>
      </c>
      <c r="C106">
        <v>0</v>
      </c>
      <c r="D106">
        <v>4.5</v>
      </c>
      <c r="E106">
        <v>4.7</v>
      </c>
    </row>
    <row r="107" spans="1:5" x14ac:dyDescent="0.35">
      <c r="A107" t="s">
        <v>107</v>
      </c>
      <c r="B107">
        <v>0</v>
      </c>
      <c r="C107">
        <v>0</v>
      </c>
      <c r="D107">
        <v>4.5</v>
      </c>
      <c r="E107">
        <v>4.4000000000000004</v>
      </c>
    </row>
    <row r="108" spans="1:5" x14ac:dyDescent="0.35">
      <c r="A108" t="s">
        <v>108</v>
      </c>
      <c r="B108">
        <v>0</v>
      </c>
      <c r="C108">
        <v>0</v>
      </c>
      <c r="D108">
        <v>4.5</v>
      </c>
      <c r="E108">
        <v>4.5</v>
      </c>
    </row>
    <row r="109" spans="1:5" x14ac:dyDescent="0.35">
      <c r="A109" t="s">
        <v>109</v>
      </c>
      <c r="B109">
        <v>0</v>
      </c>
      <c r="C109">
        <v>0</v>
      </c>
      <c r="D109">
        <v>4.5</v>
      </c>
      <c r="E109">
        <v>4.5</v>
      </c>
    </row>
    <row r="110" spans="1:5" x14ac:dyDescent="0.35">
      <c r="A110" t="s">
        <v>110</v>
      </c>
      <c r="B110">
        <v>0</v>
      </c>
      <c r="C110">
        <v>0</v>
      </c>
      <c r="D110">
        <v>4.5</v>
      </c>
      <c r="E110">
        <v>4.3</v>
      </c>
    </row>
    <row r="111" spans="1:5" x14ac:dyDescent="0.35">
      <c r="A111" t="s">
        <v>111</v>
      </c>
      <c r="B111">
        <v>4.99</v>
      </c>
      <c r="C111" s="1">
        <v>4.99</v>
      </c>
      <c r="D111">
        <v>4.5</v>
      </c>
      <c r="E111">
        <v>4.0999999999999996</v>
      </c>
    </row>
    <row r="112" spans="1:5" x14ac:dyDescent="0.35">
      <c r="A112" t="s">
        <v>112</v>
      </c>
      <c r="B112">
        <v>0</v>
      </c>
      <c r="C112">
        <v>0</v>
      </c>
      <c r="D112">
        <v>4.5</v>
      </c>
      <c r="E112">
        <v>4.4000000000000004</v>
      </c>
    </row>
    <row r="113" spans="1:5" x14ac:dyDescent="0.35">
      <c r="A113" t="s">
        <v>113</v>
      </c>
      <c r="B113">
        <v>0</v>
      </c>
      <c r="C113">
        <v>0</v>
      </c>
      <c r="D113">
        <v>4.5</v>
      </c>
      <c r="E113">
        <v>4.3</v>
      </c>
    </row>
    <row r="114" spans="1:5" x14ac:dyDescent="0.35">
      <c r="A114" t="s">
        <v>114</v>
      </c>
      <c r="B114">
        <v>0</v>
      </c>
      <c r="C114">
        <v>0</v>
      </c>
      <c r="D114">
        <v>4.5</v>
      </c>
      <c r="E114">
        <v>4.4000000000000004</v>
      </c>
    </row>
    <row r="115" spans="1:5" x14ac:dyDescent="0.35">
      <c r="A115" t="s">
        <v>115</v>
      </c>
      <c r="B115">
        <v>0</v>
      </c>
      <c r="C115">
        <v>0</v>
      </c>
      <c r="D115">
        <v>4.5</v>
      </c>
      <c r="E115">
        <v>4.5</v>
      </c>
    </row>
    <row r="116" spans="1:5" x14ac:dyDescent="0.35">
      <c r="A116" t="s">
        <v>116</v>
      </c>
      <c r="B116">
        <v>0</v>
      </c>
      <c r="C116">
        <v>0</v>
      </c>
      <c r="D116">
        <v>4.5</v>
      </c>
      <c r="E116">
        <v>4.3</v>
      </c>
    </row>
    <row r="117" spans="1:5" x14ac:dyDescent="0.35">
      <c r="A117" t="s">
        <v>117</v>
      </c>
      <c r="B117">
        <v>0</v>
      </c>
      <c r="C117">
        <v>0</v>
      </c>
      <c r="D117">
        <v>4.5</v>
      </c>
      <c r="E117">
        <v>4.5999999999999996</v>
      </c>
    </row>
    <row r="118" spans="1:5" x14ac:dyDescent="0.35">
      <c r="A118" t="s">
        <v>118</v>
      </c>
      <c r="B118">
        <v>0</v>
      </c>
      <c r="C118">
        <v>0</v>
      </c>
      <c r="D118">
        <v>4.5</v>
      </c>
      <c r="E118">
        <v>4.4000000000000004</v>
      </c>
    </row>
    <row r="119" spans="1:5" x14ac:dyDescent="0.35">
      <c r="A119" t="s">
        <v>119</v>
      </c>
      <c r="B119">
        <v>0</v>
      </c>
      <c r="C119">
        <v>0</v>
      </c>
      <c r="D119">
        <v>4.5</v>
      </c>
      <c r="E119">
        <v>4.4000000000000004</v>
      </c>
    </row>
    <row r="120" spans="1:5" x14ac:dyDescent="0.35">
      <c r="A120" t="s">
        <v>120</v>
      </c>
      <c r="B120">
        <v>2.99</v>
      </c>
      <c r="C120" s="1">
        <v>2.99</v>
      </c>
      <c r="D120">
        <v>4.5</v>
      </c>
      <c r="E120">
        <v>4.4000000000000004</v>
      </c>
    </row>
    <row r="121" spans="1:5" x14ac:dyDescent="0.35">
      <c r="A121" t="s">
        <v>121</v>
      </c>
      <c r="B121">
        <v>0</v>
      </c>
      <c r="C121">
        <v>0</v>
      </c>
      <c r="D121">
        <v>4.5</v>
      </c>
      <c r="E121">
        <v>4.3</v>
      </c>
    </row>
    <row r="122" spans="1:5" x14ac:dyDescent="0.35">
      <c r="A122" t="s">
        <v>122</v>
      </c>
      <c r="B122">
        <v>0</v>
      </c>
      <c r="C122">
        <v>0</v>
      </c>
      <c r="D122">
        <v>4.5</v>
      </c>
      <c r="E122">
        <v>4.5</v>
      </c>
    </row>
    <row r="123" spans="1:5" x14ac:dyDescent="0.35">
      <c r="A123" t="s">
        <v>123</v>
      </c>
      <c r="B123">
        <v>0</v>
      </c>
      <c r="C123">
        <v>0</v>
      </c>
      <c r="D123">
        <v>4.5</v>
      </c>
      <c r="E123">
        <v>4.5</v>
      </c>
    </row>
    <row r="124" spans="1:5" x14ac:dyDescent="0.35">
      <c r="A124" t="s">
        <v>124</v>
      </c>
      <c r="B124">
        <v>0.99</v>
      </c>
      <c r="C124">
        <v>0</v>
      </c>
      <c r="D124">
        <v>4.5</v>
      </c>
      <c r="E124">
        <v>4.4000000000000004</v>
      </c>
    </row>
    <row r="125" spans="1:5" x14ac:dyDescent="0.35">
      <c r="A125" t="s">
        <v>125</v>
      </c>
      <c r="B125">
        <v>0</v>
      </c>
      <c r="C125">
        <v>0</v>
      </c>
      <c r="D125">
        <v>4.5</v>
      </c>
      <c r="E125">
        <v>4.3</v>
      </c>
    </row>
    <row r="126" spans="1:5" x14ac:dyDescent="0.35">
      <c r="A126" t="s">
        <v>126</v>
      </c>
      <c r="B126">
        <v>4.99</v>
      </c>
      <c r="C126" s="1">
        <v>2.99</v>
      </c>
      <c r="D126">
        <v>4.5</v>
      </c>
      <c r="E126">
        <v>4.7</v>
      </c>
    </row>
    <row r="127" spans="1:5" x14ac:dyDescent="0.35">
      <c r="A127" t="s">
        <v>127</v>
      </c>
      <c r="B127">
        <v>2.99</v>
      </c>
      <c r="C127" s="1">
        <v>2.99</v>
      </c>
      <c r="D127">
        <v>4.5</v>
      </c>
      <c r="E127">
        <v>4.7</v>
      </c>
    </row>
    <row r="128" spans="1:5" x14ac:dyDescent="0.35">
      <c r="A128" t="s">
        <v>128</v>
      </c>
      <c r="B128">
        <v>0</v>
      </c>
      <c r="C128">
        <v>0</v>
      </c>
      <c r="D128">
        <v>4.5</v>
      </c>
      <c r="E128">
        <v>4.5</v>
      </c>
    </row>
    <row r="129" spans="1:5" x14ac:dyDescent="0.35">
      <c r="A129" t="s">
        <v>129</v>
      </c>
      <c r="B129">
        <v>0</v>
      </c>
      <c r="C129">
        <v>0</v>
      </c>
      <c r="D129">
        <v>4.5</v>
      </c>
      <c r="E129">
        <v>4.5</v>
      </c>
    </row>
    <row r="130" spans="1:5" x14ac:dyDescent="0.35">
      <c r="A130" t="s">
        <v>130</v>
      </c>
      <c r="B130">
        <v>0</v>
      </c>
      <c r="C130">
        <v>0</v>
      </c>
      <c r="D130">
        <v>4.5</v>
      </c>
      <c r="E130">
        <v>4.5999999999999996</v>
      </c>
    </row>
    <row r="131" spans="1:5" x14ac:dyDescent="0.35">
      <c r="A131" t="s">
        <v>131</v>
      </c>
      <c r="B131">
        <v>0</v>
      </c>
      <c r="C131">
        <v>0</v>
      </c>
      <c r="D131">
        <v>4.5</v>
      </c>
      <c r="E131">
        <v>4.5</v>
      </c>
    </row>
    <row r="132" spans="1:5" x14ac:dyDescent="0.35">
      <c r="A132" t="s">
        <v>132</v>
      </c>
      <c r="B132">
        <v>0</v>
      </c>
      <c r="C132">
        <v>0</v>
      </c>
      <c r="D132">
        <v>4.5</v>
      </c>
      <c r="E132">
        <v>4.5999999999999996</v>
      </c>
    </row>
    <row r="133" spans="1:5" x14ac:dyDescent="0.35">
      <c r="A133" t="s">
        <v>133</v>
      </c>
      <c r="B133">
        <v>0</v>
      </c>
      <c r="C133">
        <v>0</v>
      </c>
      <c r="D133">
        <v>4.5</v>
      </c>
      <c r="E133">
        <v>4.5</v>
      </c>
    </row>
    <row r="134" spans="1:5" x14ac:dyDescent="0.35">
      <c r="A134" t="s">
        <v>134</v>
      </c>
      <c r="B134">
        <v>0</v>
      </c>
      <c r="C134">
        <v>0</v>
      </c>
      <c r="D134">
        <v>4.5</v>
      </c>
      <c r="E134">
        <v>4.5</v>
      </c>
    </row>
    <row r="135" spans="1:5" x14ac:dyDescent="0.35">
      <c r="A135" t="s">
        <v>135</v>
      </c>
      <c r="B135">
        <v>0</v>
      </c>
      <c r="C135">
        <v>0</v>
      </c>
      <c r="D135">
        <v>4.5</v>
      </c>
      <c r="E135">
        <v>4.3</v>
      </c>
    </row>
    <row r="136" spans="1:5" x14ac:dyDescent="0.35">
      <c r="A136" t="s">
        <v>136</v>
      </c>
      <c r="B136">
        <v>0</v>
      </c>
      <c r="C136">
        <v>0</v>
      </c>
      <c r="D136">
        <v>4.5</v>
      </c>
      <c r="E136">
        <v>4.4000000000000004</v>
      </c>
    </row>
    <row r="137" spans="1:5" x14ac:dyDescent="0.35">
      <c r="A137" t="s">
        <v>136</v>
      </c>
      <c r="B137">
        <v>0</v>
      </c>
      <c r="C137">
        <v>0</v>
      </c>
      <c r="D137">
        <v>4.5</v>
      </c>
      <c r="E137">
        <v>4.7</v>
      </c>
    </row>
    <row r="138" spans="1:5" x14ac:dyDescent="0.35">
      <c r="A138" t="s">
        <v>137</v>
      </c>
      <c r="B138">
        <v>0</v>
      </c>
      <c r="C138">
        <v>0</v>
      </c>
      <c r="D138">
        <v>4.5</v>
      </c>
      <c r="E138">
        <v>4.5</v>
      </c>
    </row>
    <row r="139" spans="1:5" x14ac:dyDescent="0.35">
      <c r="A139" t="s">
        <v>138</v>
      </c>
      <c r="B139">
        <v>0</v>
      </c>
      <c r="C139">
        <v>0</v>
      </c>
      <c r="D139">
        <v>4.5</v>
      </c>
      <c r="E139">
        <v>4.3</v>
      </c>
    </row>
    <row r="140" spans="1:5" x14ac:dyDescent="0.35">
      <c r="A140" t="s">
        <v>139</v>
      </c>
      <c r="B140">
        <v>0</v>
      </c>
      <c r="C140">
        <v>0</v>
      </c>
      <c r="D140">
        <v>4.5</v>
      </c>
      <c r="E140">
        <v>4.5</v>
      </c>
    </row>
    <row r="141" spans="1:5" x14ac:dyDescent="0.35">
      <c r="A141" t="s">
        <v>140</v>
      </c>
      <c r="B141">
        <v>0</v>
      </c>
      <c r="C141">
        <v>0</v>
      </c>
      <c r="D141">
        <v>4.5</v>
      </c>
      <c r="E141">
        <v>4.5</v>
      </c>
    </row>
    <row r="142" spans="1:5" x14ac:dyDescent="0.35">
      <c r="A142" t="s">
        <v>141</v>
      </c>
      <c r="B142">
        <v>2.99</v>
      </c>
      <c r="C142">
        <v>0</v>
      </c>
      <c r="D142">
        <v>4.5</v>
      </c>
      <c r="E142">
        <v>3.5</v>
      </c>
    </row>
    <row r="143" spans="1:5" x14ac:dyDescent="0.35">
      <c r="A143" t="s">
        <v>142</v>
      </c>
      <c r="B143">
        <v>0</v>
      </c>
      <c r="C143">
        <v>0</v>
      </c>
      <c r="D143">
        <v>4.5</v>
      </c>
      <c r="E143">
        <v>4.5</v>
      </c>
    </row>
    <row r="144" spans="1:5" x14ac:dyDescent="0.35">
      <c r="A144" t="s">
        <v>143</v>
      </c>
      <c r="B144">
        <v>0.99</v>
      </c>
      <c r="C144" s="1">
        <v>1.2</v>
      </c>
      <c r="D144">
        <v>4.5</v>
      </c>
      <c r="E144">
        <v>4.2</v>
      </c>
    </row>
    <row r="145" spans="1:5" x14ac:dyDescent="0.35">
      <c r="A145" t="s">
        <v>144</v>
      </c>
      <c r="B145">
        <v>0</v>
      </c>
      <c r="C145">
        <v>0</v>
      </c>
      <c r="D145">
        <v>4.5</v>
      </c>
      <c r="E145">
        <v>4.3</v>
      </c>
    </row>
    <row r="146" spans="1:5" x14ac:dyDescent="0.35">
      <c r="A146" t="s">
        <v>145</v>
      </c>
      <c r="B146">
        <v>0</v>
      </c>
      <c r="C146">
        <v>0</v>
      </c>
      <c r="D146">
        <v>4.5</v>
      </c>
      <c r="E146">
        <v>4.3</v>
      </c>
    </row>
    <row r="147" spans="1:5" x14ac:dyDescent="0.35">
      <c r="A147" t="s">
        <v>146</v>
      </c>
      <c r="B147">
        <v>0</v>
      </c>
      <c r="C147">
        <v>0</v>
      </c>
      <c r="D147">
        <v>4.5</v>
      </c>
      <c r="E147">
        <v>4.4000000000000004</v>
      </c>
    </row>
    <row r="148" spans="1:5" x14ac:dyDescent="0.35">
      <c r="A148" t="s">
        <v>147</v>
      </c>
      <c r="B148">
        <v>0</v>
      </c>
      <c r="C148">
        <v>0</v>
      </c>
      <c r="D148">
        <v>4.5</v>
      </c>
      <c r="E148">
        <v>4.2</v>
      </c>
    </row>
    <row r="149" spans="1:5" x14ac:dyDescent="0.35">
      <c r="A149" t="s">
        <v>148</v>
      </c>
      <c r="B149">
        <v>0</v>
      </c>
      <c r="C149">
        <v>0</v>
      </c>
      <c r="D149">
        <v>4.5</v>
      </c>
      <c r="E149">
        <v>4.4000000000000004</v>
      </c>
    </row>
    <row r="150" spans="1:5" x14ac:dyDescent="0.35">
      <c r="A150" t="s">
        <v>149</v>
      </c>
      <c r="B150">
        <v>0</v>
      </c>
      <c r="C150">
        <v>0</v>
      </c>
      <c r="D150">
        <v>4.5</v>
      </c>
      <c r="E150">
        <v>4.3</v>
      </c>
    </row>
    <row r="151" spans="1:5" x14ac:dyDescent="0.35">
      <c r="A151" t="s">
        <v>150</v>
      </c>
      <c r="B151">
        <v>0</v>
      </c>
      <c r="C151">
        <v>0</v>
      </c>
      <c r="D151">
        <v>4.5</v>
      </c>
      <c r="E151">
        <v>4.3</v>
      </c>
    </row>
    <row r="152" spans="1:5" x14ac:dyDescent="0.35">
      <c r="A152" t="s">
        <v>151</v>
      </c>
      <c r="B152">
        <v>0</v>
      </c>
      <c r="C152">
        <v>0</v>
      </c>
      <c r="D152">
        <v>4.5</v>
      </c>
      <c r="E152">
        <v>4.4000000000000004</v>
      </c>
    </row>
    <row r="153" spans="1:5" x14ac:dyDescent="0.35">
      <c r="A153" t="s">
        <v>152</v>
      </c>
      <c r="B153">
        <v>2.99</v>
      </c>
      <c r="C153" s="1">
        <v>2.99</v>
      </c>
      <c r="D153">
        <v>4.5</v>
      </c>
      <c r="E153">
        <v>4.4000000000000004</v>
      </c>
    </row>
    <row r="154" spans="1:5" x14ac:dyDescent="0.35">
      <c r="A154" t="s">
        <v>153</v>
      </c>
      <c r="B154">
        <v>0</v>
      </c>
      <c r="C154">
        <v>0</v>
      </c>
      <c r="D154">
        <v>4.5</v>
      </c>
      <c r="E154">
        <v>4.3</v>
      </c>
    </row>
    <row r="155" spans="1:5" x14ac:dyDescent="0.35">
      <c r="A155" t="s">
        <v>154</v>
      </c>
      <c r="B155">
        <v>0</v>
      </c>
      <c r="C155">
        <v>0</v>
      </c>
      <c r="D155">
        <v>4.5</v>
      </c>
      <c r="E155">
        <v>4.5</v>
      </c>
    </row>
    <row r="156" spans="1:5" x14ac:dyDescent="0.35">
      <c r="A156" t="s">
        <v>155</v>
      </c>
      <c r="B156">
        <v>2.99</v>
      </c>
      <c r="C156" s="1">
        <v>2.99</v>
      </c>
      <c r="D156">
        <v>4.5</v>
      </c>
      <c r="E156">
        <v>4.5</v>
      </c>
    </row>
    <row r="157" spans="1:5" x14ac:dyDescent="0.35">
      <c r="A157" t="s">
        <v>156</v>
      </c>
      <c r="B157">
        <v>2.99</v>
      </c>
      <c r="C157" s="1">
        <v>3.99</v>
      </c>
      <c r="D157">
        <v>4.5</v>
      </c>
      <c r="E157">
        <v>4.2</v>
      </c>
    </row>
    <row r="158" spans="1:5" x14ac:dyDescent="0.35">
      <c r="A158" t="s">
        <v>157</v>
      </c>
      <c r="B158">
        <v>2.99</v>
      </c>
      <c r="C158">
        <v>0</v>
      </c>
      <c r="D158">
        <v>4.5</v>
      </c>
      <c r="E158">
        <v>4.5</v>
      </c>
    </row>
    <row r="159" spans="1:5" x14ac:dyDescent="0.35">
      <c r="A159" t="s">
        <v>158</v>
      </c>
      <c r="B159">
        <v>2.99</v>
      </c>
      <c r="C159" s="1">
        <v>3.99</v>
      </c>
      <c r="D159">
        <v>4.5</v>
      </c>
      <c r="E159">
        <v>4.7</v>
      </c>
    </row>
    <row r="160" spans="1:5" x14ac:dyDescent="0.35">
      <c r="A160" t="s">
        <v>159</v>
      </c>
      <c r="B160">
        <v>0</v>
      </c>
      <c r="C160">
        <v>0</v>
      </c>
      <c r="D160">
        <v>4.5</v>
      </c>
      <c r="E160">
        <v>4.0999999999999996</v>
      </c>
    </row>
    <row r="161" spans="1:5" x14ac:dyDescent="0.35">
      <c r="A161" t="s">
        <v>160</v>
      </c>
      <c r="B161">
        <v>0</v>
      </c>
      <c r="C161">
        <v>0</v>
      </c>
      <c r="D161">
        <v>4.5</v>
      </c>
      <c r="E161">
        <v>4.5999999999999996</v>
      </c>
    </row>
    <row r="162" spans="1:5" x14ac:dyDescent="0.35">
      <c r="A162" t="s">
        <v>161</v>
      </c>
      <c r="B162">
        <v>0</v>
      </c>
      <c r="C162">
        <v>0</v>
      </c>
      <c r="D162">
        <v>4.5</v>
      </c>
      <c r="E162">
        <v>4.7</v>
      </c>
    </row>
    <row r="163" spans="1:5" x14ac:dyDescent="0.35">
      <c r="A163" t="s">
        <v>162</v>
      </c>
      <c r="B163">
        <v>0</v>
      </c>
      <c r="C163">
        <v>0</v>
      </c>
      <c r="D163">
        <v>4.5</v>
      </c>
      <c r="E163">
        <v>4.5</v>
      </c>
    </row>
    <row r="164" spans="1:5" x14ac:dyDescent="0.35">
      <c r="A164" t="s">
        <v>163</v>
      </c>
      <c r="B164">
        <v>0</v>
      </c>
      <c r="C164">
        <v>0</v>
      </c>
      <c r="D164">
        <v>4.5</v>
      </c>
      <c r="E164">
        <v>4.5</v>
      </c>
    </row>
    <row r="165" spans="1:5" x14ac:dyDescent="0.35">
      <c r="A165" t="s">
        <v>164</v>
      </c>
      <c r="B165">
        <v>0</v>
      </c>
      <c r="C165">
        <v>0</v>
      </c>
      <c r="D165">
        <v>4.5</v>
      </c>
      <c r="E165">
        <v>4.5</v>
      </c>
    </row>
    <row r="166" spans="1:5" x14ac:dyDescent="0.35">
      <c r="A166" t="s">
        <v>165</v>
      </c>
      <c r="B166">
        <v>2.99</v>
      </c>
      <c r="C166" s="1">
        <v>2.99</v>
      </c>
      <c r="D166">
        <v>4.5</v>
      </c>
      <c r="E166">
        <v>4.7</v>
      </c>
    </row>
    <row r="167" spans="1:5" x14ac:dyDescent="0.35">
      <c r="A167" t="s">
        <v>166</v>
      </c>
      <c r="B167">
        <v>0</v>
      </c>
      <c r="C167">
        <v>0</v>
      </c>
      <c r="D167">
        <v>4.5</v>
      </c>
      <c r="E167">
        <v>4.3</v>
      </c>
    </row>
    <row r="168" spans="1:5" x14ac:dyDescent="0.35">
      <c r="A168" t="s">
        <v>167</v>
      </c>
      <c r="B168">
        <v>2.99</v>
      </c>
      <c r="C168">
        <v>0</v>
      </c>
      <c r="D168">
        <v>4.5</v>
      </c>
      <c r="E168">
        <v>4.5</v>
      </c>
    </row>
    <row r="169" spans="1:5" x14ac:dyDescent="0.35">
      <c r="A169" t="s">
        <v>168</v>
      </c>
      <c r="B169">
        <v>0</v>
      </c>
      <c r="C169">
        <v>0</v>
      </c>
      <c r="D169">
        <v>4.5</v>
      </c>
      <c r="E169">
        <v>4.5999999999999996</v>
      </c>
    </row>
    <row r="170" spans="1:5" x14ac:dyDescent="0.35">
      <c r="A170" t="s">
        <v>169</v>
      </c>
      <c r="B170">
        <v>0</v>
      </c>
      <c r="C170">
        <v>0</v>
      </c>
      <c r="D170">
        <v>4.5</v>
      </c>
      <c r="E170">
        <v>4.2</v>
      </c>
    </row>
    <row r="171" spans="1:5" x14ac:dyDescent="0.35">
      <c r="A171" t="s">
        <v>170</v>
      </c>
      <c r="B171">
        <v>0</v>
      </c>
      <c r="C171">
        <v>0</v>
      </c>
      <c r="D171">
        <v>4.5</v>
      </c>
      <c r="E171">
        <v>4.3</v>
      </c>
    </row>
    <row r="172" spans="1:5" x14ac:dyDescent="0.35">
      <c r="A172" t="s">
        <v>171</v>
      </c>
      <c r="B172">
        <v>0</v>
      </c>
      <c r="C172">
        <v>0</v>
      </c>
      <c r="D172">
        <v>4.5</v>
      </c>
      <c r="E172">
        <v>4.4000000000000004</v>
      </c>
    </row>
    <row r="173" spans="1:5" x14ac:dyDescent="0.35">
      <c r="A173" t="s">
        <v>172</v>
      </c>
      <c r="B173">
        <v>1.99</v>
      </c>
      <c r="C173" s="1">
        <v>1.99</v>
      </c>
      <c r="D173">
        <v>4.5</v>
      </c>
      <c r="E173">
        <v>4.7</v>
      </c>
    </row>
    <row r="174" spans="1:5" x14ac:dyDescent="0.35">
      <c r="A174" t="s">
        <v>173</v>
      </c>
      <c r="B174">
        <v>0</v>
      </c>
      <c r="C174">
        <v>0</v>
      </c>
      <c r="D174">
        <v>4.5</v>
      </c>
      <c r="E174">
        <v>4.5</v>
      </c>
    </row>
    <row r="175" spans="1:5" x14ac:dyDescent="0.35">
      <c r="A175" t="s">
        <v>174</v>
      </c>
      <c r="B175">
        <v>0</v>
      </c>
      <c r="C175">
        <v>0</v>
      </c>
      <c r="D175">
        <v>4.5</v>
      </c>
      <c r="E175">
        <v>4.3</v>
      </c>
    </row>
    <row r="176" spans="1:5" x14ac:dyDescent="0.35">
      <c r="A176" t="s">
        <v>175</v>
      </c>
      <c r="B176">
        <v>0</v>
      </c>
      <c r="C176">
        <v>0</v>
      </c>
      <c r="D176">
        <v>4.5</v>
      </c>
      <c r="E176">
        <v>4.3</v>
      </c>
    </row>
    <row r="177" spans="1:5" x14ac:dyDescent="0.35">
      <c r="A177" t="s">
        <v>176</v>
      </c>
      <c r="B177">
        <v>0</v>
      </c>
      <c r="C177">
        <v>0</v>
      </c>
      <c r="D177">
        <v>4.5</v>
      </c>
      <c r="E177">
        <v>4.4000000000000004</v>
      </c>
    </row>
    <row r="178" spans="1:5" x14ac:dyDescent="0.35">
      <c r="A178" t="s">
        <v>177</v>
      </c>
      <c r="B178">
        <v>0</v>
      </c>
      <c r="C178">
        <v>0</v>
      </c>
      <c r="D178">
        <v>4.5</v>
      </c>
      <c r="E178">
        <v>4.5</v>
      </c>
    </row>
    <row r="179" spans="1:5" x14ac:dyDescent="0.35">
      <c r="A179" t="s">
        <v>178</v>
      </c>
      <c r="B179">
        <v>0</v>
      </c>
      <c r="C179">
        <v>0</v>
      </c>
      <c r="D179">
        <v>4.5</v>
      </c>
      <c r="E179">
        <v>4.7</v>
      </c>
    </row>
    <row r="180" spans="1:5" x14ac:dyDescent="0.35">
      <c r="A180" t="s">
        <v>179</v>
      </c>
      <c r="B180">
        <v>0</v>
      </c>
      <c r="C180">
        <v>0</v>
      </c>
      <c r="D180">
        <v>4.5</v>
      </c>
      <c r="E180">
        <v>4.4000000000000004</v>
      </c>
    </row>
  </sheetData>
  <sortState xmlns:xlrd2="http://schemas.microsoft.com/office/spreadsheetml/2017/richdata2" ref="A2:L22">
    <sortCondition descending="1" ref="L2:L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528-801B-43F2-A101-671D10E2B4F0}">
  <dimension ref="C1:F18"/>
  <sheetViews>
    <sheetView workbookViewId="0">
      <selection activeCell="H18" sqref="H18"/>
    </sheetView>
  </sheetViews>
  <sheetFormatPr defaultRowHeight="14.5" x14ac:dyDescent="0.35"/>
  <cols>
    <col min="3" max="3" width="24.81640625" bestFit="1" customWidth="1"/>
    <col min="4" max="4" width="11" bestFit="1" customWidth="1"/>
    <col min="5" max="5" width="12.1796875" customWidth="1"/>
    <col min="6" max="6" width="11.7265625" bestFit="1" customWidth="1"/>
  </cols>
  <sheetData>
    <row r="1" spans="3:6" x14ac:dyDescent="0.35">
      <c r="C1" s="3" t="s">
        <v>207</v>
      </c>
      <c r="D1" s="3" t="s">
        <v>206</v>
      </c>
      <c r="E1" s="3" t="s">
        <v>208</v>
      </c>
      <c r="F1" s="3" t="s">
        <v>200</v>
      </c>
    </row>
    <row r="2" spans="3:6" x14ac:dyDescent="0.35">
      <c r="C2" t="s">
        <v>7</v>
      </c>
      <c r="D2" s="2">
        <v>508000</v>
      </c>
      <c r="E2">
        <v>25.4</v>
      </c>
      <c r="F2" t="s">
        <v>191</v>
      </c>
    </row>
    <row r="3" spans="3:6" x14ac:dyDescent="0.35">
      <c r="C3" t="s">
        <v>2</v>
      </c>
      <c r="D3" s="2">
        <v>484000</v>
      </c>
      <c r="E3">
        <v>24.2</v>
      </c>
      <c r="F3" t="s">
        <v>192</v>
      </c>
    </row>
    <row r="4" spans="3:6" x14ac:dyDescent="0.35">
      <c r="C4" t="s">
        <v>4</v>
      </c>
      <c r="D4" s="2">
        <v>484000</v>
      </c>
      <c r="E4">
        <v>24.2</v>
      </c>
      <c r="F4" t="s">
        <v>193</v>
      </c>
    </row>
    <row r="5" spans="3:6" x14ac:dyDescent="0.35">
      <c r="C5" t="s">
        <v>5</v>
      </c>
      <c r="D5" s="2">
        <v>484000</v>
      </c>
      <c r="E5">
        <v>24.2</v>
      </c>
      <c r="F5" t="s">
        <v>191</v>
      </c>
    </row>
    <row r="6" spans="3:6" x14ac:dyDescent="0.35">
      <c r="C6" t="s">
        <v>6</v>
      </c>
      <c r="D6" s="2">
        <v>484000</v>
      </c>
      <c r="E6">
        <v>24.2</v>
      </c>
      <c r="F6" t="s">
        <v>191</v>
      </c>
    </row>
    <row r="7" spans="3:6" x14ac:dyDescent="0.35">
      <c r="C7" t="s">
        <v>9</v>
      </c>
      <c r="D7" s="2">
        <v>484000</v>
      </c>
      <c r="E7">
        <v>24.2</v>
      </c>
      <c r="F7" t="s">
        <v>195</v>
      </c>
    </row>
    <row r="8" spans="3:6" x14ac:dyDescent="0.35">
      <c r="C8" t="s">
        <v>3</v>
      </c>
      <c r="D8" s="2">
        <v>464200</v>
      </c>
      <c r="E8">
        <v>11.663316582914574</v>
      </c>
      <c r="F8" t="s">
        <v>191</v>
      </c>
    </row>
    <row r="9" spans="3:6" x14ac:dyDescent="0.35">
      <c r="C9" t="s">
        <v>17</v>
      </c>
      <c r="D9" s="2">
        <v>460000</v>
      </c>
      <c r="E9">
        <v>23</v>
      </c>
      <c r="F9" t="s">
        <v>191</v>
      </c>
    </row>
    <row r="10" spans="3:6" x14ac:dyDescent="0.35">
      <c r="C10" t="s">
        <v>18</v>
      </c>
      <c r="D10" s="2">
        <v>460000</v>
      </c>
      <c r="E10">
        <v>23</v>
      </c>
      <c r="F10" t="s">
        <v>191</v>
      </c>
    </row>
    <row r="11" spans="3:6" x14ac:dyDescent="0.35">
      <c r="C11" t="s">
        <v>19</v>
      </c>
      <c r="D11" s="2">
        <v>460000</v>
      </c>
      <c r="E11">
        <v>23</v>
      </c>
      <c r="F11" t="s">
        <v>191</v>
      </c>
    </row>
    <row r="12" spans="3:6" x14ac:dyDescent="0.35">
      <c r="C12" t="s">
        <v>20</v>
      </c>
      <c r="D12" s="2">
        <v>460000</v>
      </c>
      <c r="E12">
        <v>23</v>
      </c>
      <c r="F12" t="s">
        <v>191</v>
      </c>
    </row>
    <row r="14" spans="3:6" x14ac:dyDescent="0.35">
      <c r="C14" t="s">
        <v>200</v>
      </c>
    </row>
    <row r="15" spans="3:6" x14ac:dyDescent="0.35">
      <c r="C15" t="s">
        <v>191</v>
      </c>
      <c r="D15">
        <f>COUNTIF($F$2:$F$11,C15)</f>
        <v>7</v>
      </c>
    </row>
    <row r="16" spans="3:6" x14ac:dyDescent="0.35">
      <c r="C16" t="s">
        <v>192</v>
      </c>
      <c r="D16">
        <f t="shared" ref="D16:D18" si="0">COUNTIF($F$2:$F$11,C16)</f>
        <v>1</v>
      </c>
    </row>
    <row r="17" spans="3:4" x14ac:dyDescent="0.35">
      <c r="C17" t="s">
        <v>193</v>
      </c>
      <c r="D17">
        <f t="shared" si="0"/>
        <v>1</v>
      </c>
    </row>
    <row r="18" spans="3:4" x14ac:dyDescent="0.35">
      <c r="C18" t="s">
        <v>195</v>
      </c>
      <c r="D1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D1AF-C8B5-4394-8A1D-D68B76B4C9BE}">
  <dimension ref="A1"/>
  <sheetViews>
    <sheetView tabSelected="1" workbookViewId="0">
      <selection activeCell="V25" sqref="V25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EDEF-1231-4D80-BFB0-AC210B3F095B}">
  <dimension ref="A1"/>
  <sheetViews>
    <sheetView workbookViewId="0">
      <selection activeCell="U26" sqref="U26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84CF-BD02-4489-87EB-6E3008A37B8B}">
  <dimension ref="C2:E99"/>
  <sheetViews>
    <sheetView workbookViewId="0">
      <selection activeCell="E99" sqref="E99"/>
    </sheetView>
  </sheetViews>
  <sheetFormatPr defaultRowHeight="14.5" x14ac:dyDescent="0.35"/>
  <cols>
    <col min="3" max="3" width="25.453125" bestFit="1" customWidth="1"/>
    <col min="4" max="4" width="14.36328125" bestFit="1" customWidth="1"/>
  </cols>
  <sheetData>
    <row r="2" spans="3:5" x14ac:dyDescent="0.35">
      <c r="C2" t="s">
        <v>7</v>
      </c>
      <c r="D2" t="s">
        <v>191</v>
      </c>
      <c r="E2">
        <f>COUNTIF(Sheet2!$A$2:$A$31,Sheet3!C2)</f>
        <v>1</v>
      </c>
    </row>
    <row r="3" spans="3:5" x14ac:dyDescent="0.35">
      <c r="C3" t="s">
        <v>2</v>
      </c>
      <c r="D3" t="s">
        <v>192</v>
      </c>
      <c r="E3">
        <f>COUNTIF(Sheet2!$A$2:$A$31,Sheet3!C3)</f>
        <v>1</v>
      </c>
    </row>
    <row r="4" spans="3:5" x14ac:dyDescent="0.35">
      <c r="C4" t="s">
        <v>3</v>
      </c>
      <c r="D4" t="s">
        <v>191</v>
      </c>
      <c r="E4">
        <f>COUNTIF(Sheet2!$A$2:$A$31,Sheet3!C4)</f>
        <v>1</v>
      </c>
    </row>
    <row r="5" spans="3:5" x14ac:dyDescent="0.35">
      <c r="C5" t="s">
        <v>4</v>
      </c>
      <c r="D5" t="s">
        <v>193</v>
      </c>
      <c r="E5">
        <f>COUNTIF(Sheet2!$A$2:$A$31,Sheet3!C5)</f>
        <v>1</v>
      </c>
    </row>
    <row r="6" spans="3:5" x14ac:dyDescent="0.35">
      <c r="C6" t="s">
        <v>5</v>
      </c>
      <c r="D6" t="s">
        <v>191</v>
      </c>
      <c r="E6">
        <f>COUNTIF(Sheet2!$A$2:$A$31,Sheet3!C6)</f>
        <v>1</v>
      </c>
    </row>
    <row r="7" spans="3:5" x14ac:dyDescent="0.35">
      <c r="C7" t="s">
        <v>8</v>
      </c>
      <c r="D7" t="s">
        <v>194</v>
      </c>
      <c r="E7">
        <f>COUNTIF(Sheet2!$A$2:$A$31,Sheet3!C7)</f>
        <v>1</v>
      </c>
    </row>
    <row r="8" spans="3:5" x14ac:dyDescent="0.35">
      <c r="C8" t="s">
        <v>9</v>
      </c>
      <c r="D8" t="s">
        <v>195</v>
      </c>
      <c r="E8">
        <f>COUNTIF(Sheet2!$A$2:$A$31,Sheet3!C8)</f>
        <v>1</v>
      </c>
    </row>
    <row r="9" spans="3:5" x14ac:dyDescent="0.35">
      <c r="C9" t="s">
        <v>6</v>
      </c>
      <c r="D9" t="s">
        <v>191</v>
      </c>
      <c r="E9">
        <f>COUNTIF(Sheet2!$A$2:$A$31,Sheet3!C9)</f>
        <v>1</v>
      </c>
    </row>
    <row r="10" spans="3:5" x14ac:dyDescent="0.35">
      <c r="C10" t="s">
        <v>79</v>
      </c>
      <c r="D10" t="s">
        <v>196</v>
      </c>
      <c r="E10">
        <f>COUNTIF(Sheet2!$A$2:$A$31,Sheet3!C10)</f>
        <v>0</v>
      </c>
    </row>
    <row r="11" spans="3:5" x14ac:dyDescent="0.35">
      <c r="C11" t="s">
        <v>60</v>
      </c>
      <c r="D11" t="s">
        <v>191</v>
      </c>
      <c r="E11">
        <f>COUNTIF(Sheet2!$A$2:$A$31,Sheet3!C11)</f>
        <v>0</v>
      </c>
    </row>
    <row r="12" spans="3:5" x14ac:dyDescent="0.35">
      <c r="C12" t="s">
        <v>28</v>
      </c>
      <c r="D12" t="s">
        <v>197</v>
      </c>
      <c r="E12">
        <f>COUNTIF(Sheet2!$A$2:$A$31,Sheet3!C12)</f>
        <v>1</v>
      </c>
    </row>
    <row r="13" spans="3:5" x14ac:dyDescent="0.35">
      <c r="C13" t="s">
        <v>66</v>
      </c>
      <c r="D13" t="s">
        <v>191</v>
      </c>
      <c r="E13">
        <f>COUNTIF(Sheet2!$A$2:$A$31,Sheet3!C13)</f>
        <v>0</v>
      </c>
    </row>
    <row r="14" spans="3:5" x14ac:dyDescent="0.35">
      <c r="C14" t="s">
        <v>106</v>
      </c>
      <c r="D14" t="s">
        <v>191</v>
      </c>
      <c r="E14">
        <f>COUNTIF(Sheet2!$A$2:$A$31,Sheet3!C14)</f>
        <v>0</v>
      </c>
    </row>
    <row r="15" spans="3:5" x14ac:dyDescent="0.35">
      <c r="C15" t="s">
        <v>126</v>
      </c>
      <c r="D15" t="s">
        <v>191</v>
      </c>
      <c r="E15">
        <f>COUNTIF(Sheet2!$A$2:$A$31,Sheet3!C15)</f>
        <v>0</v>
      </c>
    </row>
    <row r="16" spans="3:5" x14ac:dyDescent="0.35">
      <c r="C16" t="s">
        <v>127</v>
      </c>
      <c r="D16" t="s">
        <v>191</v>
      </c>
      <c r="E16">
        <f>COUNTIF(Sheet2!$A$2:$A$31,Sheet3!C16)</f>
        <v>0</v>
      </c>
    </row>
    <row r="17" spans="3:5" x14ac:dyDescent="0.35">
      <c r="C17" t="s">
        <v>136</v>
      </c>
      <c r="D17" t="s">
        <v>191</v>
      </c>
      <c r="E17">
        <f>COUNTIF(Sheet2!$A$2:$A$31,Sheet3!C17)</f>
        <v>0</v>
      </c>
    </row>
    <row r="18" spans="3:5" x14ac:dyDescent="0.35">
      <c r="C18" t="s">
        <v>158</v>
      </c>
      <c r="D18" t="s">
        <v>198</v>
      </c>
      <c r="E18">
        <f>COUNTIF(Sheet2!$A$2:$A$31,Sheet3!C18)</f>
        <v>0</v>
      </c>
    </row>
    <row r="19" spans="3:5" x14ac:dyDescent="0.35">
      <c r="C19" t="s">
        <v>161</v>
      </c>
      <c r="D19" t="s">
        <v>191</v>
      </c>
      <c r="E19">
        <f>COUNTIF(Sheet2!$A$2:$A$31,Sheet3!C19)</f>
        <v>0</v>
      </c>
    </row>
    <row r="20" spans="3:5" x14ac:dyDescent="0.35">
      <c r="C20" t="s">
        <v>165</v>
      </c>
      <c r="D20" t="s">
        <v>191</v>
      </c>
      <c r="E20">
        <f>COUNTIF(Sheet2!$A$2:$A$31,Sheet3!C20)</f>
        <v>0</v>
      </c>
    </row>
    <row r="21" spans="3:5" x14ac:dyDescent="0.35">
      <c r="C21" t="s">
        <v>172</v>
      </c>
      <c r="D21" t="s">
        <v>191</v>
      </c>
      <c r="E21">
        <f>COUNTIF(Sheet2!$A$2:$A$31,Sheet3!C21)</f>
        <v>0</v>
      </c>
    </row>
    <row r="22" spans="3:5" x14ac:dyDescent="0.35">
      <c r="C22" t="s">
        <v>178</v>
      </c>
      <c r="D22" t="s">
        <v>191</v>
      </c>
      <c r="E22">
        <f>COUNTIF(Sheet2!$A$2:$A$31,Sheet3!C22)</f>
        <v>0</v>
      </c>
    </row>
    <row r="23" spans="3:5" x14ac:dyDescent="0.35">
      <c r="C23" t="s">
        <v>16</v>
      </c>
      <c r="D23" t="s">
        <v>191</v>
      </c>
      <c r="E23">
        <f>COUNTIF(Sheet2!$A$2:$A$31,Sheet3!C23)</f>
        <v>1</v>
      </c>
    </row>
    <row r="24" spans="3:5" x14ac:dyDescent="0.35">
      <c r="C24" t="s">
        <v>17</v>
      </c>
      <c r="D24" t="s">
        <v>191</v>
      </c>
      <c r="E24">
        <f>COUNTIF(Sheet2!$A$2:$A$31,Sheet3!C24)</f>
        <v>1</v>
      </c>
    </row>
    <row r="25" spans="3:5" x14ac:dyDescent="0.35">
      <c r="C25" t="s">
        <v>21</v>
      </c>
      <c r="D25" t="s">
        <v>191</v>
      </c>
      <c r="E25">
        <f>COUNTIF(Sheet2!$A$2:$A$31,Sheet3!C25)</f>
        <v>1</v>
      </c>
    </row>
    <row r="26" spans="3:5" x14ac:dyDescent="0.35">
      <c r="C26" t="s">
        <v>26</v>
      </c>
      <c r="D26" t="s">
        <v>191</v>
      </c>
      <c r="E26">
        <f>COUNTIF(Sheet2!$A$2:$A$31,Sheet3!C26)</f>
        <v>1</v>
      </c>
    </row>
    <row r="27" spans="3:5" x14ac:dyDescent="0.35">
      <c r="C27" t="s">
        <v>29</v>
      </c>
      <c r="D27" t="s">
        <v>191</v>
      </c>
      <c r="E27">
        <f>COUNTIF(Sheet2!$A$2:$A$31,Sheet3!C27)</f>
        <v>1</v>
      </c>
    </row>
    <row r="28" spans="3:5" x14ac:dyDescent="0.35">
      <c r="C28" t="s">
        <v>36</v>
      </c>
      <c r="D28" t="s">
        <v>199</v>
      </c>
      <c r="E28">
        <f>COUNTIF(Sheet2!$A$2:$A$31,Sheet3!C28)</f>
        <v>0</v>
      </c>
    </row>
    <row r="29" spans="3:5" x14ac:dyDescent="0.35">
      <c r="C29" t="s">
        <v>37</v>
      </c>
      <c r="D29" t="s">
        <v>191</v>
      </c>
      <c r="E29">
        <f>COUNTIF(Sheet2!$A$2:$A$31,Sheet3!C29)</f>
        <v>0</v>
      </c>
    </row>
    <row r="30" spans="3:5" x14ac:dyDescent="0.35">
      <c r="C30" t="s">
        <v>38</v>
      </c>
      <c r="D30" t="s">
        <v>191</v>
      </c>
      <c r="E30">
        <f>COUNTIF(Sheet2!$A$2:$A$31,Sheet3!C30)</f>
        <v>0</v>
      </c>
    </row>
    <row r="31" spans="3:5" x14ac:dyDescent="0.35">
      <c r="C31" t="s">
        <v>39</v>
      </c>
      <c r="D31" t="s">
        <v>191</v>
      </c>
      <c r="E31">
        <f>COUNTIF(Sheet2!$A$2:$A$31,Sheet3!C31)</f>
        <v>0</v>
      </c>
    </row>
    <row r="32" spans="3:5" x14ac:dyDescent="0.35">
      <c r="C32" t="s">
        <v>54</v>
      </c>
      <c r="D32" t="s">
        <v>191</v>
      </c>
      <c r="E32">
        <f>COUNTIF(Sheet2!$A$2:$A$31,Sheet3!C32)</f>
        <v>0</v>
      </c>
    </row>
    <row r="33" spans="3:5" x14ac:dyDescent="0.35">
      <c r="C33" t="s">
        <v>57</v>
      </c>
      <c r="D33" t="s">
        <v>191</v>
      </c>
      <c r="E33">
        <f>COUNTIF(Sheet2!$A$2:$A$31,Sheet3!C33)</f>
        <v>0</v>
      </c>
    </row>
    <row r="34" spans="3:5" x14ac:dyDescent="0.35">
      <c r="C34" t="s">
        <v>61</v>
      </c>
      <c r="D34" t="s">
        <v>191</v>
      </c>
      <c r="E34">
        <f>COUNTIF(Sheet2!$A$2:$A$31,Sheet3!C34)</f>
        <v>0</v>
      </c>
    </row>
    <row r="35" spans="3:5" x14ac:dyDescent="0.35">
      <c r="C35" t="s">
        <v>63</v>
      </c>
      <c r="D35" t="s">
        <v>191</v>
      </c>
      <c r="E35">
        <f>COUNTIF(Sheet2!$A$2:$A$31,Sheet3!C35)</f>
        <v>0</v>
      </c>
    </row>
    <row r="36" spans="3:5" x14ac:dyDescent="0.35">
      <c r="C36" t="s">
        <v>64</v>
      </c>
      <c r="D36" t="s">
        <v>191</v>
      </c>
      <c r="E36">
        <f>COUNTIF(Sheet2!$A$2:$A$31,Sheet3!C36)</f>
        <v>0</v>
      </c>
    </row>
    <row r="37" spans="3:5" x14ac:dyDescent="0.35">
      <c r="C37" t="s">
        <v>65</v>
      </c>
      <c r="D37" t="s">
        <v>191</v>
      </c>
      <c r="E37">
        <f>COUNTIF(Sheet2!$A$2:$A$31,Sheet3!C37)</f>
        <v>0</v>
      </c>
    </row>
    <row r="38" spans="3:5" x14ac:dyDescent="0.35">
      <c r="C38" t="s">
        <v>71</v>
      </c>
      <c r="D38" t="s">
        <v>192</v>
      </c>
      <c r="E38">
        <f>COUNTIF(Sheet2!$A$2:$A$31,Sheet3!C38)</f>
        <v>0</v>
      </c>
    </row>
    <row r="39" spans="3:5" x14ac:dyDescent="0.35">
      <c r="C39" t="s">
        <v>73</v>
      </c>
      <c r="D39" t="s">
        <v>191</v>
      </c>
      <c r="E39">
        <f>COUNTIF(Sheet2!$A$2:$A$31,Sheet3!C39)</f>
        <v>0</v>
      </c>
    </row>
    <row r="40" spans="3:5" x14ac:dyDescent="0.35">
      <c r="C40" t="s">
        <v>74</v>
      </c>
      <c r="D40" t="s">
        <v>191</v>
      </c>
      <c r="E40">
        <f>COUNTIF(Sheet2!$A$2:$A$31,Sheet3!C40)</f>
        <v>0</v>
      </c>
    </row>
    <row r="41" spans="3:5" x14ac:dyDescent="0.35">
      <c r="C41" t="s">
        <v>82</v>
      </c>
      <c r="D41" t="s">
        <v>191</v>
      </c>
      <c r="E41">
        <f>COUNTIF(Sheet2!$A$2:$A$31,Sheet3!C41)</f>
        <v>0</v>
      </c>
    </row>
    <row r="42" spans="3:5" x14ac:dyDescent="0.35">
      <c r="C42" t="s">
        <v>83</v>
      </c>
      <c r="D42" t="s">
        <v>191</v>
      </c>
      <c r="E42">
        <f>COUNTIF(Sheet2!$A$2:$A$31,Sheet3!C42)</f>
        <v>0</v>
      </c>
    </row>
    <row r="43" spans="3:5" x14ac:dyDescent="0.35">
      <c r="C43" t="s">
        <v>84</v>
      </c>
      <c r="D43" t="s">
        <v>191</v>
      </c>
      <c r="E43">
        <f>COUNTIF(Sheet2!$A$2:$A$31,Sheet3!C43)</f>
        <v>0</v>
      </c>
    </row>
    <row r="44" spans="3:5" x14ac:dyDescent="0.35">
      <c r="C44" t="s">
        <v>94</v>
      </c>
      <c r="D44" t="s">
        <v>191</v>
      </c>
      <c r="E44">
        <f>COUNTIF(Sheet2!$A$2:$A$31,Sheet3!C44)</f>
        <v>0</v>
      </c>
    </row>
    <row r="45" spans="3:5" x14ac:dyDescent="0.35">
      <c r="C45" t="s">
        <v>102</v>
      </c>
      <c r="D45" t="s">
        <v>201</v>
      </c>
      <c r="E45">
        <f>COUNTIF(Sheet2!$A$2:$A$31,Sheet3!C45)</f>
        <v>0</v>
      </c>
    </row>
    <row r="46" spans="3:5" x14ac:dyDescent="0.35">
      <c r="C46" t="s">
        <v>104</v>
      </c>
      <c r="D46" t="s">
        <v>196</v>
      </c>
      <c r="E46">
        <f>COUNTIF(Sheet2!$A$2:$A$31,Sheet3!C46)</f>
        <v>0</v>
      </c>
    </row>
    <row r="47" spans="3:5" x14ac:dyDescent="0.35">
      <c r="C47" t="s">
        <v>117</v>
      </c>
      <c r="D47" t="s">
        <v>202</v>
      </c>
      <c r="E47">
        <f>COUNTIF(Sheet2!$A$2:$A$31,Sheet3!C47)</f>
        <v>0</v>
      </c>
    </row>
    <row r="48" spans="3:5" x14ac:dyDescent="0.35">
      <c r="C48" t="s">
        <v>130</v>
      </c>
      <c r="D48" t="s">
        <v>191</v>
      </c>
      <c r="E48">
        <f>COUNTIF(Sheet2!$A$2:$A$31,Sheet3!C48)</f>
        <v>0</v>
      </c>
    </row>
    <row r="49" spans="3:5" x14ac:dyDescent="0.35">
      <c r="C49" t="s">
        <v>132</v>
      </c>
      <c r="D49" t="s">
        <v>191</v>
      </c>
      <c r="E49">
        <f>COUNTIF(Sheet2!$A$2:$A$31,Sheet3!C49)</f>
        <v>0</v>
      </c>
    </row>
    <row r="50" spans="3:5" x14ac:dyDescent="0.35">
      <c r="C50" t="s">
        <v>160</v>
      </c>
      <c r="D50" t="s">
        <v>191</v>
      </c>
      <c r="E50">
        <f>COUNTIF(Sheet2!$A$2:$A$31,Sheet3!C50)</f>
        <v>0</v>
      </c>
    </row>
    <row r="51" spans="3:5" x14ac:dyDescent="0.35">
      <c r="C51" t="s">
        <v>168</v>
      </c>
      <c r="D51" t="s">
        <v>191</v>
      </c>
      <c r="E51">
        <f>COUNTIF(Sheet2!$A$2:$A$31,Sheet3!C51)</f>
        <v>0</v>
      </c>
    </row>
    <row r="52" spans="3:5" x14ac:dyDescent="0.35">
      <c r="C52" t="s">
        <v>15</v>
      </c>
      <c r="D52" t="s">
        <v>203</v>
      </c>
      <c r="E52">
        <f>COUNTIF(Sheet2!$A$2:$A$31,Sheet3!C52)</f>
        <v>1</v>
      </c>
    </row>
    <row r="53" spans="3:5" x14ac:dyDescent="0.35">
      <c r="C53" t="s">
        <v>18</v>
      </c>
      <c r="D53" t="s">
        <v>191</v>
      </c>
      <c r="E53">
        <f>COUNTIF(Sheet2!$A$2:$A$31,Sheet3!C53)</f>
        <v>1</v>
      </c>
    </row>
    <row r="54" spans="3:5" x14ac:dyDescent="0.35">
      <c r="C54" t="s">
        <v>22</v>
      </c>
      <c r="D54" t="s">
        <v>191</v>
      </c>
      <c r="E54">
        <f>COUNTIF(Sheet2!$A$2:$A$31,Sheet3!C54)</f>
        <v>1</v>
      </c>
    </row>
    <row r="55" spans="3:5" x14ac:dyDescent="0.35">
      <c r="C55" t="s">
        <v>23</v>
      </c>
      <c r="D55" t="s">
        <v>191</v>
      </c>
      <c r="E55">
        <f>COUNTIF(Sheet2!$A$2:$A$31,Sheet3!C55)</f>
        <v>1</v>
      </c>
    </row>
    <row r="56" spans="3:5" x14ac:dyDescent="0.35">
      <c r="C56" t="s">
        <v>30</v>
      </c>
      <c r="D56" t="s">
        <v>191</v>
      </c>
      <c r="E56">
        <f>COUNTIF(Sheet2!$A$2:$A$31,Sheet3!C56)</f>
        <v>1</v>
      </c>
    </row>
    <row r="57" spans="3:5" x14ac:dyDescent="0.35">
      <c r="C57" t="s">
        <v>31</v>
      </c>
      <c r="D57" t="s">
        <v>191</v>
      </c>
      <c r="E57">
        <f>COUNTIF(Sheet2!$A$2:$A$31,Sheet3!C57)</f>
        <v>1</v>
      </c>
    </row>
    <row r="58" spans="3:5" x14ac:dyDescent="0.35">
      <c r="C58" t="s">
        <v>41</v>
      </c>
      <c r="D58" t="s">
        <v>191</v>
      </c>
      <c r="E58">
        <f>COUNTIF(Sheet2!$A$2:$A$31,Sheet3!C58)</f>
        <v>0</v>
      </c>
    </row>
    <row r="59" spans="3:5" x14ac:dyDescent="0.35">
      <c r="C59" t="s">
        <v>44</v>
      </c>
      <c r="D59" t="s">
        <v>202</v>
      </c>
      <c r="E59">
        <f>COUNTIF(Sheet2!$A$2:$A$31,Sheet3!C59)</f>
        <v>0</v>
      </c>
    </row>
    <row r="60" spans="3:5" x14ac:dyDescent="0.35">
      <c r="C60" t="s">
        <v>45</v>
      </c>
      <c r="D60" t="s">
        <v>191</v>
      </c>
      <c r="E60">
        <f>COUNTIF(Sheet2!$A$2:$A$31,Sheet3!C60)</f>
        <v>0</v>
      </c>
    </row>
    <row r="61" spans="3:5" x14ac:dyDescent="0.35">
      <c r="C61" t="s">
        <v>47</v>
      </c>
      <c r="D61" t="s">
        <v>193</v>
      </c>
      <c r="E61">
        <f>COUNTIF(Sheet2!$A$2:$A$31,Sheet3!C61)</f>
        <v>0</v>
      </c>
    </row>
    <row r="62" spans="3:5" x14ac:dyDescent="0.35">
      <c r="C62" t="s">
        <v>49</v>
      </c>
      <c r="D62" t="s">
        <v>191</v>
      </c>
      <c r="E62">
        <f>COUNTIF(Sheet2!$A$2:$A$31,Sheet3!C62)</f>
        <v>0</v>
      </c>
    </row>
    <row r="63" spans="3:5" x14ac:dyDescent="0.35">
      <c r="C63" t="s">
        <v>52</v>
      </c>
      <c r="D63" t="s">
        <v>191</v>
      </c>
      <c r="E63">
        <f>COUNTIF(Sheet2!$A$2:$A$31,Sheet3!C63)</f>
        <v>0</v>
      </c>
    </row>
    <row r="64" spans="3:5" x14ac:dyDescent="0.35">
      <c r="C64" t="s">
        <v>53</v>
      </c>
      <c r="D64" t="s">
        <v>191</v>
      </c>
      <c r="E64">
        <f>COUNTIF(Sheet2!$A$2:$A$31,Sheet3!C64)</f>
        <v>0</v>
      </c>
    </row>
    <row r="65" spans="3:5" x14ac:dyDescent="0.35">
      <c r="C65" t="s">
        <v>62</v>
      </c>
      <c r="D65" t="s">
        <v>191</v>
      </c>
      <c r="E65">
        <f>COUNTIF(Sheet2!$A$2:$A$31,Sheet3!C65)</f>
        <v>0</v>
      </c>
    </row>
    <row r="66" spans="3:5" x14ac:dyDescent="0.35">
      <c r="C66" t="s">
        <v>78</v>
      </c>
      <c r="D66" t="s">
        <v>202</v>
      </c>
      <c r="E66">
        <f>COUNTIF(Sheet2!$A$2:$A$31,Sheet3!C66)</f>
        <v>0</v>
      </c>
    </row>
    <row r="67" spans="3:5" x14ac:dyDescent="0.35">
      <c r="C67" t="s">
        <v>80</v>
      </c>
      <c r="D67" t="s">
        <v>191</v>
      </c>
      <c r="E67">
        <f>COUNTIF(Sheet2!$A$2:$A$31,Sheet3!C67)</f>
        <v>0</v>
      </c>
    </row>
    <row r="68" spans="3:5" x14ac:dyDescent="0.35">
      <c r="C68" t="s">
        <v>85</v>
      </c>
      <c r="D68" t="s">
        <v>191</v>
      </c>
      <c r="E68">
        <f>COUNTIF(Sheet2!$A$2:$A$31,Sheet3!C68)</f>
        <v>0</v>
      </c>
    </row>
    <row r="69" spans="3:5" x14ac:dyDescent="0.35">
      <c r="C69" t="s">
        <v>86</v>
      </c>
      <c r="D69" t="s">
        <v>191</v>
      </c>
      <c r="E69">
        <f>COUNTIF(Sheet2!$A$2:$A$31,Sheet3!C69)</f>
        <v>0</v>
      </c>
    </row>
    <row r="70" spans="3:5" x14ac:dyDescent="0.35">
      <c r="C70" t="s">
        <v>87</v>
      </c>
      <c r="D70" t="s">
        <v>191</v>
      </c>
      <c r="E70">
        <f>COUNTIF(Sheet2!$A$2:$A$31,Sheet3!C70)</f>
        <v>0</v>
      </c>
    </row>
    <row r="71" spans="3:5" x14ac:dyDescent="0.35">
      <c r="C71" t="s">
        <v>90</v>
      </c>
      <c r="D71" t="s">
        <v>204</v>
      </c>
      <c r="E71">
        <f>COUNTIF(Sheet2!$A$2:$A$31,Sheet3!C71)</f>
        <v>0</v>
      </c>
    </row>
    <row r="72" spans="3:5" x14ac:dyDescent="0.35">
      <c r="C72" t="s">
        <v>95</v>
      </c>
      <c r="D72" t="s">
        <v>205</v>
      </c>
      <c r="E72">
        <f>COUNTIF(Sheet2!$A$2:$A$31,Sheet3!C72)</f>
        <v>0</v>
      </c>
    </row>
    <row r="73" spans="3:5" x14ac:dyDescent="0.35">
      <c r="C73" t="s">
        <v>97</v>
      </c>
      <c r="D73" t="s">
        <v>205</v>
      </c>
      <c r="E73">
        <f>COUNTIF(Sheet2!$A$2:$A$31,Sheet3!C73)</f>
        <v>0</v>
      </c>
    </row>
    <row r="74" spans="3:5" x14ac:dyDescent="0.35">
      <c r="C74" t="s">
        <v>101</v>
      </c>
      <c r="D74" t="s">
        <v>191</v>
      </c>
      <c r="E74">
        <f>COUNTIF(Sheet2!$A$2:$A$31,Sheet3!C74)</f>
        <v>0</v>
      </c>
    </row>
    <row r="75" spans="3:5" x14ac:dyDescent="0.35">
      <c r="C75" t="s">
        <v>103</v>
      </c>
      <c r="D75" t="s">
        <v>191</v>
      </c>
      <c r="E75">
        <f>COUNTIF(Sheet2!$A$2:$A$31,Sheet3!C75)</f>
        <v>0</v>
      </c>
    </row>
    <row r="76" spans="3:5" x14ac:dyDescent="0.35">
      <c r="C76" t="s">
        <v>105</v>
      </c>
      <c r="D76" t="s">
        <v>191</v>
      </c>
      <c r="E76">
        <f>COUNTIF(Sheet2!$A$2:$A$31,Sheet3!C76)</f>
        <v>0</v>
      </c>
    </row>
    <row r="77" spans="3:5" x14ac:dyDescent="0.35">
      <c r="C77" t="s">
        <v>108</v>
      </c>
      <c r="D77" t="s">
        <v>191</v>
      </c>
      <c r="E77">
        <f>COUNTIF(Sheet2!$A$2:$A$31,Sheet3!C77)</f>
        <v>0</v>
      </c>
    </row>
    <row r="78" spans="3:5" x14ac:dyDescent="0.35">
      <c r="C78" t="s">
        <v>109</v>
      </c>
      <c r="D78" t="s">
        <v>191</v>
      </c>
      <c r="E78">
        <f>COUNTIF(Sheet2!$A$2:$A$31,Sheet3!C78)</f>
        <v>0</v>
      </c>
    </row>
    <row r="79" spans="3:5" x14ac:dyDescent="0.35">
      <c r="C79" t="s">
        <v>115</v>
      </c>
      <c r="D79" t="s">
        <v>204</v>
      </c>
      <c r="E79">
        <f>COUNTIF(Sheet2!$A$2:$A$31,Sheet3!C79)</f>
        <v>0</v>
      </c>
    </row>
    <row r="80" spans="3:5" x14ac:dyDescent="0.35">
      <c r="C80" t="s">
        <v>122</v>
      </c>
      <c r="D80" t="s">
        <v>191</v>
      </c>
      <c r="E80">
        <f>COUNTIF(Sheet2!$A$2:$A$31,Sheet3!C80)</f>
        <v>0</v>
      </c>
    </row>
    <row r="81" spans="3:5" x14ac:dyDescent="0.35">
      <c r="C81" t="s">
        <v>123</v>
      </c>
      <c r="D81" t="s">
        <v>191</v>
      </c>
      <c r="E81">
        <f>COUNTIF(Sheet2!$A$2:$A$31,Sheet3!C81)</f>
        <v>0</v>
      </c>
    </row>
    <row r="82" spans="3:5" x14ac:dyDescent="0.35">
      <c r="C82" t="s">
        <v>128</v>
      </c>
      <c r="D82" t="s">
        <v>191</v>
      </c>
      <c r="E82">
        <f>COUNTIF(Sheet2!$A$2:$A$31,Sheet3!C82)</f>
        <v>0</v>
      </c>
    </row>
    <row r="83" spans="3:5" x14ac:dyDescent="0.35">
      <c r="C83" t="s">
        <v>129</v>
      </c>
      <c r="D83" t="s">
        <v>191</v>
      </c>
      <c r="E83">
        <f>COUNTIF(Sheet2!$A$2:$A$31,Sheet3!C83)</f>
        <v>0</v>
      </c>
    </row>
    <row r="84" spans="3:5" x14ac:dyDescent="0.35">
      <c r="C84" t="s">
        <v>131</v>
      </c>
      <c r="D84" t="s">
        <v>194</v>
      </c>
      <c r="E84">
        <f>COUNTIF(Sheet2!$A$2:$A$31,Sheet3!C84)</f>
        <v>0</v>
      </c>
    </row>
    <row r="85" spans="3:5" x14ac:dyDescent="0.35">
      <c r="C85" t="s">
        <v>133</v>
      </c>
      <c r="D85" t="s">
        <v>191</v>
      </c>
      <c r="E85">
        <f>COUNTIF(Sheet2!$A$2:$A$31,Sheet3!C85)</f>
        <v>0</v>
      </c>
    </row>
    <row r="86" spans="3:5" x14ac:dyDescent="0.35">
      <c r="C86" t="s">
        <v>134</v>
      </c>
      <c r="D86" t="s">
        <v>191</v>
      </c>
      <c r="E86">
        <f>COUNTIF(Sheet2!$A$2:$A$31,Sheet3!C86)</f>
        <v>0</v>
      </c>
    </row>
    <row r="87" spans="3:5" x14ac:dyDescent="0.35">
      <c r="C87" t="s">
        <v>137</v>
      </c>
      <c r="D87" t="s">
        <v>191</v>
      </c>
      <c r="E87">
        <f>COUNTIF(Sheet2!$A$2:$A$31,Sheet3!C87)</f>
        <v>0</v>
      </c>
    </row>
    <row r="88" spans="3:5" x14ac:dyDescent="0.35">
      <c r="C88" t="s">
        <v>139</v>
      </c>
      <c r="D88" t="s">
        <v>191</v>
      </c>
      <c r="E88">
        <f>COUNTIF(Sheet2!$A$2:$A$31,Sheet3!C88)</f>
        <v>0</v>
      </c>
    </row>
    <row r="89" spans="3:5" x14ac:dyDescent="0.35">
      <c r="C89" t="s">
        <v>140</v>
      </c>
      <c r="D89" t="s">
        <v>193</v>
      </c>
      <c r="E89">
        <f>COUNTIF(Sheet2!$A$2:$A$31,Sheet3!C89)</f>
        <v>0</v>
      </c>
    </row>
    <row r="90" spans="3:5" x14ac:dyDescent="0.35">
      <c r="C90" t="s">
        <v>142</v>
      </c>
      <c r="D90" t="s">
        <v>191</v>
      </c>
      <c r="E90">
        <f>COUNTIF(Sheet2!$A$2:$A$31,Sheet3!C90)</f>
        <v>0</v>
      </c>
    </row>
    <row r="91" spans="3:5" x14ac:dyDescent="0.35">
      <c r="C91" t="s">
        <v>154</v>
      </c>
      <c r="D91" t="s">
        <v>195</v>
      </c>
      <c r="E91">
        <f>COUNTIF(Sheet2!$A$2:$A$31,Sheet3!C91)</f>
        <v>0</v>
      </c>
    </row>
    <row r="92" spans="3:5" x14ac:dyDescent="0.35">
      <c r="C92" t="s">
        <v>155</v>
      </c>
      <c r="D92" t="s">
        <v>202</v>
      </c>
      <c r="E92">
        <f>COUNTIF(Sheet2!$A$2:$A$31,Sheet3!C92)</f>
        <v>0</v>
      </c>
    </row>
    <row r="93" spans="3:5" x14ac:dyDescent="0.35">
      <c r="C93" t="s">
        <v>157</v>
      </c>
      <c r="D93" t="s">
        <v>198</v>
      </c>
      <c r="E93">
        <f>COUNTIF(Sheet2!$A$2:$A$31,Sheet3!C93)</f>
        <v>0</v>
      </c>
    </row>
    <row r="94" spans="3:5" x14ac:dyDescent="0.35">
      <c r="C94" t="s">
        <v>162</v>
      </c>
      <c r="D94" t="s">
        <v>191</v>
      </c>
      <c r="E94">
        <f>COUNTIF(Sheet2!$A$2:$A$31,Sheet3!C94)</f>
        <v>0</v>
      </c>
    </row>
    <row r="95" spans="3:5" x14ac:dyDescent="0.35">
      <c r="C95" t="s">
        <v>163</v>
      </c>
      <c r="D95" t="s">
        <v>205</v>
      </c>
      <c r="E95">
        <f>COUNTIF(Sheet2!$A$2:$A$31,Sheet3!C95)</f>
        <v>0</v>
      </c>
    </row>
    <row r="96" spans="3:5" x14ac:dyDescent="0.35">
      <c r="C96" t="s">
        <v>164</v>
      </c>
      <c r="D96" t="s">
        <v>191</v>
      </c>
      <c r="E96">
        <f>COUNTIF(Sheet2!$A$2:$A$31,Sheet3!C96)</f>
        <v>0</v>
      </c>
    </row>
    <row r="97" spans="3:5" x14ac:dyDescent="0.35">
      <c r="C97" t="s">
        <v>167</v>
      </c>
      <c r="D97" t="s">
        <v>191</v>
      </c>
      <c r="E97">
        <f>COUNTIF(Sheet2!$A$2:$A$31,Sheet3!C97)</f>
        <v>0</v>
      </c>
    </row>
    <row r="98" spans="3:5" x14ac:dyDescent="0.35">
      <c r="C98" t="s">
        <v>173</v>
      </c>
      <c r="D98" t="s">
        <v>192</v>
      </c>
      <c r="E98">
        <f>COUNTIF(Sheet2!$A$2:$A$31,Sheet3!C98)</f>
        <v>0</v>
      </c>
    </row>
    <row r="99" spans="3:5" x14ac:dyDescent="0.35">
      <c r="C99" t="s">
        <v>177</v>
      </c>
      <c r="D99" t="s">
        <v>196</v>
      </c>
      <c r="E99">
        <f>COUNTIF(Sheet2!$A$2:$A$31,Sheet3!C99)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Company Logos</vt:lpstr>
      <vt:lpstr>App Trader Data Viz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17202</cp:lastModifiedBy>
  <dcterms:created xsi:type="dcterms:W3CDTF">2021-02-11T20:07:15Z</dcterms:created>
  <dcterms:modified xsi:type="dcterms:W3CDTF">2021-04-03T19:35:36Z</dcterms:modified>
</cp:coreProperties>
</file>