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efft\OneDrive\Desktop\01 - Thomson\Jeff\Data Science\IST 782 - Final Portfolio Milestone\Projects\653- Marketing Analytics - Final Project\"/>
    </mc:Choice>
  </mc:AlternateContent>
  <xr:revisionPtr revIDLastSave="0" documentId="13_ncr:1_{20479884-F836-4B0F-9002-81E4DB18A8BB}" xr6:coauthVersionLast="47" xr6:coauthVersionMax="47" xr10:uidLastSave="{00000000-0000-0000-0000-000000000000}"/>
  <bookViews>
    <workbookView xWindow="28680" yWindow="-120" windowWidth="29040" windowHeight="15720" tabRatio="739" activeTab="5" xr2:uid="{A20600D9-EC9C-4922-AA16-5266751B5E8C}"/>
  </bookViews>
  <sheets>
    <sheet name="Master" sheetId="1" r:id="rId1"/>
    <sheet name="Day of the week, time of day" sheetId="8" r:id="rId2"/>
    <sheet name="Where to Target" sheetId="11" r:id="rId3"/>
    <sheet name="2021 CPC Forecast" sheetId="7" r:id="rId4"/>
    <sheet name="2021 CPD Forecast" sheetId="10" r:id="rId5"/>
    <sheet name="Whitman FT MBA GA" sheetId="2" r:id="rId6"/>
    <sheet name="Marketing iMBA" sheetId="3" r:id="rId7"/>
    <sheet name="Marketing Full time" sheetId="4" r:id="rId8"/>
    <sheet name="Delta" sheetId="5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1" l="1"/>
  <c r="A16" i="1"/>
  <c r="D22" i="1"/>
  <c r="C22" i="1"/>
  <c r="B22" i="1"/>
  <c r="D21" i="1"/>
  <c r="C21" i="1"/>
  <c r="B21" i="1"/>
  <c r="C14" i="10" l="1"/>
  <c r="N3" i="1" l="1"/>
  <c r="N4" i="1"/>
  <c r="N2" i="1"/>
  <c r="M3" i="1" l="1"/>
  <c r="F11" i="1" s="1"/>
  <c r="M4" i="1"/>
  <c r="F12" i="1" s="1"/>
  <c r="M2" i="1"/>
  <c r="F10" i="1" s="1"/>
  <c r="E11" i="1" l="1"/>
  <c r="E12" i="1"/>
  <c r="E10" i="1"/>
  <c r="E3" i="1"/>
  <c r="F3" i="1" s="1"/>
  <c r="E4" i="1"/>
  <c r="F4" i="1" s="1"/>
  <c r="E5" i="1"/>
  <c r="F5" i="1" s="1"/>
  <c r="E2" i="1"/>
  <c r="F2" i="1" s="1"/>
  <c r="A17" i="1" l="1"/>
  <c r="A18" i="1"/>
  <c r="C11" i="1"/>
  <c r="C12" i="1"/>
  <c r="C10" i="1"/>
  <c r="A10" i="1"/>
  <c r="A11" i="1"/>
  <c r="A12" i="1"/>
  <c r="A9" i="1"/>
  <c r="G5" i="1"/>
</calcChain>
</file>

<file path=xl/sharedStrings.xml><?xml version="1.0" encoding="utf-8"?>
<sst xmlns="http://schemas.openxmlformats.org/spreadsheetml/2006/main" count="53" uniqueCount="45">
  <si>
    <t>Campaign</t>
  </si>
  <si>
    <t>Start</t>
  </si>
  <si>
    <t>End</t>
  </si>
  <si>
    <t>Cost</t>
  </si>
  <si>
    <t>Duration in Months</t>
  </si>
  <si>
    <t>Cost/Month</t>
  </si>
  <si>
    <t>Cost/Click</t>
  </si>
  <si>
    <t>Bounce</t>
  </si>
  <si>
    <t>Clicks</t>
  </si>
  <si>
    <t>Sessions</t>
  </si>
  <si>
    <t>Pages Per Session</t>
  </si>
  <si>
    <t>Conversion</t>
  </si>
  <si>
    <t>Cost/Day</t>
  </si>
  <si>
    <t>Clicks/day</t>
  </si>
  <si>
    <t>Whitman</t>
  </si>
  <si>
    <t>Marketing iMBA</t>
  </si>
  <si>
    <t>Marketing FT</t>
  </si>
  <si>
    <t>Delta</t>
  </si>
  <si>
    <t>2021 Budget</t>
  </si>
  <si>
    <t>Year</t>
  </si>
  <si>
    <t>CPC</t>
  </si>
  <si>
    <t>Students recruited</t>
  </si>
  <si>
    <t>CPS</t>
  </si>
  <si>
    <t>CPD</t>
  </si>
  <si>
    <t>Key Word</t>
  </si>
  <si>
    <t>Location</t>
  </si>
  <si>
    <t>MBA</t>
  </si>
  <si>
    <t>Syracuse</t>
  </si>
  <si>
    <t>Rochester</t>
  </si>
  <si>
    <t>NYC</t>
  </si>
  <si>
    <t>Allowed Amounts at 100K Budget</t>
  </si>
  <si>
    <t xml:space="preserve">Lower </t>
  </si>
  <si>
    <t>Upper</t>
  </si>
  <si>
    <t>This is lower than any clicks for the three campaigns</t>
  </si>
  <si>
    <t>Campaign Days</t>
  </si>
  <si>
    <t>This is lower than any other campaigns</t>
  </si>
  <si>
    <t>This shows the highest number of new users per state</t>
  </si>
  <si>
    <t>Forecast(CPC)</t>
  </si>
  <si>
    <t>Lower Confidence Bound(CPC)</t>
  </si>
  <si>
    <t>Upper Confidence Bound(CPC)</t>
  </si>
  <si>
    <t>Forecast(CPD)</t>
  </si>
  <si>
    <t>Lower Confidence Bound(CPD)</t>
  </si>
  <si>
    <t>Upper Confidence Bound(CPD)</t>
  </si>
  <si>
    <t>Total 2021 Campaign Days</t>
  </si>
  <si>
    <t>* Given a 100,000 budget the total number of days could be 166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</si>
</sst>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&quot;$&quot;#,##0"/>
  </numFmts>
  <fonts count="3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3">
    <xf numFmtId="0" fontId="0" fillId="0" borderId="0" xfId="0"/>
    <xf numFmtId="17" fontId="0" fillId="0" borderId="0" xfId="0" applyNumberFormat="1"/>
    <xf numFmtId="44" fontId="0" fillId="0" borderId="0" xfId="1" applyFont="1"/>
    <xf numFmtId="10" fontId="0" fillId="0" borderId="0" xfId="0" applyNumberFormat="1"/>
    <xf numFmtId="1" fontId="0" fillId="0" borderId="0" xfId="0" applyNumberFormat="1"/>
    <xf numFmtId="9" fontId="0" fillId="0" borderId="0" xfId="0" applyNumberFormat="1"/>
    <xf numFmtId="44" fontId="0" fillId="0" borderId="0" xfId="0" applyNumberFormat="1"/>
    <xf numFmtId="17" fontId="0" fillId="0" borderId="1" xfId="0" applyNumberFormat="1" applyBorder="1" applyAlignment="1">
      <alignment horizontal="center"/>
    </xf>
    <xf numFmtId="44" fontId="0" fillId="0" borderId="1" xfId="1" applyFon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1" xfId="2" applyNumberFormat="1" applyFont="1" applyBorder="1" applyAlignment="1">
      <alignment horizontal="center"/>
    </xf>
    <xf numFmtId="165" fontId="0" fillId="0" borderId="1" xfId="3" applyNumberFormat="1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17" fontId="0" fillId="0" borderId="6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" fontId="0" fillId="0" borderId="6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44" fontId="0" fillId="0" borderId="6" xfId="1" applyFon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165" fontId="0" fillId="0" borderId="6" xfId="3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/>
    </xf>
    <xf numFmtId="2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/>
    </xf>
    <xf numFmtId="8" fontId="0" fillId="0" borderId="0" xfId="0" applyNumberFormat="1"/>
    <xf numFmtId="0" fontId="0" fillId="0" borderId="7" xfId="0" applyBorder="1"/>
    <xf numFmtId="1" fontId="0" fillId="0" borderId="7" xfId="0" applyNumberFormat="1" applyBorder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3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'2021 CPC Forecast'!$B$1</c:f>
              <c:strCache>
                <c:ptCount val="1"/>
                <c:pt idx="0">
                  <c:v>CPC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'2021 CPC Forecast'!$B$2:$B$12</c:f>
              <c:numCache>
                <c:formatCode>"$"#,##0.00_);[Red]\("$"#,##0.00\)</c:formatCode>
                <c:ptCount val="11"/>
                <c:pt idx="0">
                  <c:v>4.03</c:v>
                </c:pt>
                <c:pt idx="1">
                  <c:v>13.69</c:v>
                </c:pt>
                <c:pt idx="2">
                  <c:v>16.489999999999998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B-41BA-81C0-1E3335F027F0}"/>
            </c:ext>
          </c:extLst>
        </c:ser>
        <c:ser>
          <c:idx val="1"/>
          <c:order val="1"/>
          <c:tx>
            <c:strRef>
              <c:f>'2021 CPC Forecast'!$C$1</c:f>
              <c:strCache>
                <c:ptCount val="1"/>
                <c:pt idx="0">
                  <c:v>Forecast(CPC)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'2021 CPC Forecast'!$A$2:$A$12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'2021 CPC Forecast'!$C$2:$C$12</c:f>
              <c:numCache>
                <c:formatCode>General</c:formatCode>
                <c:ptCount val="11"/>
                <c:pt idx="2" formatCode="&quot;$&quot;#,##0.00_);[Red]\(&quot;$&quot;#,##0.00\)">
                  <c:v>16.489999999999998</c:v>
                </c:pt>
                <c:pt idx="3" formatCode="&quot;$&quot;#,##0.00_);[Red]\(&quot;$&quot;#,##0.00\)">
                  <c:v>23.61</c:v>
                </c:pt>
                <c:pt idx="4" formatCode="&quot;$&quot;#,##0.00_);[Red]\(&quot;$&quot;#,##0.00\)">
                  <c:v>30.11</c:v>
                </c:pt>
                <c:pt idx="5" formatCode="&quot;$&quot;#,##0.00_);[Red]\(&quot;$&quot;#,##0.00\)">
                  <c:v>36.61</c:v>
                </c:pt>
                <c:pt idx="6" formatCode="&quot;$&quot;#,##0.00_);[Red]\(&quot;$&quot;#,##0.00\)">
                  <c:v>43.11</c:v>
                </c:pt>
                <c:pt idx="7" formatCode="&quot;$&quot;#,##0.00_);[Red]\(&quot;$&quot;#,##0.00\)">
                  <c:v>49.61</c:v>
                </c:pt>
                <c:pt idx="8" formatCode="&quot;$&quot;#,##0.00_);[Red]\(&quot;$&quot;#,##0.00\)">
                  <c:v>56.12</c:v>
                </c:pt>
                <c:pt idx="9" formatCode="&quot;$&quot;#,##0.00_);[Red]\(&quot;$&quot;#,##0.00\)">
                  <c:v>62.62</c:v>
                </c:pt>
                <c:pt idx="10" formatCode="&quot;$&quot;#,##0.00_);[Red]\(&quot;$&quot;#,##0.00\)">
                  <c:v>69.12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B-41BA-81C0-1E3335F027F0}"/>
            </c:ext>
          </c:extLst>
        </c:ser>
        <c:ser>
          <c:idx val="2"/>
          <c:order val="2"/>
          <c:tx>
            <c:strRef>
              <c:f>'2021 CPC Forecast'!$D$1</c:f>
              <c:strCache>
                <c:ptCount val="1"/>
                <c:pt idx="0">
                  <c:v>Lower Confidence Bound(CPC)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'2021 CPC Forecast'!$A$2:$A$12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'2021 CPC Forecast'!$D$2:$D$12</c:f>
              <c:numCache>
                <c:formatCode>General</c:formatCode>
                <c:ptCount val="11"/>
                <c:pt idx="2" formatCode="&quot;$&quot;#,##0.00_);[Red]\(&quot;$&quot;#,##0.00\)">
                  <c:v>16.489999999999998</c:v>
                </c:pt>
                <c:pt idx="3" formatCode="&quot;$&quot;#,##0.00_);[Red]\(&quot;$&quot;#,##0.00\)">
                  <c:v>19.649999999999999</c:v>
                </c:pt>
                <c:pt idx="4" formatCode="&quot;$&quot;#,##0.00_);[Red]\(&quot;$&quot;#,##0.00\)">
                  <c:v>26.07</c:v>
                </c:pt>
                <c:pt idx="5" formatCode="&quot;$&quot;#,##0.00_);[Red]\(&quot;$&quot;#,##0.00\)">
                  <c:v>32.409999999999997</c:v>
                </c:pt>
                <c:pt idx="6" formatCode="&quot;$&quot;#,##0.00_);[Red]\(&quot;$&quot;#,##0.00\)">
                  <c:v>38.619999999999997</c:v>
                </c:pt>
                <c:pt idx="7" formatCode="&quot;$&quot;#,##0.00_);[Red]\(&quot;$&quot;#,##0.00\)">
                  <c:v>44.72</c:v>
                </c:pt>
                <c:pt idx="8" formatCode="&quot;$&quot;#,##0.00_);[Red]\(&quot;$&quot;#,##0.00\)">
                  <c:v>50.68</c:v>
                </c:pt>
                <c:pt idx="9" formatCode="&quot;$&quot;#,##0.00_);[Red]\(&quot;$&quot;#,##0.00\)">
                  <c:v>56.53</c:v>
                </c:pt>
                <c:pt idx="10" formatCode="&quot;$&quot;#,##0.00_);[Red]\(&quot;$&quot;#,##0.00\)">
                  <c:v>62.27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9B-41BA-81C0-1E3335F027F0}"/>
            </c:ext>
          </c:extLst>
        </c:ser>
        <c:ser>
          <c:idx val="3"/>
          <c:order val="3"/>
          <c:tx>
            <c:strRef>
              <c:f>'2021 CPC Forecast'!$E$1</c:f>
              <c:strCache>
                <c:ptCount val="1"/>
                <c:pt idx="0">
                  <c:v>Upper Confidence Bound(CPC)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'2021 CPC Forecast'!$A$2:$A$12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'2021 CPC Forecast'!$E$2:$E$12</c:f>
              <c:numCache>
                <c:formatCode>General</c:formatCode>
                <c:ptCount val="11"/>
                <c:pt idx="2" formatCode="&quot;$&quot;#,##0.00_);[Red]\(&quot;$&quot;#,##0.00\)">
                  <c:v>16.489999999999998</c:v>
                </c:pt>
                <c:pt idx="3" formatCode="&quot;$&quot;#,##0.00_);[Red]\(&quot;$&quot;#,##0.00\)">
                  <c:v>27.56</c:v>
                </c:pt>
                <c:pt idx="4" formatCode="&quot;$&quot;#,##0.00_);[Red]\(&quot;$&quot;#,##0.00\)">
                  <c:v>34.14</c:v>
                </c:pt>
                <c:pt idx="5" formatCode="&quot;$&quot;#,##0.00_);[Red]\(&quot;$&quot;#,##0.00\)">
                  <c:v>40.81</c:v>
                </c:pt>
                <c:pt idx="6" formatCode="&quot;$&quot;#,##0.00_);[Red]\(&quot;$&quot;#,##0.00\)">
                  <c:v>47.6</c:v>
                </c:pt>
                <c:pt idx="7" formatCode="&quot;$&quot;#,##0.00_);[Red]\(&quot;$&quot;#,##0.00\)">
                  <c:v>54.51</c:v>
                </c:pt>
                <c:pt idx="8" formatCode="&quot;$&quot;#,##0.00_);[Red]\(&quot;$&quot;#,##0.00\)">
                  <c:v>61.55</c:v>
                </c:pt>
                <c:pt idx="9" formatCode="&quot;$&quot;#,##0.00_);[Red]\(&quot;$&quot;#,##0.00\)">
                  <c:v>68.709999999999994</c:v>
                </c:pt>
                <c:pt idx="10" formatCode="&quot;$&quot;#,##0.00_);[Red]\(&quot;$&quot;#,##0.00\)">
                  <c:v>75.97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9B-41BA-81C0-1E3335F02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524911"/>
        <c:axId val="1795389423"/>
      </c:lineChart>
      <c:catAx>
        <c:axId val="182052491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389423"/>
        <c:crosses val="autoZero"/>
        <c:auto val="1"/>
        <c:lblAlgn val="ctr"/>
        <c:lblOffset val="100"/>
        <c:noMultiLvlLbl val="0"/>
      </c:catAx>
      <c:valAx>
        <c:axId val="179538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52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549639</xdr:colOff>
      <xdr:row>19</xdr:row>
      <xdr:rowOff>61279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B785D4-017F-498F-97F5-AC8C8E186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522439" cy="36807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15</xdr:col>
      <xdr:colOff>595362</xdr:colOff>
      <xdr:row>45</xdr:row>
      <xdr:rowOff>91844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647E12-E2F0-40CB-A666-0E80D5EFD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000500"/>
          <a:ext cx="11568162" cy="46638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19050</xdr:rowOff>
    </xdr:from>
    <xdr:to>
      <xdr:col>11</xdr:col>
      <xdr:colOff>428625</xdr:colOff>
      <xdr:row>40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5078A6A-B2A3-4100-AD52-05FE45242F6D}"/>
            </a:ext>
            <a:ext uri="{147F2762-F138-4A5C-976F-8EAC2B608ADB}">
              <a16:predDERef xmlns:a16="http://schemas.microsoft.com/office/drawing/2014/main" pred="{914C2758-E606-453E-981D-EFB8F4CC16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10050"/>
          <a:ext cx="8810625" cy="35528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9525</xdr:rowOff>
    </xdr:from>
    <xdr:to>
      <xdr:col>11</xdr:col>
      <xdr:colOff>352425</xdr:colOff>
      <xdr:row>20</xdr:row>
      <xdr:rowOff>28575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DDFDF90-D78F-4101-AC6B-DD8890722C6A}"/>
            </a:ext>
            <a:ext uri="{147F2762-F138-4A5C-976F-8EAC2B608ADB}">
              <a16:predDERef xmlns:a16="http://schemas.microsoft.com/office/drawing/2014/main" pred="{65078A6A-B2A3-4100-AD52-05FE45242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0525"/>
          <a:ext cx="8734425" cy="3448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12</xdr:col>
      <xdr:colOff>400050</xdr:colOff>
      <xdr:row>63</xdr:row>
      <xdr:rowOff>133350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75755CA-1CD3-4B55-879E-29F81449383F}"/>
            </a:ext>
            <a:ext uri="{147F2762-F138-4A5C-976F-8EAC2B608ADB}">
              <a16:predDERef xmlns:a16="http://schemas.microsoft.com/office/drawing/2014/main" pred="{7DDFDF90-D78F-4101-AC6B-DD8890722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001000"/>
          <a:ext cx="9544050" cy="4133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118110</xdr:rowOff>
    </xdr:from>
    <xdr:to>
      <xdr:col>13</xdr:col>
      <xdr:colOff>396240</xdr:colOff>
      <xdr:row>16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028602-A4CE-442F-BD0C-56E32AFB1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14</xdr:col>
      <xdr:colOff>47625</xdr:colOff>
      <xdr:row>17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DB1A57-A933-48A0-B5C0-36F0305D1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48375" y="381000"/>
          <a:ext cx="6143625" cy="2933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435455</xdr:colOff>
      <xdr:row>39</xdr:row>
      <xdr:rowOff>31127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CEE23E-B5D1-4B7E-8484-C0E9A94C3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871295" cy="746062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511662</xdr:colOff>
      <xdr:row>37</xdr:row>
      <xdr:rowOff>175886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0D91E8-4069-418A-B022-0C7E5F2EF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947502" cy="722438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443076</xdr:colOff>
      <xdr:row>39</xdr:row>
      <xdr:rowOff>99712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7660A4-F59E-4DFA-9A1C-3352D1E9F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878916" cy="752921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542145</xdr:colOff>
      <xdr:row>33</xdr:row>
      <xdr:rowOff>160579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53A737-9E20-49FD-8383-A39AAFBF91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977985" cy="644707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9C44B6-477B-4DED-A628-8CC109B4A41F}" name="Table3" displayName="Table3" ref="A1:E12" totalsRowShown="0">
  <autoFilter ref="A1:E12" xr:uid="{32374ADE-7B9F-4821-A690-516E630636FB}"/>
  <tableColumns count="5">
    <tableColumn id="1" xr3:uid="{54CEE683-465D-45C6-B1F2-D010EC366336}" name="Year"/>
    <tableColumn id="2" xr3:uid="{DB287095-9AE4-4B9A-A7B7-4065A07D3DA7}" name="CPC"/>
    <tableColumn id="3" xr3:uid="{961468FD-6845-40D7-B9DD-2AEF8289CAB2}" name="Forecast(CPC)" dataDxfId="2"/>
    <tableColumn id="4" xr3:uid="{129C11A2-0C8E-4E76-9F3C-20392A1D5ABC}" name="Lower Confidence Bound(CPC)" dataDxfId="1"/>
    <tableColumn id="5" xr3:uid="{149F22BC-ED9D-4FBE-BD49-A2CA91F83110}" name="Upper Confidence Bound(CPC)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D79970-DBEA-43E9-9B06-7E1F2193B6C7}" name="Table2" displayName="Table2" ref="A1:E12" totalsRowShown="0">
  <autoFilter ref="A1:E12" xr:uid="{F782D606-F570-4CB7-A876-2C8FC4F2FFAE}"/>
  <tableColumns count="5">
    <tableColumn id="1" xr3:uid="{016C6C19-FF2E-4A13-8617-65BB588578E3}" name="Year"/>
    <tableColumn id="2" xr3:uid="{DA4D392C-DF0D-4447-BA2B-A9A019B15D80}" name="CPD"/>
    <tableColumn id="3" xr3:uid="{7ADC3EF9-C9B4-4AA4-A3C8-3AF6BEF52378}" name="Forecast(CPD)"/>
    <tableColumn id="4" xr3:uid="{11E1F6EB-BECD-462C-8A8F-0958D3400735}" name="Lower Confidence Bound(CPD)"/>
    <tableColumn id="5" xr3:uid="{388CC557-289C-409A-9758-A24DDFE9E8BF}" name="Upper Confidence Bound(CPD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1421F-9709-4F92-A13A-55D8C10F4A9D}">
  <sheetPr codeName="Sheet1"/>
  <dimension ref="A1:R22"/>
  <sheetViews>
    <sheetView workbookViewId="0">
      <selection activeCell="E9" sqref="E9"/>
    </sheetView>
  </sheetViews>
  <sheetFormatPr defaultRowHeight="15" x14ac:dyDescent="0.25"/>
  <cols>
    <col min="1" max="1" width="15.1796875" customWidth="1"/>
    <col min="2" max="2" width="27.453125" bestFit="1" customWidth="1"/>
    <col min="3" max="3" width="9" bestFit="1" customWidth="1"/>
    <col min="4" max="4" width="14.6328125" customWidth="1"/>
    <col min="5" max="5" width="12.36328125" customWidth="1"/>
    <col min="6" max="6" width="11.1796875" customWidth="1"/>
    <col min="7" max="7" width="11.453125" customWidth="1"/>
    <col min="8" max="8" width="9.90625" bestFit="1" customWidth="1"/>
    <col min="9" max="9" width="9.1796875" bestFit="1" customWidth="1"/>
    <col min="10" max="10" width="10.1796875" bestFit="1" customWidth="1"/>
    <col min="12" max="12" width="11" customWidth="1"/>
    <col min="14" max="14" width="10.6328125" customWidth="1"/>
  </cols>
  <sheetData>
    <row r="1" spans="1:18" ht="15.6" x14ac:dyDescent="0.3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</row>
    <row r="2" spans="1:18" x14ac:dyDescent="0.25">
      <c r="A2" s="17" t="s">
        <v>14</v>
      </c>
      <c r="B2" s="7">
        <v>40575</v>
      </c>
      <c r="C2" s="7">
        <v>40756</v>
      </c>
      <c r="D2" s="10">
        <v>37669.449999999997</v>
      </c>
      <c r="E2" s="9">
        <f>DATEDIF(B2,C2,"M")</f>
        <v>6</v>
      </c>
      <c r="F2" s="10">
        <f>D2/E2</f>
        <v>6278.2416666666659</v>
      </c>
      <c r="G2" s="8">
        <v>4.03</v>
      </c>
      <c r="H2" s="12">
        <v>0.78390000000000004</v>
      </c>
      <c r="I2" s="14">
        <v>9358</v>
      </c>
      <c r="J2" s="14">
        <v>7080</v>
      </c>
      <c r="K2" s="11">
        <v>1.83</v>
      </c>
      <c r="L2" s="12">
        <v>0</v>
      </c>
      <c r="M2" s="11">
        <f>D2/(C2-B2)</f>
        <v>208.1185082872928</v>
      </c>
      <c r="N2" s="11">
        <f>I2/(C2-B2)</f>
        <v>51.701657458563538</v>
      </c>
    </row>
    <row r="3" spans="1:18" x14ac:dyDescent="0.25">
      <c r="A3" s="17" t="s">
        <v>15</v>
      </c>
      <c r="B3" s="7">
        <v>40940</v>
      </c>
      <c r="C3" s="7">
        <v>41183</v>
      </c>
      <c r="D3" s="10">
        <v>82685.289999999994</v>
      </c>
      <c r="E3" s="9">
        <f t="shared" ref="E3:E5" si="0">DATEDIF(B3,C3,"M")</f>
        <v>8</v>
      </c>
      <c r="F3" s="10">
        <f t="shared" ref="F3:F5" si="1">D3/E3</f>
        <v>10335.661249999999</v>
      </c>
      <c r="G3" s="8">
        <v>13.69</v>
      </c>
      <c r="H3" s="13">
        <v>0.89219999999999999</v>
      </c>
      <c r="I3" s="14">
        <v>6041</v>
      </c>
      <c r="J3" s="14">
        <v>2625</v>
      </c>
      <c r="K3" s="11">
        <v>1.1399999999999999</v>
      </c>
      <c r="L3" s="13">
        <v>0</v>
      </c>
      <c r="M3" s="11">
        <f t="shared" ref="M3:M4" si="2">D3/(C3-B3)</f>
        <v>340.26868312757199</v>
      </c>
      <c r="N3" s="11">
        <f t="shared" ref="N3:N4" si="3">I3/(C3-B3)</f>
        <v>24.860082304526749</v>
      </c>
    </row>
    <row r="4" spans="1:18" x14ac:dyDescent="0.25">
      <c r="A4" s="17" t="s">
        <v>16</v>
      </c>
      <c r="B4" s="7">
        <v>41183</v>
      </c>
      <c r="C4" s="7">
        <v>41456</v>
      </c>
      <c r="D4" s="10">
        <v>73773.73</v>
      </c>
      <c r="E4" s="9">
        <f t="shared" si="0"/>
        <v>9</v>
      </c>
      <c r="F4" s="10">
        <f t="shared" si="1"/>
        <v>8197.0811111111107</v>
      </c>
      <c r="G4" s="8">
        <v>16.489999999999998</v>
      </c>
      <c r="H4" s="12">
        <v>0.82499999999999996</v>
      </c>
      <c r="I4" s="14">
        <v>4474</v>
      </c>
      <c r="J4" s="14">
        <v>4285</v>
      </c>
      <c r="K4" s="11">
        <v>1.27</v>
      </c>
      <c r="L4" s="12">
        <v>0</v>
      </c>
      <c r="M4" s="11">
        <f t="shared" si="2"/>
        <v>270.2334432234432</v>
      </c>
      <c r="N4" s="11">
        <f t="shared" si="3"/>
        <v>16.388278388278387</v>
      </c>
    </row>
    <row r="5" spans="1:18" x14ac:dyDescent="0.25">
      <c r="A5" s="18" t="s">
        <v>17</v>
      </c>
      <c r="B5" s="19">
        <v>41548</v>
      </c>
      <c r="C5" s="19">
        <v>41579</v>
      </c>
      <c r="D5" s="20">
        <v>10000</v>
      </c>
      <c r="E5" s="21">
        <f t="shared" si="0"/>
        <v>1</v>
      </c>
      <c r="F5" s="22">
        <f t="shared" si="1"/>
        <v>10000</v>
      </c>
      <c r="G5" s="23">
        <f>D5/J5</f>
        <v>454.54545454545456</v>
      </c>
      <c r="H5" s="24">
        <v>0.40910000000000002</v>
      </c>
      <c r="I5" s="25"/>
      <c r="J5" s="25">
        <v>22</v>
      </c>
      <c r="K5" s="26">
        <v>2.73</v>
      </c>
      <c r="L5" s="24"/>
      <c r="M5" s="26"/>
    </row>
    <row r="6" spans="1:18" x14ac:dyDescent="0.25">
      <c r="L6" s="1"/>
      <c r="M6" s="1"/>
      <c r="N6" s="3"/>
      <c r="O6" s="4"/>
      <c r="R6" s="5"/>
    </row>
    <row r="7" spans="1:18" x14ac:dyDescent="0.25">
      <c r="A7" t="s">
        <v>18</v>
      </c>
      <c r="B7" s="28">
        <v>100000</v>
      </c>
      <c r="L7" s="1"/>
      <c r="M7" s="1"/>
      <c r="N7" s="3"/>
      <c r="O7" s="4"/>
      <c r="R7" s="5"/>
    </row>
    <row r="8" spans="1:18" x14ac:dyDescent="0.25">
      <c r="I8" s="1"/>
      <c r="J8" s="1"/>
      <c r="K8" s="2"/>
      <c r="L8" s="2"/>
      <c r="M8" s="3"/>
      <c r="O8" s="5"/>
    </row>
    <row r="9" spans="1:18" x14ac:dyDescent="0.25">
      <c r="A9" t="str">
        <f>A1</f>
        <v>Campaign</v>
      </c>
      <c r="B9" t="s">
        <v>19</v>
      </c>
      <c r="C9" t="s">
        <v>20</v>
      </c>
      <c r="D9" t="s">
        <v>21</v>
      </c>
      <c r="E9" t="s">
        <v>22</v>
      </c>
      <c r="F9" t="s">
        <v>23</v>
      </c>
    </row>
    <row r="10" spans="1:18" x14ac:dyDescent="0.25">
      <c r="A10" t="str">
        <f t="shared" ref="A10:A12" si="4">A2</f>
        <v>Whitman</v>
      </c>
      <c r="B10">
        <v>2011</v>
      </c>
      <c r="C10" s="6">
        <f>G2</f>
        <v>4.03</v>
      </c>
      <c r="D10">
        <v>50</v>
      </c>
      <c r="E10" s="6">
        <f>D2/D10</f>
        <v>753.3889999999999</v>
      </c>
      <c r="F10" s="27">
        <f>M2</f>
        <v>208.1185082872928</v>
      </c>
      <c r="G10" s="1"/>
      <c r="H10" s="1"/>
      <c r="I10" s="2"/>
      <c r="J10" s="2"/>
      <c r="M10" s="5"/>
    </row>
    <row r="11" spans="1:18" x14ac:dyDescent="0.25">
      <c r="A11" t="str">
        <f t="shared" si="4"/>
        <v>Marketing iMBA</v>
      </c>
      <c r="B11">
        <v>2012</v>
      </c>
      <c r="C11" s="6">
        <f>G3</f>
        <v>13.69</v>
      </c>
      <c r="D11">
        <v>24</v>
      </c>
      <c r="E11" s="6">
        <f>D3/D11</f>
        <v>3445.2204166666666</v>
      </c>
      <c r="F11" s="27">
        <f t="shared" ref="F11:F12" si="5">M3</f>
        <v>340.26868312757199</v>
      </c>
    </row>
    <row r="12" spans="1:18" x14ac:dyDescent="0.25">
      <c r="A12" s="29" t="str">
        <f t="shared" si="4"/>
        <v>Marketing FT</v>
      </c>
      <c r="B12">
        <v>2013</v>
      </c>
      <c r="C12" s="6">
        <f>G4</f>
        <v>16.489999999999998</v>
      </c>
      <c r="D12">
        <v>15</v>
      </c>
      <c r="E12" s="6">
        <f>D4/D12</f>
        <v>4918.2486666666664</v>
      </c>
      <c r="F12" s="27">
        <f t="shared" si="5"/>
        <v>270.2334432234432</v>
      </c>
    </row>
    <row r="15" spans="1:18" x14ac:dyDescent="0.25">
      <c r="A15" t="str">
        <f>A1</f>
        <v>Campaign</v>
      </c>
      <c r="B15" t="s">
        <v>24</v>
      </c>
      <c r="C15" t="s">
        <v>20</v>
      </c>
      <c r="D15" t="s">
        <v>25</v>
      </c>
      <c r="E15" t="s">
        <v>25</v>
      </c>
      <c r="F15" t="s">
        <v>25</v>
      </c>
    </row>
    <row r="16" spans="1:18" x14ac:dyDescent="0.25">
      <c r="A16" t="str">
        <f t="shared" ref="A16" si="6">A2</f>
        <v>Whitman</v>
      </c>
      <c r="B16" t="s">
        <v>26</v>
      </c>
      <c r="C16" s="2">
        <v>5.24</v>
      </c>
      <c r="D16" t="s">
        <v>27</v>
      </c>
      <c r="E16" t="s">
        <v>28</v>
      </c>
      <c r="F16" t="s">
        <v>29</v>
      </c>
    </row>
    <row r="17" spans="1:5" x14ac:dyDescent="0.25">
      <c r="A17" t="str">
        <f>A3</f>
        <v>Marketing iMBA</v>
      </c>
    </row>
    <row r="18" spans="1:5" x14ac:dyDescent="0.25">
      <c r="A18" t="str">
        <f>A4</f>
        <v>Marketing FT</v>
      </c>
    </row>
    <row r="20" spans="1:5" x14ac:dyDescent="0.25">
      <c r="A20" s="31"/>
      <c r="B20" s="31" t="s">
        <v>30</v>
      </c>
      <c r="C20" s="31" t="s">
        <v>31</v>
      </c>
      <c r="D20" s="31" t="s">
        <v>32</v>
      </c>
    </row>
    <row r="21" spans="1:5" x14ac:dyDescent="0.25">
      <c r="A21" s="31" t="s">
        <v>8</v>
      </c>
      <c r="B21" s="32">
        <f>B7/'2021 CPC Forecast'!C12</f>
        <v>1446.7592592592591</v>
      </c>
      <c r="C21" s="32">
        <f>B7/'2021 CPC Forecast'!D12</f>
        <v>1605.9097478721694</v>
      </c>
      <c r="D21" s="32">
        <f>B7/'2021 CPC Forecast'!E12</f>
        <v>1316.309069369488</v>
      </c>
      <c r="E21" t="s">
        <v>33</v>
      </c>
    </row>
    <row r="22" spans="1:5" x14ac:dyDescent="0.25">
      <c r="A22" s="31" t="s">
        <v>34</v>
      </c>
      <c r="B22" s="32">
        <f>B7/'2021 CPD Forecast'!C12</f>
        <v>166.41427897138595</v>
      </c>
      <c r="C22" s="32">
        <f>B7/'2021 CPD Forecast'!D12</f>
        <v>250.62656641604011</v>
      </c>
      <c r="D22" s="32">
        <f>B7/'2021 CPD Forecast'!E12</f>
        <v>124.5609227473157</v>
      </c>
      <c r="E22" t="s">
        <v>35</v>
      </c>
    </row>
  </sheetData>
  <conditionalFormatting sqref="F2:F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ADF2C-9810-4D53-A52F-CAF43094EE52}">
  <sheetPr codeName="Sheet2"/>
  <dimension ref="A1"/>
  <sheetViews>
    <sheetView workbookViewId="0">
      <selection activeCell="A22" sqref="A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5E892-6073-476D-91F2-6BA70AF9CA0E}">
  <sheetPr codeName="Sheet3"/>
  <dimension ref="M6"/>
  <sheetViews>
    <sheetView workbookViewId="0">
      <selection activeCell="M7" sqref="M7"/>
    </sheetView>
  </sheetViews>
  <sheetFormatPr defaultRowHeight="15" x14ac:dyDescent="0.25"/>
  <sheetData>
    <row r="6" spans="13:13" x14ac:dyDescent="0.25">
      <c r="M6" t="s">
        <v>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7E306-F7B8-4731-A177-A781CEB92E9A}">
  <sheetPr codeName="Sheet4"/>
  <dimension ref="A1:E12"/>
  <sheetViews>
    <sheetView workbookViewId="0">
      <selection activeCell="D21" sqref="D21"/>
    </sheetView>
  </sheetViews>
  <sheetFormatPr defaultRowHeight="15" x14ac:dyDescent="0.25"/>
  <cols>
    <col min="3" max="3" width="14.90625" customWidth="1"/>
    <col min="4" max="4" width="29.08984375" customWidth="1"/>
    <col min="5" max="5" width="29" customWidth="1"/>
  </cols>
  <sheetData>
    <row r="1" spans="1:5" x14ac:dyDescent="0.25">
      <c r="A1" t="s">
        <v>19</v>
      </c>
      <c r="B1" t="s">
        <v>20</v>
      </c>
      <c r="C1" t="s">
        <v>37</v>
      </c>
      <c r="D1" t="s">
        <v>38</v>
      </c>
      <c r="E1" t="s">
        <v>39</v>
      </c>
    </row>
    <row r="2" spans="1:5" x14ac:dyDescent="0.25">
      <c r="A2">
        <v>2011</v>
      </c>
      <c r="B2" s="30">
        <v>4.03</v>
      </c>
    </row>
    <row r="3" spans="1:5" x14ac:dyDescent="0.25">
      <c r="A3">
        <v>2012</v>
      </c>
      <c r="B3" s="30">
        <v>13.69</v>
      </c>
    </row>
    <row r="4" spans="1:5" x14ac:dyDescent="0.25">
      <c r="A4">
        <v>2013</v>
      </c>
      <c r="B4" s="30">
        <v>16.489999999999998</v>
      </c>
      <c r="C4" s="30">
        <v>16.489999999999998</v>
      </c>
      <c r="D4" s="30">
        <v>16.489999999999998</v>
      </c>
      <c r="E4" s="30">
        <v>16.489999999999998</v>
      </c>
    </row>
    <row r="5" spans="1:5" x14ac:dyDescent="0.25">
      <c r="A5">
        <v>2014</v>
      </c>
      <c r="C5" s="30">
        <v>23.61</v>
      </c>
      <c r="D5" s="30">
        <v>19.649999999999999</v>
      </c>
      <c r="E5" s="30">
        <v>27.56</v>
      </c>
    </row>
    <row r="6" spans="1:5" x14ac:dyDescent="0.25">
      <c r="A6">
        <v>2015</v>
      </c>
      <c r="C6" s="30">
        <v>30.11</v>
      </c>
      <c r="D6" s="30">
        <v>26.07</v>
      </c>
      <c r="E6" s="30">
        <v>34.14</v>
      </c>
    </row>
    <row r="7" spans="1:5" x14ac:dyDescent="0.25">
      <c r="A7">
        <v>2016</v>
      </c>
      <c r="C7" s="30">
        <v>36.61</v>
      </c>
      <c r="D7" s="30">
        <v>32.409999999999997</v>
      </c>
      <c r="E7" s="30">
        <v>40.81</v>
      </c>
    </row>
    <row r="8" spans="1:5" x14ac:dyDescent="0.25">
      <c r="A8">
        <v>2017</v>
      </c>
      <c r="C8" s="30">
        <v>43.11</v>
      </c>
      <c r="D8" s="30">
        <v>38.619999999999997</v>
      </c>
      <c r="E8" s="30">
        <v>47.6</v>
      </c>
    </row>
    <row r="9" spans="1:5" x14ac:dyDescent="0.25">
      <c r="A9">
        <v>2018</v>
      </c>
      <c r="C9" s="30">
        <v>49.61</v>
      </c>
      <c r="D9" s="30">
        <v>44.72</v>
      </c>
      <c r="E9" s="30">
        <v>54.51</v>
      </c>
    </row>
    <row r="10" spans="1:5" x14ac:dyDescent="0.25">
      <c r="A10">
        <v>2019</v>
      </c>
      <c r="C10" s="30">
        <v>56.12</v>
      </c>
      <c r="D10" s="30">
        <v>50.68</v>
      </c>
      <c r="E10" s="30">
        <v>61.55</v>
      </c>
    </row>
    <row r="11" spans="1:5" x14ac:dyDescent="0.25">
      <c r="A11">
        <v>2020</v>
      </c>
      <c r="C11" s="30">
        <v>62.62</v>
      </c>
      <c r="D11" s="30">
        <v>56.53</v>
      </c>
      <c r="E11" s="30">
        <v>68.709999999999994</v>
      </c>
    </row>
    <row r="12" spans="1:5" x14ac:dyDescent="0.25">
      <c r="A12">
        <v>2021</v>
      </c>
      <c r="C12" s="30">
        <v>69.12</v>
      </c>
      <c r="D12" s="30">
        <v>62.27</v>
      </c>
      <c r="E12" s="30">
        <v>75.97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E517C-5070-4C3F-B936-C1D62EB9977C}">
  <sheetPr codeName="Sheet5"/>
  <dimension ref="A1:E15"/>
  <sheetViews>
    <sheetView topLeftCell="F1" workbookViewId="0">
      <selection activeCell="D22" sqref="D22"/>
    </sheetView>
  </sheetViews>
  <sheetFormatPr defaultRowHeight="15" x14ac:dyDescent="0.25"/>
  <cols>
    <col min="2" max="2" width="22.6328125" bestFit="1" customWidth="1"/>
    <col min="3" max="3" width="15.453125" bestFit="1" customWidth="1"/>
    <col min="4" max="4" width="20.1796875" customWidth="1"/>
    <col min="5" max="5" width="23.1796875" customWidth="1"/>
  </cols>
  <sheetData>
    <row r="1" spans="1:5" x14ac:dyDescent="0.25">
      <c r="A1" t="s">
        <v>19</v>
      </c>
      <c r="B1" t="s">
        <v>23</v>
      </c>
      <c r="C1" t="s">
        <v>40</v>
      </c>
      <c r="D1" t="s">
        <v>41</v>
      </c>
      <c r="E1" t="s">
        <v>42</v>
      </c>
    </row>
    <row r="2" spans="1:5" x14ac:dyDescent="0.25">
      <c r="A2">
        <v>2011</v>
      </c>
      <c r="B2">
        <v>208.12</v>
      </c>
    </row>
    <row r="3" spans="1:5" x14ac:dyDescent="0.25">
      <c r="A3">
        <v>2012</v>
      </c>
      <c r="B3">
        <v>340.27</v>
      </c>
    </row>
    <row r="4" spans="1:5" x14ac:dyDescent="0.25">
      <c r="A4">
        <v>2013</v>
      </c>
      <c r="B4">
        <v>270.23</v>
      </c>
      <c r="C4">
        <v>270.23</v>
      </c>
      <c r="D4">
        <v>270.23</v>
      </c>
      <c r="E4">
        <v>270.23</v>
      </c>
    </row>
    <row r="5" spans="1:5" x14ac:dyDescent="0.25">
      <c r="A5">
        <v>2014</v>
      </c>
      <c r="C5">
        <v>327.40784689999998</v>
      </c>
      <c r="D5">
        <v>210.77</v>
      </c>
      <c r="E5">
        <v>444.05</v>
      </c>
    </row>
    <row r="6" spans="1:5" x14ac:dyDescent="0.25">
      <c r="A6">
        <v>2015</v>
      </c>
      <c r="C6">
        <v>366.47957930000001</v>
      </c>
      <c r="D6">
        <v>247.55</v>
      </c>
      <c r="E6">
        <v>485.41</v>
      </c>
    </row>
    <row r="7" spans="1:5" x14ac:dyDescent="0.25">
      <c r="A7">
        <v>2016</v>
      </c>
      <c r="C7">
        <v>405.55131169999999</v>
      </c>
      <c r="D7">
        <v>281.64999999999998</v>
      </c>
      <c r="E7">
        <v>529.45000000000005</v>
      </c>
    </row>
    <row r="8" spans="1:5" x14ac:dyDescent="0.25">
      <c r="A8">
        <v>2017</v>
      </c>
      <c r="C8">
        <v>444.62304410000002</v>
      </c>
      <c r="D8">
        <v>312.35000000000002</v>
      </c>
      <c r="E8">
        <v>576.9</v>
      </c>
    </row>
    <row r="9" spans="1:5" x14ac:dyDescent="0.25">
      <c r="A9">
        <v>2018</v>
      </c>
      <c r="C9">
        <v>483.69477649999999</v>
      </c>
      <c r="D9">
        <v>339.32</v>
      </c>
      <c r="E9">
        <v>628.07000000000005</v>
      </c>
    </row>
    <row r="10" spans="1:5" x14ac:dyDescent="0.25">
      <c r="A10">
        <v>2019</v>
      </c>
      <c r="C10">
        <v>522.76650889999996</v>
      </c>
      <c r="D10">
        <v>362.58</v>
      </c>
      <c r="E10">
        <v>682.95</v>
      </c>
    </row>
    <row r="11" spans="1:5" x14ac:dyDescent="0.25">
      <c r="A11">
        <v>2020</v>
      </c>
      <c r="C11">
        <v>561.83824130000005</v>
      </c>
      <c r="D11">
        <v>382.36</v>
      </c>
      <c r="E11">
        <v>741.32</v>
      </c>
    </row>
    <row r="12" spans="1:5" x14ac:dyDescent="0.25">
      <c r="A12">
        <v>2021</v>
      </c>
      <c r="C12">
        <v>600.90997370000002</v>
      </c>
      <c r="D12">
        <v>399</v>
      </c>
      <c r="E12">
        <v>802.82</v>
      </c>
    </row>
    <row r="14" spans="1:5" x14ac:dyDescent="0.25">
      <c r="B14" t="s">
        <v>43</v>
      </c>
      <c r="C14">
        <f>100000/C12</f>
        <v>166.41427897138595</v>
      </c>
    </row>
    <row r="15" spans="1:5" x14ac:dyDescent="0.25">
      <c r="B15" t="s">
        <v>44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30E9C-F495-4D67-9EA1-3EEBAEE3EA9C}">
  <sheetPr codeName="Sheet6"/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F662A-A157-4C9A-B757-778712EE6556}">
  <sheetPr codeName="Sheet7"/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CE735-AE03-4F2C-8E11-CD05172394D1}">
  <sheetPr codeName="Sheet8"/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D99B7-DC37-4DBE-9A4D-593963FE9426}">
  <sheetPr codeName="Sheet9"/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E5A89006DFB042A4560315963DECD4" ma:contentTypeVersion="4" ma:contentTypeDescription="Create a new document." ma:contentTypeScope="" ma:versionID="3e577b7aa34ca4b02031391d52805e10">
  <xsd:schema xmlns:xsd="http://www.w3.org/2001/XMLSchema" xmlns:xs="http://www.w3.org/2001/XMLSchema" xmlns:p="http://schemas.microsoft.com/office/2006/metadata/properties" xmlns:ns2="c5ce9b77-d218-49e6-805c-8f70dcf2015d" targetNamespace="http://schemas.microsoft.com/office/2006/metadata/properties" ma:root="true" ma:fieldsID="de33141a08d9699f9cd23cbd00b9b5c2" ns2:_="">
    <xsd:import namespace="c5ce9b77-d218-49e6-805c-8f70dcf201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ce9b77-d218-49e6-805c-8f70dcf201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EF7F460-6DB1-472C-B9DB-E7D3FC754A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C09BC1-FF43-47B7-A0C5-E1B5594959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ce9b77-d218-49e6-805c-8f70dcf201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68982-E797-4309-BB22-F568C8974305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c5ce9b77-d218-49e6-805c-8f70dcf2015d"/>
    <ds:schemaRef ds:uri="http://www.w3.org/XML/1998/namespace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Master</vt:lpstr>
      <vt:lpstr>Day of the week, time of day</vt:lpstr>
      <vt:lpstr>Where to Target</vt:lpstr>
      <vt:lpstr>2021 CPC Forecast</vt:lpstr>
      <vt:lpstr>2021 CPD Forecast</vt:lpstr>
      <vt:lpstr>Whitman FT MBA GA</vt:lpstr>
      <vt:lpstr>Marketing iMBA</vt:lpstr>
      <vt:lpstr>Marketing Full time</vt:lpstr>
      <vt:lpstr>Delta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Allman</dc:creator>
  <cp:keywords/>
  <dc:description/>
  <cp:lastModifiedBy>Jeffrey Thomson</cp:lastModifiedBy>
  <cp:revision/>
  <dcterms:created xsi:type="dcterms:W3CDTF">2020-11-08T10:26:50Z</dcterms:created>
  <dcterms:modified xsi:type="dcterms:W3CDTF">2022-03-12T16:02:34Z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0x0101005FE5A89006DFB042A4560315963DECD4</vt:lpwstr>
  </property>
</Properties>
</file>