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12" windowWidth="14880" windowHeight="7812" tabRatio="703" firstSheet="14" activeTab="17"/>
  </bookViews>
  <sheets>
    <sheet name="Data - All" sheetId="7" r:id="rId1"/>
    <sheet name="Data - Arrived Flights Only" sheetId="11" r:id="rId2"/>
    <sheet name="RegionEx - Sorted by day" sheetId="54" r:id="rId3"/>
    <sheet name="Descriptive stats - Arrived" sheetId="37" r:id="rId4"/>
    <sheet name="Summary" sheetId="8" r:id="rId5"/>
    <sheet name="Histogram bin range" sheetId="17" r:id="rId6"/>
    <sheet name="RegionEx histogram" sheetId="39" r:id="rId7"/>
    <sheet name="MDA histogram" sheetId="40" r:id="rId8"/>
    <sheet name="RegionEx correlations" sheetId="41" r:id="rId9"/>
    <sheet name="RegionEx - delay vs pax" sheetId="42" r:id="rId10"/>
    <sheet name="RegionEx - pax vs delay" sheetId="43" r:id="rId11"/>
    <sheet name="RegionEx - pax vs weekday" sheetId="45" r:id="rId12"/>
    <sheet name="RegionEx - delay vs weekday " sheetId="44" r:id="rId13"/>
    <sheet name="RegionEx - Sunday delay vs pax" sheetId="56" r:id="rId14"/>
    <sheet name="RegionEx - pax vs route" sheetId="46" r:id="rId15"/>
    <sheet name="RegionEx - delay vs route" sheetId="47" r:id="rId16"/>
    <sheet name="Pivot table - Arrived" sheetId="50" r:id="rId17"/>
    <sheet name="Pivot chart - Arrived" sheetId="51" r:id="rId18"/>
  </sheets>
  <calcPr calcId="125725"/>
  <pivotCaches>
    <pivotCache cacheId="0" r:id="rId19"/>
  </pivotCaches>
</workbook>
</file>

<file path=xl/calcChain.xml><?xml version="1.0" encoding="utf-8"?>
<calcChain xmlns="http://schemas.openxmlformats.org/spreadsheetml/2006/main">
  <c r="B15" i="41"/>
  <c r="L113" i="54"/>
  <c r="K113"/>
  <c r="J113"/>
  <c r="I113"/>
  <c r="H113"/>
  <c r="G113"/>
  <c r="F113"/>
  <c r="E113"/>
  <c r="D113"/>
  <c r="C113"/>
  <c r="B113"/>
  <c r="A113"/>
  <c r="L73"/>
  <c r="K73"/>
  <c r="J73"/>
  <c r="I73"/>
  <c r="H73"/>
  <c r="G73"/>
  <c r="F73"/>
  <c r="E73"/>
  <c r="D73"/>
  <c r="C73"/>
  <c r="B73"/>
  <c r="A73"/>
  <c r="L33"/>
  <c r="K33"/>
  <c r="J33"/>
  <c r="I33"/>
  <c r="H33"/>
  <c r="G33"/>
  <c r="F33"/>
  <c r="E33"/>
  <c r="D33"/>
  <c r="C33"/>
  <c r="B33"/>
  <c r="A33"/>
  <c r="L241"/>
  <c r="K241"/>
  <c r="J241"/>
  <c r="I241"/>
  <c r="H241"/>
  <c r="G241"/>
  <c r="F241"/>
  <c r="E241"/>
  <c r="D241"/>
  <c r="C241"/>
  <c r="B241"/>
  <c r="A241"/>
  <c r="L209"/>
  <c r="K209"/>
  <c r="J209"/>
  <c r="I209"/>
  <c r="H209"/>
  <c r="G209"/>
  <c r="F209"/>
  <c r="E209"/>
  <c r="D209"/>
  <c r="C209"/>
  <c r="B209"/>
  <c r="A209"/>
  <c r="L177"/>
  <c r="K177"/>
  <c r="J177"/>
  <c r="I177"/>
  <c r="H177"/>
  <c r="G177"/>
  <c r="F177"/>
  <c r="E177"/>
  <c r="D177"/>
  <c r="C177"/>
  <c r="B177"/>
  <c r="A177"/>
  <c r="L145"/>
  <c r="K145"/>
  <c r="J145"/>
  <c r="I145"/>
  <c r="H145"/>
  <c r="G145"/>
  <c r="F145"/>
  <c r="E145"/>
  <c r="D145"/>
  <c r="C145"/>
  <c r="B145"/>
  <c r="A145"/>
  <c r="L112"/>
  <c r="K112"/>
  <c r="J112"/>
  <c r="I112"/>
  <c r="H112"/>
  <c r="G112"/>
  <c r="F112"/>
  <c r="E112"/>
  <c r="D112"/>
  <c r="C112"/>
  <c r="B112"/>
  <c r="A112"/>
  <c r="L72"/>
  <c r="K72"/>
  <c r="J72"/>
  <c r="I72"/>
  <c r="H72"/>
  <c r="G72"/>
  <c r="F72"/>
  <c r="E72"/>
  <c r="D72"/>
  <c r="C72"/>
  <c r="B72"/>
  <c r="A72"/>
  <c r="L32"/>
  <c r="K32"/>
  <c r="J32"/>
  <c r="I32"/>
  <c r="H32"/>
  <c r="G32"/>
  <c r="F32"/>
  <c r="E32"/>
  <c r="D32"/>
  <c r="C32"/>
  <c r="B32"/>
  <c r="A32"/>
  <c r="L240"/>
  <c r="K240"/>
  <c r="J240"/>
  <c r="I240"/>
  <c r="H240"/>
  <c r="G240"/>
  <c r="F240"/>
  <c r="E240"/>
  <c r="D240"/>
  <c r="C240"/>
  <c r="B240"/>
  <c r="A240"/>
  <c r="L208"/>
  <c r="K208"/>
  <c r="J208"/>
  <c r="I208"/>
  <c r="H208"/>
  <c r="G208"/>
  <c r="F208"/>
  <c r="E208"/>
  <c r="D208"/>
  <c r="C208"/>
  <c r="B208"/>
  <c r="A208"/>
  <c r="L176"/>
  <c r="K176"/>
  <c r="J176"/>
  <c r="I176"/>
  <c r="H176"/>
  <c r="G176"/>
  <c r="F176"/>
  <c r="E176"/>
  <c r="D176"/>
  <c r="C176"/>
  <c r="B176"/>
  <c r="A176"/>
  <c r="L144"/>
  <c r="K144"/>
  <c r="J144"/>
  <c r="I144"/>
  <c r="H144"/>
  <c r="G144"/>
  <c r="F144"/>
  <c r="E144"/>
  <c r="D144"/>
  <c r="C144"/>
  <c r="B144"/>
  <c r="A144"/>
  <c r="L111"/>
  <c r="K111"/>
  <c r="J111"/>
  <c r="I111"/>
  <c r="H111"/>
  <c r="G111"/>
  <c r="F111"/>
  <c r="E111"/>
  <c r="D111"/>
  <c r="C111"/>
  <c r="B111"/>
  <c r="A111"/>
  <c r="L71"/>
  <c r="K71"/>
  <c r="J71"/>
  <c r="I71"/>
  <c r="H71"/>
  <c r="G71"/>
  <c r="F71"/>
  <c r="E71"/>
  <c r="D71"/>
  <c r="C71"/>
  <c r="B71"/>
  <c r="A71"/>
  <c r="L31"/>
  <c r="K31"/>
  <c r="J31"/>
  <c r="I31"/>
  <c r="H31"/>
  <c r="G31"/>
  <c r="F31"/>
  <c r="E31"/>
  <c r="D31"/>
  <c r="C31"/>
  <c r="B31"/>
  <c r="A31"/>
  <c r="L239"/>
  <c r="K239"/>
  <c r="J239"/>
  <c r="I239"/>
  <c r="H239"/>
  <c r="G239"/>
  <c r="F239"/>
  <c r="E239"/>
  <c r="D239"/>
  <c r="C239"/>
  <c r="B239"/>
  <c r="A239"/>
  <c r="L207"/>
  <c r="K207"/>
  <c r="J207"/>
  <c r="I207"/>
  <c r="H207"/>
  <c r="G207"/>
  <c r="F207"/>
  <c r="E207"/>
  <c r="D207"/>
  <c r="C207"/>
  <c r="B207"/>
  <c r="A207"/>
  <c r="L175"/>
  <c r="K175"/>
  <c r="J175"/>
  <c r="I175"/>
  <c r="H175"/>
  <c r="G175"/>
  <c r="F175"/>
  <c r="E175"/>
  <c r="D175"/>
  <c r="C175"/>
  <c r="B175"/>
  <c r="A175"/>
  <c r="L143"/>
  <c r="K143"/>
  <c r="J143"/>
  <c r="I143"/>
  <c r="H143"/>
  <c r="G143"/>
  <c r="F143"/>
  <c r="E143"/>
  <c r="D143"/>
  <c r="C143"/>
  <c r="B143"/>
  <c r="A143"/>
  <c r="L110"/>
  <c r="K110"/>
  <c r="J110"/>
  <c r="I110"/>
  <c r="H110"/>
  <c r="G110"/>
  <c r="F110"/>
  <c r="E110"/>
  <c r="D110"/>
  <c r="C110"/>
  <c r="B110"/>
  <c r="A110"/>
  <c r="L70"/>
  <c r="K70"/>
  <c r="J70"/>
  <c r="I70"/>
  <c r="H70"/>
  <c r="G70"/>
  <c r="F70"/>
  <c r="E70"/>
  <c r="D70"/>
  <c r="C70"/>
  <c r="B70"/>
  <c r="A70"/>
  <c r="L30"/>
  <c r="K30"/>
  <c r="J30"/>
  <c r="I30"/>
  <c r="H30"/>
  <c r="G30"/>
  <c r="F30"/>
  <c r="E30"/>
  <c r="D30"/>
  <c r="C30"/>
  <c r="B30"/>
  <c r="A30"/>
  <c r="L238"/>
  <c r="K238"/>
  <c r="J238"/>
  <c r="I238"/>
  <c r="H238"/>
  <c r="G238"/>
  <c r="F238"/>
  <c r="E238"/>
  <c r="D238"/>
  <c r="C238"/>
  <c r="B238"/>
  <c r="A238"/>
  <c r="L206"/>
  <c r="K206"/>
  <c r="J206"/>
  <c r="I206"/>
  <c r="H206"/>
  <c r="G206"/>
  <c r="F206"/>
  <c r="E206"/>
  <c r="D206"/>
  <c r="C206"/>
  <c r="B206"/>
  <c r="A206"/>
  <c r="L174"/>
  <c r="K174"/>
  <c r="J174"/>
  <c r="I174"/>
  <c r="H174"/>
  <c r="G174"/>
  <c r="F174"/>
  <c r="E174"/>
  <c r="D174"/>
  <c r="C174"/>
  <c r="B174"/>
  <c r="A174"/>
  <c r="L142"/>
  <c r="K142"/>
  <c r="J142"/>
  <c r="I142"/>
  <c r="H142"/>
  <c r="G142"/>
  <c r="F142"/>
  <c r="E142"/>
  <c r="D142"/>
  <c r="C142"/>
  <c r="B142"/>
  <c r="A142"/>
  <c r="L109"/>
  <c r="K109"/>
  <c r="J109"/>
  <c r="I109"/>
  <c r="H109"/>
  <c r="G109"/>
  <c r="F109"/>
  <c r="E109"/>
  <c r="D109"/>
  <c r="C109"/>
  <c r="B109"/>
  <c r="A109"/>
  <c r="L69"/>
  <c r="K69"/>
  <c r="J69"/>
  <c r="I69"/>
  <c r="H69"/>
  <c r="G69"/>
  <c r="F69"/>
  <c r="E69"/>
  <c r="D69"/>
  <c r="C69"/>
  <c r="B69"/>
  <c r="A69"/>
  <c r="L108"/>
  <c r="K108"/>
  <c r="J108"/>
  <c r="I108"/>
  <c r="H108"/>
  <c r="G108"/>
  <c r="F108"/>
  <c r="E108"/>
  <c r="D108"/>
  <c r="C108"/>
  <c r="B108"/>
  <c r="A108"/>
  <c r="L68"/>
  <c r="K68"/>
  <c r="J68"/>
  <c r="I68"/>
  <c r="H68"/>
  <c r="G68"/>
  <c r="F68"/>
  <c r="E68"/>
  <c r="D68"/>
  <c r="C68"/>
  <c r="B68"/>
  <c r="A68"/>
  <c r="L29"/>
  <c r="K29"/>
  <c r="J29"/>
  <c r="I29"/>
  <c r="H29"/>
  <c r="G29"/>
  <c r="F29"/>
  <c r="E29"/>
  <c r="D29"/>
  <c r="C29"/>
  <c r="B29"/>
  <c r="A29"/>
  <c r="L237"/>
  <c r="K237"/>
  <c r="J237"/>
  <c r="I237"/>
  <c r="H237"/>
  <c r="G237"/>
  <c r="F237"/>
  <c r="E237"/>
  <c r="D237"/>
  <c r="C237"/>
  <c r="B237"/>
  <c r="A237"/>
  <c r="L205"/>
  <c r="K205"/>
  <c r="J205"/>
  <c r="I205"/>
  <c r="H205"/>
  <c r="G205"/>
  <c r="F205"/>
  <c r="E205"/>
  <c r="D205"/>
  <c r="C205"/>
  <c r="B205"/>
  <c r="A205"/>
  <c r="L173"/>
  <c r="K173"/>
  <c r="J173"/>
  <c r="I173"/>
  <c r="H173"/>
  <c r="G173"/>
  <c r="F173"/>
  <c r="E173"/>
  <c r="D173"/>
  <c r="C173"/>
  <c r="B173"/>
  <c r="A173"/>
  <c r="L141"/>
  <c r="K141"/>
  <c r="J141"/>
  <c r="I141"/>
  <c r="H141"/>
  <c r="G141"/>
  <c r="F141"/>
  <c r="E141"/>
  <c r="D141"/>
  <c r="C141"/>
  <c r="B141"/>
  <c r="A141"/>
  <c r="L107"/>
  <c r="K107"/>
  <c r="J107"/>
  <c r="I107"/>
  <c r="H107"/>
  <c r="G107"/>
  <c r="F107"/>
  <c r="E107"/>
  <c r="D107"/>
  <c r="C107"/>
  <c r="B107"/>
  <c r="A107"/>
  <c r="L67"/>
  <c r="K67"/>
  <c r="J67"/>
  <c r="I67"/>
  <c r="H67"/>
  <c r="G67"/>
  <c r="F67"/>
  <c r="E67"/>
  <c r="D67"/>
  <c r="C67"/>
  <c r="B67"/>
  <c r="A67"/>
  <c r="L28"/>
  <c r="K28"/>
  <c r="J28"/>
  <c r="I28"/>
  <c r="H28"/>
  <c r="G28"/>
  <c r="F28"/>
  <c r="E28"/>
  <c r="D28"/>
  <c r="C28"/>
  <c r="B28"/>
  <c r="A28"/>
  <c r="L236"/>
  <c r="K236"/>
  <c r="J236"/>
  <c r="I236"/>
  <c r="H236"/>
  <c r="G236"/>
  <c r="F236"/>
  <c r="E236"/>
  <c r="D236"/>
  <c r="C236"/>
  <c r="B236"/>
  <c r="A236"/>
  <c r="L204"/>
  <c r="K204"/>
  <c r="J204"/>
  <c r="I204"/>
  <c r="H204"/>
  <c r="G204"/>
  <c r="F204"/>
  <c r="E204"/>
  <c r="D204"/>
  <c r="C204"/>
  <c r="B204"/>
  <c r="A204"/>
  <c r="L172"/>
  <c r="K172"/>
  <c r="J172"/>
  <c r="I172"/>
  <c r="H172"/>
  <c r="G172"/>
  <c r="F172"/>
  <c r="E172"/>
  <c r="D172"/>
  <c r="C172"/>
  <c r="B172"/>
  <c r="A172"/>
  <c r="L140"/>
  <c r="K140"/>
  <c r="J140"/>
  <c r="I140"/>
  <c r="H140"/>
  <c r="G140"/>
  <c r="F140"/>
  <c r="E140"/>
  <c r="D140"/>
  <c r="C140"/>
  <c r="B140"/>
  <c r="A140"/>
  <c r="L106"/>
  <c r="K106"/>
  <c r="J106"/>
  <c r="I106"/>
  <c r="H106"/>
  <c r="G106"/>
  <c r="F106"/>
  <c r="E106"/>
  <c r="D106"/>
  <c r="C106"/>
  <c r="B106"/>
  <c r="A106"/>
  <c r="L66"/>
  <c r="K66"/>
  <c r="J66"/>
  <c r="I66"/>
  <c r="H66"/>
  <c r="G66"/>
  <c r="F66"/>
  <c r="E66"/>
  <c r="D66"/>
  <c r="C66"/>
  <c r="B66"/>
  <c r="A66"/>
  <c r="L27"/>
  <c r="K27"/>
  <c r="J27"/>
  <c r="I27"/>
  <c r="H27"/>
  <c r="G27"/>
  <c r="F27"/>
  <c r="E27"/>
  <c r="D27"/>
  <c r="C27"/>
  <c r="B27"/>
  <c r="A27"/>
  <c r="L235"/>
  <c r="K235"/>
  <c r="J235"/>
  <c r="I235"/>
  <c r="H235"/>
  <c r="G235"/>
  <c r="F235"/>
  <c r="E235"/>
  <c r="D235"/>
  <c r="C235"/>
  <c r="B235"/>
  <c r="A235"/>
  <c r="L203"/>
  <c r="K203"/>
  <c r="J203"/>
  <c r="I203"/>
  <c r="H203"/>
  <c r="G203"/>
  <c r="F203"/>
  <c r="E203"/>
  <c r="D203"/>
  <c r="C203"/>
  <c r="B203"/>
  <c r="A203"/>
  <c r="L171"/>
  <c r="K171"/>
  <c r="J171"/>
  <c r="I171"/>
  <c r="H171"/>
  <c r="G171"/>
  <c r="F171"/>
  <c r="E171"/>
  <c r="D171"/>
  <c r="C171"/>
  <c r="B171"/>
  <c r="A171"/>
  <c r="L139"/>
  <c r="K139"/>
  <c r="J139"/>
  <c r="I139"/>
  <c r="H139"/>
  <c r="G139"/>
  <c r="F139"/>
  <c r="E139"/>
  <c r="D139"/>
  <c r="C139"/>
  <c r="B139"/>
  <c r="A139"/>
  <c r="L105"/>
  <c r="K105"/>
  <c r="J105"/>
  <c r="I105"/>
  <c r="H105"/>
  <c r="G105"/>
  <c r="F105"/>
  <c r="E105"/>
  <c r="D105"/>
  <c r="C105"/>
  <c r="B105"/>
  <c r="A105"/>
  <c r="L65"/>
  <c r="K65"/>
  <c r="J65"/>
  <c r="I65"/>
  <c r="H65"/>
  <c r="G65"/>
  <c r="F65"/>
  <c r="E65"/>
  <c r="D65"/>
  <c r="C65"/>
  <c r="B65"/>
  <c r="A65"/>
  <c r="L26"/>
  <c r="K26"/>
  <c r="J26"/>
  <c r="I26"/>
  <c r="H26"/>
  <c r="G26"/>
  <c r="F26"/>
  <c r="E26"/>
  <c r="D26"/>
  <c r="C26"/>
  <c r="B26"/>
  <c r="A26"/>
  <c r="L234"/>
  <c r="K234"/>
  <c r="J234"/>
  <c r="I234"/>
  <c r="H234"/>
  <c r="G234"/>
  <c r="F234"/>
  <c r="E234"/>
  <c r="D234"/>
  <c r="C234"/>
  <c r="B234"/>
  <c r="A234"/>
  <c r="L202"/>
  <c r="K202"/>
  <c r="J202"/>
  <c r="I202"/>
  <c r="H202"/>
  <c r="G202"/>
  <c r="F202"/>
  <c r="E202"/>
  <c r="D202"/>
  <c r="C202"/>
  <c r="B202"/>
  <c r="A202"/>
  <c r="L170"/>
  <c r="K170"/>
  <c r="J170"/>
  <c r="I170"/>
  <c r="H170"/>
  <c r="G170"/>
  <c r="F170"/>
  <c r="E170"/>
  <c r="D170"/>
  <c r="C170"/>
  <c r="B170"/>
  <c r="A170"/>
  <c r="L138"/>
  <c r="K138"/>
  <c r="J138"/>
  <c r="I138"/>
  <c r="H138"/>
  <c r="G138"/>
  <c r="F138"/>
  <c r="E138"/>
  <c r="D138"/>
  <c r="C138"/>
  <c r="B138"/>
  <c r="A138"/>
  <c r="L104"/>
  <c r="K104"/>
  <c r="J104"/>
  <c r="I104"/>
  <c r="H104"/>
  <c r="G104"/>
  <c r="F104"/>
  <c r="E104"/>
  <c r="D104"/>
  <c r="C104"/>
  <c r="B104"/>
  <c r="A104"/>
  <c r="L64"/>
  <c r="K64"/>
  <c r="J64"/>
  <c r="I64"/>
  <c r="H64"/>
  <c r="G64"/>
  <c r="F64"/>
  <c r="E64"/>
  <c r="D64"/>
  <c r="C64"/>
  <c r="B64"/>
  <c r="A64"/>
  <c r="L103"/>
  <c r="K103"/>
  <c r="J103"/>
  <c r="I103"/>
  <c r="H103"/>
  <c r="G103"/>
  <c r="F103"/>
  <c r="E103"/>
  <c r="D103"/>
  <c r="C103"/>
  <c r="B103"/>
  <c r="A103"/>
  <c r="L102"/>
  <c r="K102"/>
  <c r="J102"/>
  <c r="I102"/>
  <c r="H102"/>
  <c r="G102"/>
  <c r="F102"/>
  <c r="E102"/>
  <c r="D102"/>
  <c r="C102"/>
  <c r="B102"/>
  <c r="A102"/>
  <c r="L101"/>
  <c r="K101"/>
  <c r="J101"/>
  <c r="I101"/>
  <c r="H101"/>
  <c r="G101"/>
  <c r="F101"/>
  <c r="E101"/>
  <c r="D101"/>
  <c r="C101"/>
  <c r="B101"/>
  <c r="A101"/>
  <c r="L63"/>
  <c r="K63"/>
  <c r="J63"/>
  <c r="I63"/>
  <c r="H63"/>
  <c r="G63"/>
  <c r="F63"/>
  <c r="E63"/>
  <c r="D63"/>
  <c r="C63"/>
  <c r="B63"/>
  <c r="A63"/>
  <c r="L62"/>
  <c r="K62"/>
  <c r="J62"/>
  <c r="I62"/>
  <c r="H62"/>
  <c r="G62"/>
  <c r="F62"/>
  <c r="E62"/>
  <c r="D62"/>
  <c r="C62"/>
  <c r="B62"/>
  <c r="A62"/>
  <c r="L61"/>
  <c r="K61"/>
  <c r="J61"/>
  <c r="I61"/>
  <c r="H61"/>
  <c r="G61"/>
  <c r="F61"/>
  <c r="E61"/>
  <c r="D61"/>
  <c r="C61"/>
  <c r="B61"/>
  <c r="A61"/>
  <c r="L25"/>
  <c r="K25"/>
  <c r="J25"/>
  <c r="I25"/>
  <c r="H25"/>
  <c r="G25"/>
  <c r="F25"/>
  <c r="E25"/>
  <c r="D25"/>
  <c r="C25"/>
  <c r="B25"/>
  <c r="A25"/>
  <c r="L24"/>
  <c r="K24"/>
  <c r="J24"/>
  <c r="I24"/>
  <c r="H24"/>
  <c r="G24"/>
  <c r="F24"/>
  <c r="E24"/>
  <c r="D24"/>
  <c r="C24"/>
  <c r="B24"/>
  <c r="A24"/>
  <c r="L23"/>
  <c r="K23"/>
  <c r="J23"/>
  <c r="I23"/>
  <c r="H23"/>
  <c r="G23"/>
  <c r="F23"/>
  <c r="E23"/>
  <c r="D23"/>
  <c r="C23"/>
  <c r="B23"/>
  <c r="A23"/>
  <c r="L233"/>
  <c r="K233"/>
  <c r="J233"/>
  <c r="I233"/>
  <c r="H233"/>
  <c r="G233"/>
  <c r="F233"/>
  <c r="E233"/>
  <c r="D233"/>
  <c r="C233"/>
  <c r="B233"/>
  <c r="A233"/>
  <c r="L232"/>
  <c r="K232"/>
  <c r="J232"/>
  <c r="I232"/>
  <c r="H232"/>
  <c r="G232"/>
  <c r="F232"/>
  <c r="E232"/>
  <c r="D232"/>
  <c r="C232"/>
  <c r="B232"/>
  <c r="A232"/>
  <c r="L231"/>
  <c r="K231"/>
  <c r="J231"/>
  <c r="I231"/>
  <c r="H231"/>
  <c r="G231"/>
  <c r="F231"/>
  <c r="E231"/>
  <c r="D231"/>
  <c r="C231"/>
  <c r="B231"/>
  <c r="A231"/>
  <c r="L201"/>
  <c r="K201"/>
  <c r="J201"/>
  <c r="I201"/>
  <c r="H201"/>
  <c r="G201"/>
  <c r="F201"/>
  <c r="E201"/>
  <c r="D201"/>
  <c r="C201"/>
  <c r="B201"/>
  <c r="A201"/>
  <c r="L200"/>
  <c r="K200"/>
  <c r="J200"/>
  <c r="I200"/>
  <c r="H200"/>
  <c r="G200"/>
  <c r="F200"/>
  <c r="E200"/>
  <c r="D200"/>
  <c r="C200"/>
  <c r="B200"/>
  <c r="A200"/>
  <c r="L199"/>
  <c r="K199"/>
  <c r="J199"/>
  <c r="I199"/>
  <c r="H199"/>
  <c r="G199"/>
  <c r="F199"/>
  <c r="E199"/>
  <c r="D199"/>
  <c r="C199"/>
  <c r="B199"/>
  <c r="A199"/>
  <c r="L169"/>
  <c r="K169"/>
  <c r="J169"/>
  <c r="I169"/>
  <c r="H169"/>
  <c r="G169"/>
  <c r="F169"/>
  <c r="E169"/>
  <c r="D169"/>
  <c r="C169"/>
  <c r="B169"/>
  <c r="A169"/>
  <c r="L168"/>
  <c r="K168"/>
  <c r="J168"/>
  <c r="I168"/>
  <c r="H168"/>
  <c r="G168"/>
  <c r="F168"/>
  <c r="E168"/>
  <c r="D168"/>
  <c r="C168"/>
  <c r="B168"/>
  <c r="A168"/>
  <c r="L167"/>
  <c r="K167"/>
  <c r="J167"/>
  <c r="I167"/>
  <c r="H167"/>
  <c r="G167"/>
  <c r="F167"/>
  <c r="E167"/>
  <c r="D167"/>
  <c r="C167"/>
  <c r="B167"/>
  <c r="A167"/>
  <c r="L137"/>
  <c r="K137"/>
  <c r="J137"/>
  <c r="I137"/>
  <c r="H137"/>
  <c r="G137"/>
  <c r="F137"/>
  <c r="E137"/>
  <c r="D137"/>
  <c r="C137"/>
  <c r="B137"/>
  <c r="A137"/>
  <c r="L136"/>
  <c r="K136"/>
  <c r="J136"/>
  <c r="I136"/>
  <c r="H136"/>
  <c r="G136"/>
  <c r="F136"/>
  <c r="E136"/>
  <c r="D136"/>
  <c r="C136"/>
  <c r="B136"/>
  <c r="A136"/>
  <c r="L135"/>
  <c r="K135"/>
  <c r="J135"/>
  <c r="I135"/>
  <c r="H135"/>
  <c r="G135"/>
  <c r="F135"/>
  <c r="E135"/>
  <c r="D135"/>
  <c r="C135"/>
  <c r="B135"/>
  <c r="A135"/>
  <c r="L100"/>
  <c r="K100"/>
  <c r="J100"/>
  <c r="I100"/>
  <c r="H100"/>
  <c r="G100"/>
  <c r="F100"/>
  <c r="E100"/>
  <c r="D100"/>
  <c r="C100"/>
  <c r="B100"/>
  <c r="A100"/>
  <c r="L99"/>
  <c r="K99"/>
  <c r="J99"/>
  <c r="I99"/>
  <c r="H99"/>
  <c r="G99"/>
  <c r="F99"/>
  <c r="E99"/>
  <c r="D99"/>
  <c r="C99"/>
  <c r="B99"/>
  <c r="A99"/>
  <c r="L98"/>
  <c r="K98"/>
  <c r="J98"/>
  <c r="I98"/>
  <c r="H98"/>
  <c r="G98"/>
  <c r="F98"/>
  <c r="E98"/>
  <c r="D98"/>
  <c r="C98"/>
  <c r="B98"/>
  <c r="A98"/>
  <c r="L60"/>
  <c r="K60"/>
  <c r="J60"/>
  <c r="I60"/>
  <c r="H60"/>
  <c r="G60"/>
  <c r="F60"/>
  <c r="E60"/>
  <c r="D60"/>
  <c r="C60"/>
  <c r="B60"/>
  <c r="A60"/>
  <c r="L59"/>
  <c r="K59"/>
  <c r="J59"/>
  <c r="I59"/>
  <c r="H59"/>
  <c r="G59"/>
  <c r="F59"/>
  <c r="E59"/>
  <c r="D59"/>
  <c r="C59"/>
  <c r="B59"/>
  <c r="A59"/>
  <c r="L58"/>
  <c r="K58"/>
  <c r="J58"/>
  <c r="I58"/>
  <c r="H58"/>
  <c r="G58"/>
  <c r="F58"/>
  <c r="E58"/>
  <c r="D58"/>
  <c r="C58"/>
  <c r="B58"/>
  <c r="A58"/>
  <c r="L22"/>
  <c r="K22"/>
  <c r="J22"/>
  <c r="I22"/>
  <c r="H22"/>
  <c r="G22"/>
  <c r="F22"/>
  <c r="E22"/>
  <c r="D22"/>
  <c r="C22"/>
  <c r="B22"/>
  <c r="A22"/>
  <c r="L21"/>
  <c r="K21"/>
  <c r="J21"/>
  <c r="I21"/>
  <c r="H21"/>
  <c r="G21"/>
  <c r="F21"/>
  <c r="E21"/>
  <c r="D21"/>
  <c r="C21"/>
  <c r="B21"/>
  <c r="A21"/>
  <c r="L20"/>
  <c r="K20"/>
  <c r="J20"/>
  <c r="I20"/>
  <c r="H20"/>
  <c r="G20"/>
  <c r="F20"/>
  <c r="E20"/>
  <c r="D20"/>
  <c r="C20"/>
  <c r="B20"/>
  <c r="A20"/>
  <c r="L230"/>
  <c r="K230"/>
  <c r="J230"/>
  <c r="I230"/>
  <c r="H230"/>
  <c r="G230"/>
  <c r="F230"/>
  <c r="E230"/>
  <c r="D230"/>
  <c r="C230"/>
  <c r="B230"/>
  <c r="A230"/>
  <c r="L229"/>
  <c r="K229"/>
  <c r="J229"/>
  <c r="I229"/>
  <c r="H229"/>
  <c r="G229"/>
  <c r="F229"/>
  <c r="E229"/>
  <c r="D229"/>
  <c r="C229"/>
  <c r="B229"/>
  <c r="A229"/>
  <c r="L228"/>
  <c r="K228"/>
  <c r="J228"/>
  <c r="I228"/>
  <c r="H228"/>
  <c r="G228"/>
  <c r="F228"/>
  <c r="E228"/>
  <c r="D228"/>
  <c r="C228"/>
  <c r="B228"/>
  <c r="A228"/>
  <c r="L198"/>
  <c r="K198"/>
  <c r="J198"/>
  <c r="I198"/>
  <c r="H198"/>
  <c r="G198"/>
  <c r="F198"/>
  <c r="E198"/>
  <c r="D198"/>
  <c r="C198"/>
  <c r="B198"/>
  <c r="A198"/>
  <c r="L197"/>
  <c r="K197"/>
  <c r="J197"/>
  <c r="I197"/>
  <c r="H197"/>
  <c r="G197"/>
  <c r="F197"/>
  <c r="E197"/>
  <c r="D197"/>
  <c r="C197"/>
  <c r="B197"/>
  <c r="A197"/>
  <c r="L196"/>
  <c r="K196"/>
  <c r="J196"/>
  <c r="I196"/>
  <c r="H196"/>
  <c r="G196"/>
  <c r="F196"/>
  <c r="E196"/>
  <c r="D196"/>
  <c r="C196"/>
  <c r="B196"/>
  <c r="A196"/>
  <c r="L166"/>
  <c r="K166"/>
  <c r="J166"/>
  <c r="I166"/>
  <c r="H166"/>
  <c r="G166"/>
  <c r="F166"/>
  <c r="E166"/>
  <c r="D166"/>
  <c r="C166"/>
  <c r="B166"/>
  <c r="A166"/>
  <c r="L165"/>
  <c r="K165"/>
  <c r="J165"/>
  <c r="I165"/>
  <c r="H165"/>
  <c r="G165"/>
  <c r="F165"/>
  <c r="E165"/>
  <c r="D165"/>
  <c r="C165"/>
  <c r="B165"/>
  <c r="A165"/>
  <c r="L164"/>
  <c r="K164"/>
  <c r="J164"/>
  <c r="I164"/>
  <c r="H164"/>
  <c r="G164"/>
  <c r="F164"/>
  <c r="E164"/>
  <c r="D164"/>
  <c r="C164"/>
  <c r="B164"/>
  <c r="A164"/>
  <c r="L134"/>
  <c r="K134"/>
  <c r="J134"/>
  <c r="I134"/>
  <c r="H134"/>
  <c r="G134"/>
  <c r="F134"/>
  <c r="E134"/>
  <c r="D134"/>
  <c r="C134"/>
  <c r="B134"/>
  <c r="A134"/>
  <c r="L133"/>
  <c r="K133"/>
  <c r="J133"/>
  <c r="I133"/>
  <c r="H133"/>
  <c r="G133"/>
  <c r="F133"/>
  <c r="E133"/>
  <c r="D133"/>
  <c r="C133"/>
  <c r="B133"/>
  <c r="A133"/>
  <c r="L132"/>
  <c r="K132"/>
  <c r="J132"/>
  <c r="I132"/>
  <c r="H132"/>
  <c r="G132"/>
  <c r="F132"/>
  <c r="E132"/>
  <c r="D132"/>
  <c r="C132"/>
  <c r="B132"/>
  <c r="A132"/>
  <c r="L97"/>
  <c r="K97"/>
  <c r="J97"/>
  <c r="I97"/>
  <c r="H97"/>
  <c r="G97"/>
  <c r="F97"/>
  <c r="E97"/>
  <c r="D97"/>
  <c r="C97"/>
  <c r="B97"/>
  <c r="A97"/>
  <c r="L96"/>
  <c r="K96"/>
  <c r="J96"/>
  <c r="I96"/>
  <c r="H96"/>
  <c r="G96"/>
  <c r="F96"/>
  <c r="E96"/>
  <c r="D96"/>
  <c r="C96"/>
  <c r="B96"/>
  <c r="A96"/>
  <c r="L95"/>
  <c r="K95"/>
  <c r="J95"/>
  <c r="I95"/>
  <c r="H95"/>
  <c r="G95"/>
  <c r="F95"/>
  <c r="E95"/>
  <c r="D95"/>
  <c r="C95"/>
  <c r="B95"/>
  <c r="A95"/>
  <c r="L57"/>
  <c r="K57"/>
  <c r="J57"/>
  <c r="I57"/>
  <c r="H57"/>
  <c r="G57"/>
  <c r="F57"/>
  <c r="E57"/>
  <c r="D57"/>
  <c r="C57"/>
  <c r="B57"/>
  <c r="A57"/>
  <c r="L56"/>
  <c r="K56"/>
  <c r="J56"/>
  <c r="I56"/>
  <c r="H56"/>
  <c r="G56"/>
  <c r="F56"/>
  <c r="E56"/>
  <c r="D56"/>
  <c r="C56"/>
  <c r="B56"/>
  <c r="A56"/>
  <c r="L55"/>
  <c r="K55"/>
  <c r="J55"/>
  <c r="I55"/>
  <c r="H55"/>
  <c r="G55"/>
  <c r="F55"/>
  <c r="E55"/>
  <c r="D55"/>
  <c r="C55"/>
  <c r="B55"/>
  <c r="A55"/>
  <c r="L19"/>
  <c r="K19"/>
  <c r="J19"/>
  <c r="I19"/>
  <c r="H19"/>
  <c r="G19"/>
  <c r="F19"/>
  <c r="E19"/>
  <c r="D19"/>
  <c r="C19"/>
  <c r="B19"/>
  <c r="A19"/>
  <c r="L18"/>
  <c r="K18"/>
  <c r="J18"/>
  <c r="I18"/>
  <c r="H18"/>
  <c r="G18"/>
  <c r="F18"/>
  <c r="E18"/>
  <c r="D18"/>
  <c r="C18"/>
  <c r="B18"/>
  <c r="A18"/>
  <c r="L17"/>
  <c r="K17"/>
  <c r="J17"/>
  <c r="I17"/>
  <c r="H17"/>
  <c r="G17"/>
  <c r="F17"/>
  <c r="E17"/>
  <c r="D17"/>
  <c r="C17"/>
  <c r="B17"/>
  <c r="A17"/>
  <c r="L227"/>
  <c r="K227"/>
  <c r="J227"/>
  <c r="I227"/>
  <c r="H227"/>
  <c r="G227"/>
  <c r="F227"/>
  <c r="E227"/>
  <c r="D227"/>
  <c r="C227"/>
  <c r="B227"/>
  <c r="A227"/>
  <c r="L226"/>
  <c r="K226"/>
  <c r="J226"/>
  <c r="I226"/>
  <c r="H226"/>
  <c r="G226"/>
  <c r="F226"/>
  <c r="E226"/>
  <c r="D226"/>
  <c r="C226"/>
  <c r="B226"/>
  <c r="A226"/>
  <c r="L225"/>
  <c r="K225"/>
  <c r="J225"/>
  <c r="I225"/>
  <c r="H225"/>
  <c r="G225"/>
  <c r="F225"/>
  <c r="E225"/>
  <c r="D225"/>
  <c r="C225"/>
  <c r="B225"/>
  <c r="A225"/>
  <c r="L195"/>
  <c r="K195"/>
  <c r="J195"/>
  <c r="I195"/>
  <c r="H195"/>
  <c r="G195"/>
  <c r="F195"/>
  <c r="E195"/>
  <c r="D195"/>
  <c r="C195"/>
  <c r="B195"/>
  <c r="A195"/>
  <c r="L194"/>
  <c r="K194"/>
  <c r="J194"/>
  <c r="I194"/>
  <c r="H194"/>
  <c r="G194"/>
  <c r="F194"/>
  <c r="E194"/>
  <c r="D194"/>
  <c r="C194"/>
  <c r="B194"/>
  <c r="A194"/>
  <c r="L193"/>
  <c r="K193"/>
  <c r="J193"/>
  <c r="I193"/>
  <c r="H193"/>
  <c r="G193"/>
  <c r="F193"/>
  <c r="E193"/>
  <c r="D193"/>
  <c r="C193"/>
  <c r="B193"/>
  <c r="A193"/>
  <c r="L163"/>
  <c r="K163"/>
  <c r="J163"/>
  <c r="I163"/>
  <c r="H163"/>
  <c r="G163"/>
  <c r="F163"/>
  <c r="E163"/>
  <c r="D163"/>
  <c r="C163"/>
  <c r="B163"/>
  <c r="A163"/>
  <c r="L162"/>
  <c r="K162"/>
  <c r="J162"/>
  <c r="I162"/>
  <c r="H162"/>
  <c r="G162"/>
  <c r="F162"/>
  <c r="E162"/>
  <c r="D162"/>
  <c r="C162"/>
  <c r="B162"/>
  <c r="A162"/>
  <c r="L161"/>
  <c r="K161"/>
  <c r="J161"/>
  <c r="I161"/>
  <c r="H161"/>
  <c r="G161"/>
  <c r="F161"/>
  <c r="E161"/>
  <c r="D161"/>
  <c r="C161"/>
  <c r="B161"/>
  <c r="A161"/>
  <c r="L131"/>
  <c r="K131"/>
  <c r="J131"/>
  <c r="I131"/>
  <c r="H131"/>
  <c r="G131"/>
  <c r="F131"/>
  <c r="E131"/>
  <c r="D131"/>
  <c r="C131"/>
  <c r="B131"/>
  <c r="A131"/>
  <c r="L130"/>
  <c r="K130"/>
  <c r="J130"/>
  <c r="I130"/>
  <c r="H130"/>
  <c r="G130"/>
  <c r="F130"/>
  <c r="E130"/>
  <c r="D130"/>
  <c r="C130"/>
  <c r="B130"/>
  <c r="A130"/>
  <c r="L129"/>
  <c r="K129"/>
  <c r="J129"/>
  <c r="I129"/>
  <c r="H129"/>
  <c r="G129"/>
  <c r="F129"/>
  <c r="E129"/>
  <c r="D129"/>
  <c r="C129"/>
  <c r="B129"/>
  <c r="A129"/>
  <c r="L94"/>
  <c r="K94"/>
  <c r="J94"/>
  <c r="I94"/>
  <c r="H94"/>
  <c r="G94"/>
  <c r="F94"/>
  <c r="E94"/>
  <c r="D94"/>
  <c r="C94"/>
  <c r="B94"/>
  <c r="A94"/>
  <c r="L93"/>
  <c r="K93"/>
  <c r="J93"/>
  <c r="I93"/>
  <c r="H93"/>
  <c r="G93"/>
  <c r="F93"/>
  <c r="E93"/>
  <c r="D93"/>
  <c r="C93"/>
  <c r="B93"/>
  <c r="A93"/>
  <c r="L92"/>
  <c r="K92"/>
  <c r="J92"/>
  <c r="I92"/>
  <c r="H92"/>
  <c r="G92"/>
  <c r="F92"/>
  <c r="E92"/>
  <c r="D92"/>
  <c r="C92"/>
  <c r="B92"/>
  <c r="A92"/>
  <c r="L54"/>
  <c r="K54"/>
  <c r="J54"/>
  <c r="I54"/>
  <c r="H54"/>
  <c r="G54"/>
  <c r="F54"/>
  <c r="E54"/>
  <c r="D54"/>
  <c r="C54"/>
  <c r="B54"/>
  <c r="A54"/>
  <c r="L53"/>
  <c r="K53"/>
  <c r="J53"/>
  <c r="I53"/>
  <c r="H53"/>
  <c r="G53"/>
  <c r="F53"/>
  <c r="E53"/>
  <c r="D53"/>
  <c r="C53"/>
  <c r="B53"/>
  <c r="A53"/>
  <c r="L52"/>
  <c r="K52"/>
  <c r="J52"/>
  <c r="I52"/>
  <c r="H52"/>
  <c r="G52"/>
  <c r="F52"/>
  <c r="E52"/>
  <c r="D52"/>
  <c r="C52"/>
  <c r="B52"/>
  <c r="A52"/>
  <c r="L16"/>
  <c r="K16"/>
  <c r="J16"/>
  <c r="I16"/>
  <c r="H16"/>
  <c r="G16"/>
  <c r="F16"/>
  <c r="E16"/>
  <c r="D16"/>
  <c r="C16"/>
  <c r="B16"/>
  <c r="A16"/>
  <c r="L15"/>
  <c r="K15"/>
  <c r="J15"/>
  <c r="I15"/>
  <c r="H15"/>
  <c r="G15"/>
  <c r="F15"/>
  <c r="E15"/>
  <c r="D15"/>
  <c r="C15"/>
  <c r="B15"/>
  <c r="A15"/>
  <c r="L14"/>
  <c r="K14"/>
  <c r="J14"/>
  <c r="I14"/>
  <c r="H14"/>
  <c r="G14"/>
  <c r="F14"/>
  <c r="E14"/>
  <c r="D14"/>
  <c r="C14"/>
  <c r="B14"/>
  <c r="A14"/>
  <c r="L224"/>
  <c r="K224"/>
  <c r="J224"/>
  <c r="I224"/>
  <c r="H224"/>
  <c r="G224"/>
  <c r="F224"/>
  <c r="E224"/>
  <c r="D224"/>
  <c r="C224"/>
  <c r="B224"/>
  <c r="A224"/>
  <c r="L223"/>
  <c r="K223"/>
  <c r="J223"/>
  <c r="I223"/>
  <c r="H223"/>
  <c r="G223"/>
  <c r="F223"/>
  <c r="E223"/>
  <c r="D223"/>
  <c r="C223"/>
  <c r="B223"/>
  <c r="A223"/>
  <c r="L222"/>
  <c r="K222"/>
  <c r="J222"/>
  <c r="I222"/>
  <c r="H222"/>
  <c r="G222"/>
  <c r="F222"/>
  <c r="E222"/>
  <c r="D222"/>
  <c r="C222"/>
  <c r="B222"/>
  <c r="A222"/>
  <c r="L192"/>
  <c r="K192"/>
  <c r="J192"/>
  <c r="I192"/>
  <c r="H192"/>
  <c r="G192"/>
  <c r="F192"/>
  <c r="E192"/>
  <c r="D192"/>
  <c r="C192"/>
  <c r="B192"/>
  <c r="A192"/>
  <c r="L191"/>
  <c r="K191"/>
  <c r="J191"/>
  <c r="I191"/>
  <c r="H191"/>
  <c r="G191"/>
  <c r="F191"/>
  <c r="E191"/>
  <c r="D191"/>
  <c r="C191"/>
  <c r="B191"/>
  <c r="A191"/>
  <c r="L190"/>
  <c r="K190"/>
  <c r="J190"/>
  <c r="I190"/>
  <c r="H190"/>
  <c r="G190"/>
  <c r="F190"/>
  <c r="E190"/>
  <c r="D190"/>
  <c r="C190"/>
  <c r="B190"/>
  <c r="A190"/>
  <c r="L160"/>
  <c r="K160"/>
  <c r="J160"/>
  <c r="I160"/>
  <c r="H160"/>
  <c r="G160"/>
  <c r="F160"/>
  <c r="E160"/>
  <c r="D160"/>
  <c r="C160"/>
  <c r="B160"/>
  <c r="A160"/>
  <c r="L159"/>
  <c r="K159"/>
  <c r="J159"/>
  <c r="I159"/>
  <c r="H159"/>
  <c r="G159"/>
  <c r="F159"/>
  <c r="E159"/>
  <c r="D159"/>
  <c r="C159"/>
  <c r="B159"/>
  <c r="A159"/>
  <c r="L158"/>
  <c r="K158"/>
  <c r="J158"/>
  <c r="I158"/>
  <c r="H158"/>
  <c r="G158"/>
  <c r="F158"/>
  <c r="E158"/>
  <c r="D158"/>
  <c r="C158"/>
  <c r="B158"/>
  <c r="A158"/>
  <c r="L128"/>
  <c r="K128"/>
  <c r="J128"/>
  <c r="I128"/>
  <c r="H128"/>
  <c r="G128"/>
  <c r="F128"/>
  <c r="E128"/>
  <c r="D128"/>
  <c r="C128"/>
  <c r="B128"/>
  <c r="A128"/>
  <c r="L127"/>
  <c r="K127"/>
  <c r="J127"/>
  <c r="I127"/>
  <c r="H127"/>
  <c r="G127"/>
  <c r="F127"/>
  <c r="E127"/>
  <c r="D127"/>
  <c r="C127"/>
  <c r="B127"/>
  <c r="A127"/>
  <c r="L126"/>
  <c r="K126"/>
  <c r="J126"/>
  <c r="I126"/>
  <c r="H126"/>
  <c r="G126"/>
  <c r="F126"/>
  <c r="E126"/>
  <c r="D126"/>
  <c r="C126"/>
  <c r="B126"/>
  <c r="A126"/>
  <c r="L91"/>
  <c r="K91"/>
  <c r="J91"/>
  <c r="I91"/>
  <c r="H91"/>
  <c r="G91"/>
  <c r="F91"/>
  <c r="E91"/>
  <c r="D91"/>
  <c r="C91"/>
  <c r="B91"/>
  <c r="A91"/>
  <c r="L90"/>
  <c r="K90"/>
  <c r="J90"/>
  <c r="I90"/>
  <c r="H90"/>
  <c r="G90"/>
  <c r="F90"/>
  <c r="E90"/>
  <c r="D90"/>
  <c r="C90"/>
  <c r="B90"/>
  <c r="A90"/>
  <c r="L89"/>
  <c r="K89"/>
  <c r="J89"/>
  <c r="I89"/>
  <c r="H89"/>
  <c r="G89"/>
  <c r="F89"/>
  <c r="E89"/>
  <c r="D89"/>
  <c r="C89"/>
  <c r="B89"/>
  <c r="A89"/>
  <c r="L51"/>
  <c r="K51"/>
  <c r="J51"/>
  <c r="I51"/>
  <c r="H51"/>
  <c r="G51"/>
  <c r="F51"/>
  <c r="E51"/>
  <c r="D51"/>
  <c r="C51"/>
  <c r="B51"/>
  <c r="A51"/>
  <c r="L50"/>
  <c r="K50"/>
  <c r="J50"/>
  <c r="I50"/>
  <c r="H50"/>
  <c r="G50"/>
  <c r="F50"/>
  <c r="E50"/>
  <c r="D50"/>
  <c r="C50"/>
  <c r="B50"/>
  <c r="A50"/>
  <c r="L49"/>
  <c r="K49"/>
  <c r="J49"/>
  <c r="I49"/>
  <c r="H49"/>
  <c r="G49"/>
  <c r="F49"/>
  <c r="E49"/>
  <c r="D49"/>
  <c r="C49"/>
  <c r="B49"/>
  <c r="A49"/>
  <c r="L88"/>
  <c r="K88"/>
  <c r="J88"/>
  <c r="I88"/>
  <c r="H88"/>
  <c r="G88"/>
  <c r="F88"/>
  <c r="E88"/>
  <c r="D88"/>
  <c r="C88"/>
  <c r="B88"/>
  <c r="A88"/>
  <c r="L87"/>
  <c r="K87"/>
  <c r="J87"/>
  <c r="I87"/>
  <c r="H87"/>
  <c r="G87"/>
  <c r="F87"/>
  <c r="E87"/>
  <c r="D87"/>
  <c r="C87"/>
  <c r="B87"/>
  <c r="A87"/>
  <c r="L86"/>
  <c r="K86"/>
  <c r="J86"/>
  <c r="I86"/>
  <c r="H86"/>
  <c r="G86"/>
  <c r="F86"/>
  <c r="E86"/>
  <c r="D86"/>
  <c r="C86"/>
  <c r="B86"/>
  <c r="A86"/>
  <c r="L48"/>
  <c r="K48"/>
  <c r="J48"/>
  <c r="I48"/>
  <c r="H48"/>
  <c r="G48"/>
  <c r="F48"/>
  <c r="E48"/>
  <c r="D48"/>
  <c r="C48"/>
  <c r="B48"/>
  <c r="A48"/>
  <c r="L47"/>
  <c r="K47"/>
  <c r="J47"/>
  <c r="I47"/>
  <c r="H47"/>
  <c r="G47"/>
  <c r="F47"/>
  <c r="E47"/>
  <c r="D47"/>
  <c r="C47"/>
  <c r="B47"/>
  <c r="A47"/>
  <c r="L46"/>
  <c r="K46"/>
  <c r="J46"/>
  <c r="I46"/>
  <c r="H46"/>
  <c r="G46"/>
  <c r="F46"/>
  <c r="E46"/>
  <c r="D46"/>
  <c r="C46"/>
  <c r="B46"/>
  <c r="A46"/>
  <c r="L13"/>
  <c r="K13"/>
  <c r="J13"/>
  <c r="I13"/>
  <c r="H13"/>
  <c r="G13"/>
  <c r="F13"/>
  <c r="E13"/>
  <c r="D13"/>
  <c r="C13"/>
  <c r="B13"/>
  <c r="A13"/>
  <c r="L12"/>
  <c r="K12"/>
  <c r="J12"/>
  <c r="I12"/>
  <c r="H12"/>
  <c r="G12"/>
  <c r="F12"/>
  <c r="E12"/>
  <c r="D12"/>
  <c r="C12"/>
  <c r="B12"/>
  <c r="A12"/>
  <c r="L11"/>
  <c r="K11"/>
  <c r="J11"/>
  <c r="I11"/>
  <c r="H11"/>
  <c r="G11"/>
  <c r="F11"/>
  <c r="E11"/>
  <c r="D11"/>
  <c r="C11"/>
  <c r="B11"/>
  <c r="A11"/>
  <c r="L221"/>
  <c r="K221"/>
  <c r="J221"/>
  <c r="I221"/>
  <c r="H221"/>
  <c r="G221"/>
  <c r="F221"/>
  <c r="E221"/>
  <c r="D221"/>
  <c r="C221"/>
  <c r="B221"/>
  <c r="A221"/>
  <c r="L220"/>
  <c r="K220"/>
  <c r="J220"/>
  <c r="I220"/>
  <c r="H220"/>
  <c r="G220"/>
  <c r="F220"/>
  <c r="E220"/>
  <c r="D220"/>
  <c r="C220"/>
  <c r="B220"/>
  <c r="A220"/>
  <c r="L219"/>
  <c r="K219"/>
  <c r="J219"/>
  <c r="I219"/>
  <c r="H219"/>
  <c r="G219"/>
  <c r="F219"/>
  <c r="E219"/>
  <c r="D219"/>
  <c r="C219"/>
  <c r="B219"/>
  <c r="A219"/>
  <c r="L189"/>
  <c r="K189"/>
  <c r="J189"/>
  <c r="I189"/>
  <c r="H189"/>
  <c r="G189"/>
  <c r="F189"/>
  <c r="E189"/>
  <c r="D189"/>
  <c r="C189"/>
  <c r="B189"/>
  <c r="A189"/>
  <c r="L188"/>
  <c r="K188"/>
  <c r="J188"/>
  <c r="I188"/>
  <c r="H188"/>
  <c r="G188"/>
  <c r="F188"/>
  <c r="E188"/>
  <c r="D188"/>
  <c r="C188"/>
  <c r="B188"/>
  <c r="A188"/>
  <c r="L187"/>
  <c r="K187"/>
  <c r="J187"/>
  <c r="I187"/>
  <c r="H187"/>
  <c r="G187"/>
  <c r="F187"/>
  <c r="E187"/>
  <c r="D187"/>
  <c r="C187"/>
  <c r="B187"/>
  <c r="A187"/>
  <c r="L157"/>
  <c r="K157"/>
  <c r="J157"/>
  <c r="I157"/>
  <c r="H157"/>
  <c r="G157"/>
  <c r="F157"/>
  <c r="E157"/>
  <c r="D157"/>
  <c r="C157"/>
  <c r="B157"/>
  <c r="A157"/>
  <c r="L156"/>
  <c r="K156"/>
  <c r="J156"/>
  <c r="I156"/>
  <c r="H156"/>
  <c r="G156"/>
  <c r="F156"/>
  <c r="E156"/>
  <c r="D156"/>
  <c r="C156"/>
  <c r="B156"/>
  <c r="A156"/>
  <c r="L155"/>
  <c r="K155"/>
  <c r="J155"/>
  <c r="I155"/>
  <c r="H155"/>
  <c r="G155"/>
  <c r="F155"/>
  <c r="E155"/>
  <c r="D155"/>
  <c r="C155"/>
  <c r="B155"/>
  <c r="A155"/>
  <c r="L125"/>
  <c r="K125"/>
  <c r="J125"/>
  <c r="I125"/>
  <c r="H125"/>
  <c r="G125"/>
  <c r="F125"/>
  <c r="E125"/>
  <c r="D125"/>
  <c r="C125"/>
  <c r="B125"/>
  <c r="A125"/>
  <c r="L124"/>
  <c r="K124"/>
  <c r="J124"/>
  <c r="I124"/>
  <c r="H124"/>
  <c r="G124"/>
  <c r="F124"/>
  <c r="E124"/>
  <c r="D124"/>
  <c r="C124"/>
  <c r="B124"/>
  <c r="A124"/>
  <c r="L123"/>
  <c r="K123"/>
  <c r="J123"/>
  <c r="I123"/>
  <c r="H123"/>
  <c r="G123"/>
  <c r="F123"/>
  <c r="E123"/>
  <c r="D123"/>
  <c r="C123"/>
  <c r="B123"/>
  <c r="A123"/>
  <c r="L85"/>
  <c r="K85"/>
  <c r="J85"/>
  <c r="I85"/>
  <c r="H85"/>
  <c r="G85"/>
  <c r="F85"/>
  <c r="E85"/>
  <c r="D85"/>
  <c r="C85"/>
  <c r="B85"/>
  <c r="A85"/>
  <c r="L84"/>
  <c r="K84"/>
  <c r="J84"/>
  <c r="I84"/>
  <c r="H84"/>
  <c r="G84"/>
  <c r="F84"/>
  <c r="E84"/>
  <c r="D84"/>
  <c r="C84"/>
  <c r="B84"/>
  <c r="A84"/>
  <c r="L83"/>
  <c r="K83"/>
  <c r="J83"/>
  <c r="I83"/>
  <c r="H83"/>
  <c r="G83"/>
  <c r="F83"/>
  <c r="E83"/>
  <c r="D83"/>
  <c r="C83"/>
  <c r="B83"/>
  <c r="A83"/>
  <c r="L45"/>
  <c r="K45"/>
  <c r="J45"/>
  <c r="I45"/>
  <c r="H45"/>
  <c r="G45"/>
  <c r="F45"/>
  <c r="E45"/>
  <c r="D45"/>
  <c r="C45"/>
  <c r="B45"/>
  <c r="A45"/>
  <c r="L44"/>
  <c r="K44"/>
  <c r="J44"/>
  <c r="I44"/>
  <c r="H44"/>
  <c r="G44"/>
  <c r="F44"/>
  <c r="E44"/>
  <c r="D44"/>
  <c r="C44"/>
  <c r="B44"/>
  <c r="A44"/>
  <c r="L43"/>
  <c r="K43"/>
  <c r="J43"/>
  <c r="I43"/>
  <c r="H43"/>
  <c r="G43"/>
  <c r="F43"/>
  <c r="E43"/>
  <c r="D43"/>
  <c r="C43"/>
  <c r="B43"/>
  <c r="A43"/>
  <c r="L10"/>
  <c r="K10"/>
  <c r="J10"/>
  <c r="I10"/>
  <c r="H10"/>
  <c r="G10"/>
  <c r="F10"/>
  <c r="E10"/>
  <c r="D10"/>
  <c r="C10"/>
  <c r="B10"/>
  <c r="A10"/>
  <c r="L9"/>
  <c r="K9"/>
  <c r="J9"/>
  <c r="I9"/>
  <c r="H9"/>
  <c r="G9"/>
  <c r="F9"/>
  <c r="E9"/>
  <c r="D9"/>
  <c r="C9"/>
  <c r="B9"/>
  <c r="A9"/>
  <c r="L8"/>
  <c r="K8"/>
  <c r="J8"/>
  <c r="I8"/>
  <c r="H8"/>
  <c r="G8"/>
  <c r="F8"/>
  <c r="E8"/>
  <c r="D8"/>
  <c r="C8"/>
  <c r="B8"/>
  <c r="A8"/>
  <c r="L218"/>
  <c r="K218"/>
  <c r="J218"/>
  <c r="I218"/>
  <c r="H218"/>
  <c r="G218"/>
  <c r="F218"/>
  <c r="E218"/>
  <c r="D218"/>
  <c r="C218"/>
  <c r="B218"/>
  <c r="A218"/>
  <c r="L217"/>
  <c r="K217"/>
  <c r="J217"/>
  <c r="I217"/>
  <c r="H217"/>
  <c r="G217"/>
  <c r="F217"/>
  <c r="E217"/>
  <c r="D217"/>
  <c r="C217"/>
  <c r="B217"/>
  <c r="A217"/>
  <c r="L216"/>
  <c r="K216"/>
  <c r="J216"/>
  <c r="I216"/>
  <c r="H216"/>
  <c r="G216"/>
  <c r="F216"/>
  <c r="E216"/>
  <c r="D216"/>
  <c r="C216"/>
  <c r="B216"/>
  <c r="A216"/>
  <c r="L186"/>
  <c r="K186"/>
  <c r="J186"/>
  <c r="I186"/>
  <c r="H186"/>
  <c r="G186"/>
  <c r="F186"/>
  <c r="E186"/>
  <c r="D186"/>
  <c r="C186"/>
  <c r="B186"/>
  <c r="A186"/>
  <c r="L185"/>
  <c r="K185"/>
  <c r="J185"/>
  <c r="I185"/>
  <c r="H185"/>
  <c r="G185"/>
  <c r="F185"/>
  <c r="E185"/>
  <c r="D185"/>
  <c r="C185"/>
  <c r="B185"/>
  <c r="A185"/>
  <c r="L184"/>
  <c r="K184"/>
  <c r="J184"/>
  <c r="I184"/>
  <c r="H184"/>
  <c r="G184"/>
  <c r="F184"/>
  <c r="E184"/>
  <c r="D184"/>
  <c r="C184"/>
  <c r="B184"/>
  <c r="A184"/>
  <c r="L154"/>
  <c r="K154"/>
  <c r="J154"/>
  <c r="I154"/>
  <c r="H154"/>
  <c r="G154"/>
  <c r="F154"/>
  <c r="E154"/>
  <c r="D154"/>
  <c r="C154"/>
  <c r="B154"/>
  <c r="A154"/>
  <c r="L153"/>
  <c r="K153"/>
  <c r="J153"/>
  <c r="I153"/>
  <c r="H153"/>
  <c r="G153"/>
  <c r="F153"/>
  <c r="E153"/>
  <c r="D153"/>
  <c r="C153"/>
  <c r="B153"/>
  <c r="A153"/>
  <c r="L152"/>
  <c r="K152"/>
  <c r="J152"/>
  <c r="I152"/>
  <c r="H152"/>
  <c r="G152"/>
  <c r="F152"/>
  <c r="E152"/>
  <c r="D152"/>
  <c r="C152"/>
  <c r="B152"/>
  <c r="A152"/>
  <c r="L122"/>
  <c r="K122"/>
  <c r="J122"/>
  <c r="I122"/>
  <c r="H122"/>
  <c r="G122"/>
  <c r="F122"/>
  <c r="E122"/>
  <c r="D122"/>
  <c r="C122"/>
  <c r="B122"/>
  <c r="A122"/>
  <c r="L121"/>
  <c r="K121"/>
  <c r="J121"/>
  <c r="I121"/>
  <c r="H121"/>
  <c r="G121"/>
  <c r="F121"/>
  <c r="E121"/>
  <c r="D121"/>
  <c r="C121"/>
  <c r="B121"/>
  <c r="A121"/>
  <c r="L120"/>
  <c r="K120"/>
  <c r="J120"/>
  <c r="I120"/>
  <c r="H120"/>
  <c r="G120"/>
  <c r="F120"/>
  <c r="E120"/>
  <c r="D120"/>
  <c r="C120"/>
  <c r="B120"/>
  <c r="A120"/>
  <c r="L82"/>
  <c r="K82"/>
  <c r="J82"/>
  <c r="I82"/>
  <c r="H82"/>
  <c r="G82"/>
  <c r="F82"/>
  <c r="E82"/>
  <c r="D82"/>
  <c r="C82"/>
  <c r="B82"/>
  <c r="A82"/>
  <c r="L81"/>
  <c r="K81"/>
  <c r="J81"/>
  <c r="I81"/>
  <c r="H81"/>
  <c r="G81"/>
  <c r="F81"/>
  <c r="E81"/>
  <c r="D81"/>
  <c r="C81"/>
  <c r="B81"/>
  <c r="A81"/>
  <c r="L80"/>
  <c r="K80"/>
  <c r="J80"/>
  <c r="I80"/>
  <c r="H80"/>
  <c r="G80"/>
  <c r="F80"/>
  <c r="E80"/>
  <c r="D80"/>
  <c r="C80"/>
  <c r="B80"/>
  <c r="A80"/>
  <c r="L42"/>
  <c r="K42"/>
  <c r="J42"/>
  <c r="I42"/>
  <c r="H42"/>
  <c r="G42"/>
  <c r="F42"/>
  <c r="E42"/>
  <c r="D42"/>
  <c r="C42"/>
  <c r="B42"/>
  <c r="A42"/>
  <c r="L41"/>
  <c r="K41"/>
  <c r="J41"/>
  <c r="I41"/>
  <c r="H41"/>
  <c r="G41"/>
  <c r="F41"/>
  <c r="E41"/>
  <c r="D41"/>
  <c r="C41"/>
  <c r="B41"/>
  <c r="A41"/>
  <c r="L40"/>
  <c r="K40"/>
  <c r="J40"/>
  <c r="I40"/>
  <c r="H40"/>
  <c r="G40"/>
  <c r="F40"/>
  <c r="E40"/>
  <c r="D40"/>
  <c r="C40"/>
  <c r="B40"/>
  <c r="A40"/>
  <c r="L7"/>
  <c r="K7"/>
  <c r="J7"/>
  <c r="I7"/>
  <c r="H7"/>
  <c r="G7"/>
  <c r="F7"/>
  <c r="E7"/>
  <c r="D7"/>
  <c r="C7"/>
  <c r="B7"/>
  <c r="A7"/>
  <c r="L6"/>
  <c r="K6"/>
  <c r="J6"/>
  <c r="I6"/>
  <c r="H6"/>
  <c r="G6"/>
  <c r="F6"/>
  <c r="E6"/>
  <c r="D6"/>
  <c r="C6"/>
  <c r="B6"/>
  <c r="A6"/>
  <c r="L5"/>
  <c r="K5"/>
  <c r="J5"/>
  <c r="I5"/>
  <c r="H5"/>
  <c r="G5"/>
  <c r="F5"/>
  <c r="E5"/>
  <c r="D5"/>
  <c r="C5"/>
  <c r="B5"/>
  <c r="A5"/>
  <c r="L215"/>
  <c r="K215"/>
  <c r="J215"/>
  <c r="I215"/>
  <c r="H215"/>
  <c r="G215"/>
  <c r="F215"/>
  <c r="E215"/>
  <c r="D215"/>
  <c r="C215"/>
  <c r="B215"/>
  <c r="A215"/>
  <c r="L214"/>
  <c r="K214"/>
  <c r="J214"/>
  <c r="I214"/>
  <c r="H214"/>
  <c r="G214"/>
  <c r="F214"/>
  <c r="E214"/>
  <c r="D214"/>
  <c r="C214"/>
  <c r="B214"/>
  <c r="A214"/>
  <c r="L213"/>
  <c r="K213"/>
  <c r="J213"/>
  <c r="I213"/>
  <c r="H213"/>
  <c r="G213"/>
  <c r="F213"/>
  <c r="E213"/>
  <c r="D213"/>
  <c r="C213"/>
  <c r="B213"/>
  <c r="A213"/>
  <c r="L183"/>
  <c r="K183"/>
  <c r="J183"/>
  <c r="I183"/>
  <c r="H183"/>
  <c r="G183"/>
  <c r="F183"/>
  <c r="E183"/>
  <c r="D183"/>
  <c r="C183"/>
  <c r="B183"/>
  <c r="A183"/>
  <c r="L182"/>
  <c r="K182"/>
  <c r="J182"/>
  <c r="I182"/>
  <c r="H182"/>
  <c r="G182"/>
  <c r="F182"/>
  <c r="E182"/>
  <c r="D182"/>
  <c r="C182"/>
  <c r="B182"/>
  <c r="A182"/>
  <c r="L181"/>
  <c r="K181"/>
  <c r="J181"/>
  <c r="I181"/>
  <c r="H181"/>
  <c r="G181"/>
  <c r="F181"/>
  <c r="E181"/>
  <c r="D181"/>
  <c r="C181"/>
  <c r="B181"/>
  <c r="A181"/>
  <c r="L151"/>
  <c r="K151"/>
  <c r="J151"/>
  <c r="I151"/>
  <c r="H151"/>
  <c r="G151"/>
  <c r="F151"/>
  <c r="E151"/>
  <c r="D151"/>
  <c r="C151"/>
  <c r="B151"/>
  <c r="A151"/>
  <c r="L150"/>
  <c r="K150"/>
  <c r="J150"/>
  <c r="I150"/>
  <c r="H150"/>
  <c r="G150"/>
  <c r="F150"/>
  <c r="E150"/>
  <c r="D150"/>
  <c r="C150"/>
  <c r="B150"/>
  <c r="A150"/>
  <c r="L149"/>
  <c r="K149"/>
  <c r="J149"/>
  <c r="I149"/>
  <c r="H149"/>
  <c r="G149"/>
  <c r="F149"/>
  <c r="E149"/>
  <c r="D149"/>
  <c r="C149"/>
  <c r="B149"/>
  <c r="A149"/>
  <c r="L119"/>
  <c r="K119"/>
  <c r="J119"/>
  <c r="I119"/>
  <c r="H119"/>
  <c r="G119"/>
  <c r="F119"/>
  <c r="E119"/>
  <c r="D119"/>
  <c r="C119"/>
  <c r="B119"/>
  <c r="A119"/>
  <c r="L118"/>
  <c r="K118"/>
  <c r="J118"/>
  <c r="I118"/>
  <c r="H118"/>
  <c r="G118"/>
  <c r="F118"/>
  <c r="E118"/>
  <c r="D118"/>
  <c r="C118"/>
  <c r="B118"/>
  <c r="A118"/>
  <c r="L117"/>
  <c r="K117"/>
  <c r="J117"/>
  <c r="I117"/>
  <c r="H117"/>
  <c r="G117"/>
  <c r="F117"/>
  <c r="E117"/>
  <c r="D117"/>
  <c r="C117"/>
  <c r="B117"/>
  <c r="A117"/>
  <c r="L79"/>
  <c r="K79"/>
  <c r="J79"/>
  <c r="I79"/>
  <c r="H79"/>
  <c r="G79"/>
  <c r="F79"/>
  <c r="E79"/>
  <c r="D79"/>
  <c r="C79"/>
  <c r="B79"/>
  <c r="A79"/>
  <c r="L78"/>
  <c r="K78"/>
  <c r="J78"/>
  <c r="I78"/>
  <c r="H78"/>
  <c r="G78"/>
  <c r="F78"/>
  <c r="E78"/>
  <c r="D78"/>
  <c r="C78"/>
  <c r="B78"/>
  <c r="A78"/>
  <c r="L77"/>
  <c r="K77"/>
  <c r="J77"/>
  <c r="I77"/>
  <c r="H77"/>
  <c r="G77"/>
  <c r="F77"/>
  <c r="E77"/>
  <c r="D77"/>
  <c r="C77"/>
  <c r="B77"/>
  <c r="A77"/>
  <c r="L39"/>
  <c r="K39"/>
  <c r="J39"/>
  <c r="I39"/>
  <c r="H39"/>
  <c r="G39"/>
  <c r="F39"/>
  <c r="E39"/>
  <c r="D39"/>
  <c r="C39"/>
  <c r="B39"/>
  <c r="A39"/>
  <c r="L38"/>
  <c r="K38"/>
  <c r="J38"/>
  <c r="I38"/>
  <c r="H38"/>
  <c r="G38"/>
  <c r="F38"/>
  <c r="E38"/>
  <c r="D38"/>
  <c r="C38"/>
  <c r="B38"/>
  <c r="A38"/>
  <c r="L37"/>
  <c r="K37"/>
  <c r="J37"/>
  <c r="I37"/>
  <c r="H37"/>
  <c r="G37"/>
  <c r="F37"/>
  <c r="E37"/>
  <c r="D37"/>
  <c r="C37"/>
  <c r="B37"/>
  <c r="A37"/>
  <c r="L4"/>
  <c r="K4"/>
  <c r="J4"/>
  <c r="I4"/>
  <c r="H4"/>
  <c r="G4"/>
  <c r="F4"/>
  <c r="E4"/>
  <c r="D4"/>
  <c r="C4"/>
  <c r="B4"/>
  <c r="A4"/>
  <c r="L3"/>
  <c r="K3"/>
  <c r="J3"/>
  <c r="I3"/>
  <c r="H3"/>
  <c r="G3"/>
  <c r="F3"/>
  <c r="E3"/>
  <c r="D3"/>
  <c r="C3"/>
  <c r="B3"/>
  <c r="A3"/>
  <c r="L2"/>
  <c r="K2"/>
  <c r="J2"/>
  <c r="I2"/>
  <c r="H2"/>
  <c r="G2"/>
  <c r="F2"/>
  <c r="E2"/>
  <c r="D2"/>
  <c r="C2"/>
  <c r="B2"/>
  <c r="A2"/>
  <c r="L212"/>
  <c r="K212"/>
  <c r="J212"/>
  <c r="I212"/>
  <c r="H212"/>
  <c r="G212"/>
  <c r="F212"/>
  <c r="E212"/>
  <c r="D212"/>
  <c r="C212"/>
  <c r="B212"/>
  <c r="A212"/>
  <c r="L211"/>
  <c r="K211"/>
  <c r="J211"/>
  <c r="I211"/>
  <c r="H211"/>
  <c r="G211"/>
  <c r="F211"/>
  <c r="E211"/>
  <c r="D211"/>
  <c r="C211"/>
  <c r="B211"/>
  <c r="A211"/>
  <c r="L210"/>
  <c r="K210"/>
  <c r="J210"/>
  <c r="I210"/>
  <c r="H210"/>
  <c r="B21" i="41" s="1"/>
  <c r="G210" i="54"/>
  <c r="F210"/>
  <c r="E210"/>
  <c r="D210"/>
  <c r="C210"/>
  <c r="B210"/>
  <c r="A210"/>
  <c r="L180"/>
  <c r="K180"/>
  <c r="J180"/>
  <c r="I180"/>
  <c r="H180"/>
  <c r="G180"/>
  <c r="F180"/>
  <c r="E180"/>
  <c r="D180"/>
  <c r="C180"/>
  <c r="B180"/>
  <c r="A180"/>
  <c r="L179"/>
  <c r="K179"/>
  <c r="J179"/>
  <c r="I179"/>
  <c r="H179"/>
  <c r="G179"/>
  <c r="F179"/>
  <c r="E179"/>
  <c r="D179"/>
  <c r="C179"/>
  <c r="B179"/>
  <c r="A179"/>
  <c r="L178"/>
  <c r="K178"/>
  <c r="J178"/>
  <c r="I178"/>
  <c r="H178"/>
  <c r="B20" i="41" s="1"/>
  <c r="G178" i="54"/>
  <c r="F178"/>
  <c r="E178"/>
  <c r="D178"/>
  <c r="C178"/>
  <c r="B178"/>
  <c r="A178"/>
  <c r="L148"/>
  <c r="K148"/>
  <c r="J148"/>
  <c r="I148"/>
  <c r="H148"/>
  <c r="G148"/>
  <c r="F148"/>
  <c r="E148"/>
  <c r="D148"/>
  <c r="C148"/>
  <c r="B148"/>
  <c r="A148"/>
  <c r="L147"/>
  <c r="K147"/>
  <c r="J147"/>
  <c r="I147"/>
  <c r="H147"/>
  <c r="G147"/>
  <c r="F147"/>
  <c r="E147"/>
  <c r="D147"/>
  <c r="C147"/>
  <c r="B147"/>
  <c r="A147"/>
  <c r="L146"/>
  <c r="K146"/>
  <c r="J146"/>
  <c r="I146"/>
  <c r="H146"/>
  <c r="B19" i="41" s="1"/>
  <c r="G146" i="54"/>
  <c r="F146"/>
  <c r="E146"/>
  <c r="D146"/>
  <c r="C146"/>
  <c r="B146"/>
  <c r="A146"/>
  <c r="L116"/>
  <c r="K116"/>
  <c r="J116"/>
  <c r="I116"/>
  <c r="H116"/>
  <c r="G116"/>
  <c r="F116"/>
  <c r="E116"/>
  <c r="D116"/>
  <c r="C116"/>
  <c r="B116"/>
  <c r="A116"/>
  <c r="L115"/>
  <c r="K115"/>
  <c r="J115"/>
  <c r="I115"/>
  <c r="H115"/>
  <c r="G115"/>
  <c r="F115"/>
  <c r="E115"/>
  <c r="D115"/>
  <c r="C115"/>
  <c r="B115"/>
  <c r="A115"/>
  <c r="L114"/>
  <c r="K114"/>
  <c r="J114"/>
  <c r="I114"/>
  <c r="H114"/>
  <c r="B18" i="41" s="1"/>
  <c r="G114" i="54"/>
  <c r="F114"/>
  <c r="E114"/>
  <c r="D114"/>
  <c r="C114"/>
  <c r="B114"/>
  <c r="A114"/>
  <c r="L76"/>
  <c r="K76"/>
  <c r="J76"/>
  <c r="I76"/>
  <c r="H76"/>
  <c r="G76"/>
  <c r="F76"/>
  <c r="E76"/>
  <c r="D76"/>
  <c r="C76"/>
  <c r="B76"/>
  <c r="A76"/>
  <c r="L75"/>
  <c r="K75"/>
  <c r="J75"/>
  <c r="I75"/>
  <c r="H75"/>
  <c r="G75"/>
  <c r="F75"/>
  <c r="E75"/>
  <c r="D75"/>
  <c r="C75"/>
  <c r="B75"/>
  <c r="A75"/>
  <c r="L74"/>
  <c r="K74"/>
  <c r="J74"/>
  <c r="I74"/>
  <c r="H74"/>
  <c r="B17" i="41" s="1"/>
  <c r="G74" i="54"/>
  <c r="F74"/>
  <c r="E74"/>
  <c r="D74"/>
  <c r="C74"/>
  <c r="B74"/>
  <c r="A74"/>
  <c r="L36"/>
  <c r="K36"/>
  <c r="J36"/>
  <c r="I36"/>
  <c r="H36"/>
  <c r="G36"/>
  <c r="F36"/>
  <c r="E36"/>
  <c r="D36"/>
  <c r="C36"/>
  <c r="B36"/>
  <c r="A36"/>
  <c r="L35"/>
  <c r="K35"/>
  <c r="J35"/>
  <c r="I35"/>
  <c r="H35"/>
  <c r="G35"/>
  <c r="F35"/>
  <c r="E35"/>
  <c r="D35"/>
  <c r="C35"/>
  <c r="B35"/>
  <c r="A35"/>
  <c r="L34"/>
  <c r="K34"/>
  <c r="J34"/>
  <c r="I34"/>
  <c r="H34"/>
  <c r="B16" i="41" s="1"/>
  <c r="G34" i="54"/>
  <c r="F34"/>
  <c r="E34"/>
  <c r="D34"/>
  <c r="C34"/>
  <c r="B34"/>
  <c r="A34"/>
  <c r="L1"/>
  <c r="K1"/>
  <c r="J1"/>
  <c r="I1"/>
  <c r="H1"/>
  <c r="G1"/>
  <c r="F1"/>
  <c r="E1"/>
  <c r="D1"/>
  <c r="C1"/>
  <c r="B1"/>
  <c r="A1"/>
  <c r="I281" i="11"/>
  <c r="J281"/>
  <c r="K281"/>
  <c r="I282"/>
  <c r="J282"/>
  <c r="K282"/>
  <c r="I283"/>
  <c r="J283"/>
  <c r="K283"/>
  <c r="I284"/>
  <c r="J284"/>
  <c r="K284"/>
  <c r="I285"/>
  <c r="J285"/>
  <c r="K285"/>
  <c r="I286"/>
  <c r="J286"/>
  <c r="K286"/>
  <c r="I287"/>
  <c r="J287"/>
  <c r="K287"/>
  <c r="I288"/>
  <c r="J288"/>
  <c r="K288"/>
  <c r="I289"/>
  <c r="J289"/>
  <c r="K289"/>
  <c r="I290"/>
  <c r="J290"/>
  <c r="K290"/>
  <c r="I291"/>
  <c r="J291"/>
  <c r="K291"/>
  <c r="I292"/>
  <c r="J292"/>
  <c r="K292"/>
  <c r="I293"/>
  <c r="J293"/>
  <c r="K293"/>
  <c r="I294"/>
  <c r="J294"/>
  <c r="K294"/>
  <c r="I295"/>
  <c r="J295"/>
  <c r="K295"/>
  <c r="I296"/>
  <c r="J296"/>
  <c r="K296"/>
  <c r="I297"/>
  <c r="J297"/>
  <c r="K297"/>
  <c r="I298"/>
  <c r="J298"/>
  <c r="K298"/>
  <c r="I299"/>
  <c r="J299"/>
  <c r="K299"/>
  <c r="I300"/>
  <c r="J300"/>
  <c r="K300"/>
  <c r="I301"/>
  <c r="J301"/>
  <c r="K301"/>
  <c r="I302"/>
  <c r="J302"/>
  <c r="K302"/>
  <c r="I303"/>
  <c r="J303"/>
  <c r="K303"/>
  <c r="I304"/>
  <c r="J304"/>
  <c r="K304"/>
  <c r="I305"/>
  <c r="J305"/>
  <c r="K305"/>
  <c r="I306"/>
  <c r="J306"/>
  <c r="K306"/>
  <c r="I307"/>
  <c r="J307"/>
  <c r="K307"/>
  <c r="I308"/>
  <c r="J308"/>
  <c r="K308"/>
  <c r="I309"/>
  <c r="J309"/>
  <c r="K309"/>
  <c r="I310"/>
  <c r="J310"/>
  <c r="K310"/>
  <c r="I311"/>
  <c r="J311"/>
  <c r="K311"/>
  <c r="I312"/>
  <c r="J312"/>
  <c r="K312"/>
  <c r="I313"/>
  <c r="J313"/>
  <c r="K313"/>
  <c r="I314"/>
  <c r="J314"/>
  <c r="K314"/>
  <c r="I315"/>
  <c r="J315"/>
  <c r="K315"/>
  <c r="I316"/>
  <c r="J316"/>
  <c r="K316"/>
  <c r="I317"/>
  <c r="J317"/>
  <c r="K317"/>
  <c r="I318"/>
  <c r="J318"/>
  <c r="K318"/>
  <c r="I319"/>
  <c r="J319"/>
  <c r="K319"/>
  <c r="I320"/>
  <c r="J320"/>
  <c r="K320"/>
  <c r="I321"/>
  <c r="J321"/>
  <c r="K321"/>
  <c r="I322"/>
  <c r="J322"/>
  <c r="K322"/>
  <c r="I323"/>
  <c r="J323"/>
  <c r="K323"/>
  <c r="I324"/>
  <c r="J324"/>
  <c r="K324"/>
  <c r="I325"/>
  <c r="J325"/>
  <c r="K325"/>
  <c r="I326"/>
  <c r="J326"/>
  <c r="K326"/>
  <c r="I327"/>
  <c r="J327"/>
  <c r="K327"/>
  <c r="I328"/>
  <c r="J328"/>
  <c r="K328"/>
  <c r="I329"/>
  <c r="J329"/>
  <c r="K329"/>
  <c r="I330"/>
  <c r="J330"/>
  <c r="K330"/>
  <c r="I331"/>
  <c r="J331"/>
  <c r="K331"/>
  <c r="I332"/>
  <c r="J332"/>
  <c r="K332"/>
  <c r="I333"/>
  <c r="J333"/>
  <c r="K333"/>
  <c r="I334"/>
  <c r="J334"/>
  <c r="K334"/>
  <c r="I335"/>
  <c r="J335"/>
  <c r="K335"/>
  <c r="I336"/>
  <c r="J336"/>
  <c r="K336"/>
  <c r="I337"/>
  <c r="J337"/>
  <c r="K337"/>
  <c r="I338"/>
  <c r="J338"/>
  <c r="K338"/>
  <c r="I339"/>
  <c r="J339"/>
  <c r="K339"/>
  <c r="I340"/>
  <c r="J340"/>
  <c r="K340"/>
  <c r="I341"/>
  <c r="J341"/>
  <c r="K341"/>
  <c r="I342"/>
  <c r="J342"/>
  <c r="K342"/>
  <c r="I343"/>
  <c r="J343"/>
  <c r="K343"/>
  <c r="I344"/>
  <c r="J344"/>
  <c r="K344"/>
  <c r="I345"/>
  <c r="J345"/>
  <c r="K345"/>
  <c r="I346"/>
  <c r="J346"/>
  <c r="K346"/>
  <c r="I347"/>
  <c r="J347"/>
  <c r="K347"/>
  <c r="I348"/>
  <c r="J348"/>
  <c r="K348"/>
  <c r="I349"/>
  <c r="J349"/>
  <c r="K349"/>
  <c r="I350"/>
  <c r="J350"/>
  <c r="K350"/>
  <c r="I351"/>
  <c r="J351"/>
  <c r="K351"/>
  <c r="I352"/>
  <c r="J352"/>
  <c r="K352"/>
  <c r="I353"/>
  <c r="J353"/>
  <c r="K353"/>
  <c r="I354"/>
  <c r="J354"/>
  <c r="K354"/>
  <c r="I355"/>
  <c r="J355"/>
  <c r="K355"/>
  <c r="I356"/>
  <c r="J356"/>
  <c r="K356"/>
  <c r="I357"/>
  <c r="J357"/>
  <c r="K357"/>
  <c r="I358"/>
  <c r="J358"/>
  <c r="K358"/>
  <c r="I269"/>
  <c r="J269"/>
  <c r="K269"/>
  <c r="I270"/>
  <c r="J270"/>
  <c r="K270"/>
  <c r="I271"/>
  <c r="J271"/>
  <c r="K271"/>
  <c r="I272"/>
  <c r="J272"/>
  <c r="K272"/>
  <c r="I273"/>
  <c r="J273"/>
  <c r="K273"/>
  <c r="I274"/>
  <c r="J274"/>
  <c r="K274"/>
  <c r="I275"/>
  <c r="J275"/>
  <c r="K275"/>
  <c r="I276"/>
  <c r="J276"/>
  <c r="K276"/>
  <c r="I277"/>
  <c r="J277"/>
  <c r="K277"/>
  <c r="I278"/>
  <c r="J278"/>
  <c r="K278"/>
  <c r="I279"/>
  <c r="J279"/>
  <c r="K279"/>
  <c r="I280"/>
  <c r="J280"/>
  <c r="K280"/>
  <c r="I252"/>
  <c r="J252"/>
  <c r="K252"/>
  <c r="I253"/>
  <c r="J253"/>
  <c r="K253"/>
  <c r="I254"/>
  <c r="J254"/>
  <c r="K254"/>
  <c r="I255"/>
  <c r="J255"/>
  <c r="K255"/>
  <c r="I256"/>
  <c r="J256"/>
  <c r="K256"/>
  <c r="I257"/>
  <c r="J257"/>
  <c r="K257"/>
  <c r="I258"/>
  <c r="J258"/>
  <c r="K258"/>
  <c r="I259"/>
  <c r="J259"/>
  <c r="K259"/>
  <c r="I260"/>
  <c r="J260"/>
  <c r="K260"/>
  <c r="I261"/>
  <c r="J261"/>
  <c r="K261"/>
  <c r="I262"/>
  <c r="J262"/>
  <c r="K262"/>
  <c r="I263"/>
  <c r="J263"/>
  <c r="K263"/>
  <c r="I264"/>
  <c r="J264"/>
  <c r="K264"/>
  <c r="I265"/>
  <c r="J265"/>
  <c r="K265"/>
  <c r="I266"/>
  <c r="J266"/>
  <c r="K266"/>
  <c r="I267"/>
  <c r="J267"/>
  <c r="K267"/>
  <c r="I268"/>
  <c r="J268"/>
  <c r="K268"/>
  <c r="I242"/>
  <c r="J242"/>
  <c r="K242"/>
  <c r="I243"/>
  <c r="J243"/>
  <c r="K243"/>
  <c r="I244"/>
  <c r="J244"/>
  <c r="K244"/>
  <c r="I245"/>
  <c r="J245"/>
  <c r="K245"/>
  <c r="I246"/>
  <c r="J246"/>
  <c r="K246"/>
  <c r="I247"/>
  <c r="J247"/>
  <c r="K247"/>
  <c r="I248"/>
  <c r="J248"/>
  <c r="K248"/>
  <c r="I249"/>
  <c r="J249"/>
  <c r="K249"/>
  <c r="I250"/>
  <c r="J250"/>
  <c r="K250"/>
  <c r="I251"/>
  <c r="J251"/>
  <c r="K251"/>
  <c r="A3"/>
  <c r="B3"/>
  <c r="C3"/>
  <c r="D3"/>
  <c r="E3"/>
  <c r="F3"/>
  <c r="G3"/>
  <c r="H3"/>
  <c r="I3"/>
  <c r="J3"/>
  <c r="K3"/>
  <c r="L3"/>
  <c r="A4"/>
  <c r="B4"/>
  <c r="C4"/>
  <c r="D4"/>
  <c r="E4"/>
  <c r="F4"/>
  <c r="G4"/>
  <c r="H4"/>
  <c r="I4"/>
  <c r="J4"/>
  <c r="K4"/>
  <c r="L4"/>
  <c r="A5"/>
  <c r="B5"/>
  <c r="C5"/>
  <c r="D5"/>
  <c r="E5"/>
  <c r="F5"/>
  <c r="G5"/>
  <c r="H5"/>
  <c r="I5"/>
  <c r="J5"/>
  <c r="K5"/>
  <c r="L5"/>
  <c r="A6"/>
  <c r="B6"/>
  <c r="C6"/>
  <c r="D6"/>
  <c r="E6"/>
  <c r="F6"/>
  <c r="G6"/>
  <c r="H6"/>
  <c r="I6"/>
  <c r="J6"/>
  <c r="K6"/>
  <c r="L6"/>
  <c r="A7"/>
  <c r="B7"/>
  <c r="C7"/>
  <c r="D7"/>
  <c r="E7"/>
  <c r="F7"/>
  <c r="G7"/>
  <c r="H7"/>
  <c r="I7"/>
  <c r="J7"/>
  <c r="K7"/>
  <c r="L7"/>
  <c r="A8"/>
  <c r="B8"/>
  <c r="C8"/>
  <c r="D8"/>
  <c r="E8"/>
  <c r="F8"/>
  <c r="G8"/>
  <c r="H8"/>
  <c r="I8"/>
  <c r="J8"/>
  <c r="K8"/>
  <c r="L8"/>
  <c r="A9"/>
  <c r="B9"/>
  <c r="C9"/>
  <c r="D9"/>
  <c r="E9"/>
  <c r="F9"/>
  <c r="G9"/>
  <c r="H9"/>
  <c r="I9"/>
  <c r="J9"/>
  <c r="K9"/>
  <c r="L9"/>
  <c r="A10"/>
  <c r="B10"/>
  <c r="C10"/>
  <c r="D10"/>
  <c r="E10"/>
  <c r="F10"/>
  <c r="G10"/>
  <c r="H10"/>
  <c r="I10"/>
  <c r="J10"/>
  <c r="K10"/>
  <c r="L10"/>
  <c r="A11"/>
  <c r="B11"/>
  <c r="C11"/>
  <c r="D11"/>
  <c r="E11"/>
  <c r="F11"/>
  <c r="G11"/>
  <c r="H11"/>
  <c r="I11"/>
  <c r="J11"/>
  <c r="K11"/>
  <c r="L11"/>
  <c r="A12"/>
  <c r="B12"/>
  <c r="C12"/>
  <c r="D12"/>
  <c r="E12"/>
  <c r="F12"/>
  <c r="G12"/>
  <c r="H12"/>
  <c r="I12"/>
  <c r="J12"/>
  <c r="K12"/>
  <c r="L12"/>
  <c r="A13"/>
  <c r="B13"/>
  <c r="C13"/>
  <c r="D13"/>
  <c r="E13"/>
  <c r="F13"/>
  <c r="G13"/>
  <c r="H13"/>
  <c r="I13"/>
  <c r="J13"/>
  <c r="K13"/>
  <c r="L13"/>
  <c r="A14"/>
  <c r="B14"/>
  <c r="C14"/>
  <c r="D14"/>
  <c r="E14"/>
  <c r="F14"/>
  <c r="G14"/>
  <c r="H14"/>
  <c r="I14"/>
  <c r="J14"/>
  <c r="K14"/>
  <c r="L14"/>
  <c r="A15"/>
  <c r="B15"/>
  <c r="C15"/>
  <c r="D15"/>
  <c r="E15"/>
  <c r="F15"/>
  <c r="G15"/>
  <c r="H15"/>
  <c r="I15"/>
  <c r="J15"/>
  <c r="K15"/>
  <c r="L15"/>
  <c r="A16"/>
  <c r="B16"/>
  <c r="C16"/>
  <c r="D16"/>
  <c r="E16"/>
  <c r="F16"/>
  <c r="G16"/>
  <c r="H16"/>
  <c r="I16"/>
  <c r="J16"/>
  <c r="K16"/>
  <c r="L16"/>
  <c r="A17"/>
  <c r="B17"/>
  <c r="C17"/>
  <c r="D17"/>
  <c r="E17"/>
  <c r="F17"/>
  <c r="G17"/>
  <c r="H17"/>
  <c r="I17"/>
  <c r="J17"/>
  <c r="K17"/>
  <c r="L17"/>
  <c r="A18"/>
  <c r="B18"/>
  <c r="C18"/>
  <c r="D18"/>
  <c r="E18"/>
  <c r="F18"/>
  <c r="G18"/>
  <c r="H18"/>
  <c r="I18"/>
  <c r="J18"/>
  <c r="K18"/>
  <c r="L18"/>
  <c r="A19"/>
  <c r="B19"/>
  <c r="C19"/>
  <c r="D19"/>
  <c r="E19"/>
  <c r="F19"/>
  <c r="G19"/>
  <c r="H19"/>
  <c r="I19"/>
  <c r="J19"/>
  <c r="K19"/>
  <c r="L19"/>
  <c r="A20"/>
  <c r="B20"/>
  <c r="C20"/>
  <c r="D20"/>
  <c r="E20"/>
  <c r="F20"/>
  <c r="G20"/>
  <c r="H20"/>
  <c r="I20"/>
  <c r="J20"/>
  <c r="K20"/>
  <c r="L20"/>
  <c r="A21"/>
  <c r="B21"/>
  <c r="C21"/>
  <c r="D21"/>
  <c r="E21"/>
  <c r="F21"/>
  <c r="G21"/>
  <c r="H21"/>
  <c r="I21"/>
  <c r="J21"/>
  <c r="K21"/>
  <c r="L21"/>
  <c r="A22"/>
  <c r="B22"/>
  <c r="C22"/>
  <c r="D22"/>
  <c r="E22"/>
  <c r="F22"/>
  <c r="G22"/>
  <c r="H22"/>
  <c r="I22"/>
  <c r="J22"/>
  <c r="K22"/>
  <c r="L22"/>
  <c r="A23"/>
  <c r="B23"/>
  <c r="C23"/>
  <c r="D23"/>
  <c r="E23"/>
  <c r="F23"/>
  <c r="G23"/>
  <c r="H23"/>
  <c r="I23"/>
  <c r="J23"/>
  <c r="K23"/>
  <c r="L23"/>
  <c r="A24"/>
  <c r="B24"/>
  <c r="C24"/>
  <c r="D24"/>
  <c r="E24"/>
  <c r="F24"/>
  <c r="G24"/>
  <c r="H24"/>
  <c r="I24"/>
  <c r="J24"/>
  <c r="K24"/>
  <c r="L24"/>
  <c r="A25"/>
  <c r="B25"/>
  <c r="C25"/>
  <c r="D25"/>
  <c r="E25"/>
  <c r="F25"/>
  <c r="G25"/>
  <c r="H25"/>
  <c r="I25"/>
  <c r="J25"/>
  <c r="K25"/>
  <c r="L25"/>
  <c r="A26"/>
  <c r="B26"/>
  <c r="C26"/>
  <c r="D26"/>
  <c r="E26"/>
  <c r="F26"/>
  <c r="G26"/>
  <c r="H26"/>
  <c r="I26"/>
  <c r="J26"/>
  <c r="K26"/>
  <c r="L26"/>
  <c r="A27"/>
  <c r="B27"/>
  <c r="C27"/>
  <c r="D27"/>
  <c r="E27"/>
  <c r="F27"/>
  <c r="G27"/>
  <c r="H27"/>
  <c r="I27"/>
  <c r="J27"/>
  <c r="K27"/>
  <c r="L27"/>
  <c r="A28"/>
  <c r="B28"/>
  <c r="C28"/>
  <c r="D28"/>
  <c r="E28"/>
  <c r="F28"/>
  <c r="G28"/>
  <c r="H28"/>
  <c r="I28"/>
  <c r="J28"/>
  <c r="K28"/>
  <c r="L28"/>
  <c r="A29"/>
  <c r="B29"/>
  <c r="C29"/>
  <c r="D29"/>
  <c r="E29"/>
  <c r="F29"/>
  <c r="G29"/>
  <c r="H29"/>
  <c r="I29"/>
  <c r="J29"/>
  <c r="K29"/>
  <c r="L29"/>
  <c r="A30"/>
  <c r="B30"/>
  <c r="C30"/>
  <c r="D30"/>
  <c r="E30"/>
  <c r="F30"/>
  <c r="G30"/>
  <c r="H30"/>
  <c r="I30"/>
  <c r="J30"/>
  <c r="K30"/>
  <c r="L30"/>
  <c r="A31"/>
  <c r="B31"/>
  <c r="C31"/>
  <c r="D31"/>
  <c r="E31"/>
  <c r="F31"/>
  <c r="G31"/>
  <c r="H31"/>
  <c r="I31"/>
  <c r="J31"/>
  <c r="K31"/>
  <c r="L31"/>
  <c r="A32"/>
  <c r="B32"/>
  <c r="C32"/>
  <c r="D32"/>
  <c r="E32"/>
  <c r="F32"/>
  <c r="G32"/>
  <c r="H32"/>
  <c r="I32"/>
  <c r="J32"/>
  <c r="K32"/>
  <c r="L32"/>
  <c r="A33"/>
  <c r="B33"/>
  <c r="C33"/>
  <c r="D33"/>
  <c r="E33"/>
  <c r="F33"/>
  <c r="G33"/>
  <c r="H33"/>
  <c r="I33"/>
  <c r="J33"/>
  <c r="K33"/>
  <c r="L33"/>
  <c r="A34"/>
  <c r="B34"/>
  <c r="C34"/>
  <c r="D34"/>
  <c r="E34"/>
  <c r="F34"/>
  <c r="G34"/>
  <c r="H34"/>
  <c r="I34"/>
  <c r="J34"/>
  <c r="K34"/>
  <c r="L34"/>
  <c r="A35"/>
  <c r="B35"/>
  <c r="C35"/>
  <c r="D35"/>
  <c r="E35"/>
  <c r="F35"/>
  <c r="G35"/>
  <c r="H35"/>
  <c r="I35"/>
  <c r="J35"/>
  <c r="K35"/>
  <c r="L35"/>
  <c r="A36"/>
  <c r="B36"/>
  <c r="C36"/>
  <c r="D36"/>
  <c r="E36"/>
  <c r="F36"/>
  <c r="G36"/>
  <c r="H36"/>
  <c r="I36"/>
  <c r="J36"/>
  <c r="K36"/>
  <c r="L36"/>
  <c r="A37"/>
  <c r="B37"/>
  <c r="C37"/>
  <c r="D37"/>
  <c r="E37"/>
  <c r="F37"/>
  <c r="G37"/>
  <c r="H37"/>
  <c r="I37"/>
  <c r="J37"/>
  <c r="K37"/>
  <c r="L37"/>
  <c r="A38"/>
  <c r="B38"/>
  <c r="C38"/>
  <c r="D38"/>
  <c r="E38"/>
  <c r="F38"/>
  <c r="G38"/>
  <c r="H38"/>
  <c r="I38"/>
  <c r="J38"/>
  <c r="K38"/>
  <c r="L38"/>
  <c r="A39"/>
  <c r="B39"/>
  <c r="C39"/>
  <c r="D39"/>
  <c r="E39"/>
  <c r="F39"/>
  <c r="G39"/>
  <c r="H39"/>
  <c r="I39"/>
  <c r="J39"/>
  <c r="K39"/>
  <c r="L39"/>
  <c r="A40"/>
  <c r="B40"/>
  <c r="C40"/>
  <c r="D40"/>
  <c r="E40"/>
  <c r="F40"/>
  <c r="G40"/>
  <c r="H40"/>
  <c r="I40"/>
  <c r="J40"/>
  <c r="K40"/>
  <c r="L40"/>
  <c r="A41"/>
  <c r="B41"/>
  <c r="C41"/>
  <c r="D41"/>
  <c r="E41"/>
  <c r="F41"/>
  <c r="G41"/>
  <c r="H41"/>
  <c r="I41"/>
  <c r="J41"/>
  <c r="K41"/>
  <c r="L41"/>
  <c r="A42"/>
  <c r="B42"/>
  <c r="C42"/>
  <c r="D42"/>
  <c r="E42"/>
  <c r="F42"/>
  <c r="G42"/>
  <c r="H42"/>
  <c r="I42"/>
  <c r="J42"/>
  <c r="K42"/>
  <c r="L42"/>
  <c r="A43"/>
  <c r="B43"/>
  <c r="C43"/>
  <c r="D43"/>
  <c r="E43"/>
  <c r="F43"/>
  <c r="G43"/>
  <c r="H43"/>
  <c r="I43"/>
  <c r="J43"/>
  <c r="K43"/>
  <c r="L43"/>
  <c r="A44"/>
  <c r="B44"/>
  <c r="C44"/>
  <c r="D44"/>
  <c r="E44"/>
  <c r="F44"/>
  <c r="G44"/>
  <c r="H44"/>
  <c r="I44"/>
  <c r="J44"/>
  <c r="K44"/>
  <c r="L44"/>
  <c r="A45"/>
  <c r="B45"/>
  <c r="C45"/>
  <c r="D45"/>
  <c r="E45"/>
  <c r="F45"/>
  <c r="G45"/>
  <c r="H45"/>
  <c r="I45"/>
  <c r="J45"/>
  <c r="K45"/>
  <c r="L45"/>
  <c r="A46"/>
  <c r="B46"/>
  <c r="C46"/>
  <c r="D46"/>
  <c r="E46"/>
  <c r="F46"/>
  <c r="G46"/>
  <c r="H46"/>
  <c r="I46"/>
  <c r="J46"/>
  <c r="K46"/>
  <c r="L46"/>
  <c r="A47"/>
  <c r="B47"/>
  <c r="C47"/>
  <c r="D47"/>
  <c r="E47"/>
  <c r="F47"/>
  <c r="G47"/>
  <c r="H47"/>
  <c r="I47"/>
  <c r="J47"/>
  <c r="K47"/>
  <c r="L47"/>
  <c r="A48"/>
  <c r="B48"/>
  <c r="C48"/>
  <c r="D48"/>
  <c r="E48"/>
  <c r="F48"/>
  <c r="G48"/>
  <c r="H48"/>
  <c r="I48"/>
  <c r="J48"/>
  <c r="K48"/>
  <c r="L48"/>
  <c r="A49"/>
  <c r="B49"/>
  <c r="C49"/>
  <c r="D49"/>
  <c r="E49"/>
  <c r="F49"/>
  <c r="G49"/>
  <c r="H49"/>
  <c r="I49"/>
  <c r="J49"/>
  <c r="K49"/>
  <c r="L49"/>
  <c r="A50"/>
  <c r="B50"/>
  <c r="C50"/>
  <c r="D50"/>
  <c r="E50"/>
  <c r="F50"/>
  <c r="G50"/>
  <c r="H50"/>
  <c r="I50"/>
  <c r="J50"/>
  <c r="K50"/>
  <c r="L50"/>
  <c r="A51"/>
  <c r="B51"/>
  <c r="C51"/>
  <c r="D51"/>
  <c r="E51"/>
  <c r="F51"/>
  <c r="G51"/>
  <c r="H51"/>
  <c r="I51"/>
  <c r="J51"/>
  <c r="K51"/>
  <c r="L51"/>
  <c r="A52"/>
  <c r="B52"/>
  <c r="C52"/>
  <c r="D52"/>
  <c r="E52"/>
  <c r="F52"/>
  <c r="G52"/>
  <c r="H52"/>
  <c r="I52"/>
  <c r="J52"/>
  <c r="K52"/>
  <c r="L52"/>
  <c r="A53"/>
  <c r="B53"/>
  <c r="C53"/>
  <c r="D53"/>
  <c r="E53"/>
  <c r="F53"/>
  <c r="G53"/>
  <c r="H53"/>
  <c r="I53"/>
  <c r="J53"/>
  <c r="K53"/>
  <c r="L53"/>
  <c r="A54"/>
  <c r="B54"/>
  <c r="C54"/>
  <c r="D54"/>
  <c r="E54"/>
  <c r="F54"/>
  <c r="G54"/>
  <c r="H54"/>
  <c r="I54"/>
  <c r="J54"/>
  <c r="K54"/>
  <c r="L54"/>
  <c r="A55"/>
  <c r="B55"/>
  <c r="C55"/>
  <c r="D55"/>
  <c r="E55"/>
  <c r="F55"/>
  <c r="G55"/>
  <c r="H55"/>
  <c r="I55"/>
  <c r="J55"/>
  <c r="K55"/>
  <c r="L55"/>
  <c r="A56"/>
  <c r="B56"/>
  <c r="C56"/>
  <c r="D56"/>
  <c r="E56"/>
  <c r="F56"/>
  <c r="G56"/>
  <c r="H56"/>
  <c r="I56"/>
  <c r="J56"/>
  <c r="K56"/>
  <c r="L56"/>
  <c r="A57"/>
  <c r="B57"/>
  <c r="C57"/>
  <c r="D57"/>
  <c r="E57"/>
  <c r="F57"/>
  <c r="G57"/>
  <c r="H57"/>
  <c r="I57"/>
  <c r="J57"/>
  <c r="K57"/>
  <c r="L57"/>
  <c r="A58"/>
  <c r="B58"/>
  <c r="C58"/>
  <c r="D58"/>
  <c r="E58"/>
  <c r="F58"/>
  <c r="G58"/>
  <c r="H58"/>
  <c r="I58"/>
  <c r="J58"/>
  <c r="K58"/>
  <c r="L58"/>
  <c r="A59"/>
  <c r="B59"/>
  <c r="C59"/>
  <c r="D59"/>
  <c r="E59"/>
  <c r="F59"/>
  <c r="G59"/>
  <c r="H59"/>
  <c r="I59"/>
  <c r="J59"/>
  <c r="K59"/>
  <c r="L59"/>
  <c r="A60"/>
  <c r="B60"/>
  <c r="C60"/>
  <c r="D60"/>
  <c r="E60"/>
  <c r="F60"/>
  <c r="G60"/>
  <c r="H60"/>
  <c r="I60"/>
  <c r="J60"/>
  <c r="K60"/>
  <c r="L60"/>
  <c r="A61"/>
  <c r="B61"/>
  <c r="C61"/>
  <c r="D61"/>
  <c r="E61"/>
  <c r="F61"/>
  <c r="G61"/>
  <c r="H61"/>
  <c r="I61"/>
  <c r="J61"/>
  <c r="K61"/>
  <c r="L61"/>
  <c r="A62"/>
  <c r="B62"/>
  <c r="C62"/>
  <c r="D62"/>
  <c r="E62"/>
  <c r="F62"/>
  <c r="G62"/>
  <c r="H62"/>
  <c r="I62"/>
  <c r="J62"/>
  <c r="K62"/>
  <c r="L62"/>
  <c r="A63"/>
  <c r="B63"/>
  <c r="C63"/>
  <c r="D63"/>
  <c r="E63"/>
  <c r="F63"/>
  <c r="G63"/>
  <c r="H63"/>
  <c r="I63"/>
  <c r="J63"/>
  <c r="K63"/>
  <c r="L63"/>
  <c r="A64"/>
  <c r="B64"/>
  <c r="C64"/>
  <c r="D64"/>
  <c r="E64"/>
  <c r="F64"/>
  <c r="G64"/>
  <c r="H64"/>
  <c r="I64"/>
  <c r="J64"/>
  <c r="K64"/>
  <c r="L64"/>
  <c r="A65"/>
  <c r="B65"/>
  <c r="C65"/>
  <c r="D65"/>
  <c r="E65"/>
  <c r="F65"/>
  <c r="G65"/>
  <c r="H65"/>
  <c r="I65"/>
  <c r="J65"/>
  <c r="K65"/>
  <c r="L65"/>
  <c r="A66"/>
  <c r="B66"/>
  <c r="C66"/>
  <c r="D66"/>
  <c r="E66"/>
  <c r="F66"/>
  <c r="G66"/>
  <c r="H66"/>
  <c r="I66"/>
  <c r="J66"/>
  <c r="K66"/>
  <c r="L66"/>
  <c r="A67"/>
  <c r="B67"/>
  <c r="C67"/>
  <c r="D67"/>
  <c r="E67"/>
  <c r="F67"/>
  <c r="G67"/>
  <c r="H67"/>
  <c r="I67"/>
  <c r="J67"/>
  <c r="K67"/>
  <c r="L67"/>
  <c r="A68"/>
  <c r="B68"/>
  <c r="C68"/>
  <c r="D68"/>
  <c r="E68"/>
  <c r="F68"/>
  <c r="G68"/>
  <c r="H68"/>
  <c r="I68"/>
  <c r="J68"/>
  <c r="K68"/>
  <c r="L68"/>
  <c r="A69"/>
  <c r="B69"/>
  <c r="C69"/>
  <c r="D69"/>
  <c r="E69"/>
  <c r="F69"/>
  <c r="G69"/>
  <c r="H69"/>
  <c r="I69"/>
  <c r="J69"/>
  <c r="K69"/>
  <c r="L69"/>
  <c r="A70"/>
  <c r="B70"/>
  <c r="C70"/>
  <c r="D70"/>
  <c r="E70"/>
  <c r="F70"/>
  <c r="G70"/>
  <c r="H70"/>
  <c r="I70"/>
  <c r="J70"/>
  <c r="K70"/>
  <c r="L70"/>
  <c r="A71"/>
  <c r="B71"/>
  <c r="C71"/>
  <c r="D71"/>
  <c r="E71"/>
  <c r="F71"/>
  <c r="G71"/>
  <c r="H71"/>
  <c r="I71"/>
  <c r="J71"/>
  <c r="K71"/>
  <c r="L71"/>
  <c r="A72"/>
  <c r="B72"/>
  <c r="C72"/>
  <c r="D72"/>
  <c r="E72"/>
  <c r="F72"/>
  <c r="G72"/>
  <c r="H72"/>
  <c r="I72"/>
  <c r="J72"/>
  <c r="K72"/>
  <c r="L72"/>
  <c r="A73"/>
  <c r="B73"/>
  <c r="C73"/>
  <c r="D73"/>
  <c r="E73"/>
  <c r="F73"/>
  <c r="G73"/>
  <c r="H73"/>
  <c r="I73"/>
  <c r="J73"/>
  <c r="K73"/>
  <c r="L73"/>
  <c r="A74"/>
  <c r="B74"/>
  <c r="C74"/>
  <c r="D74"/>
  <c r="E74"/>
  <c r="F74"/>
  <c r="G74"/>
  <c r="H74"/>
  <c r="I74"/>
  <c r="J74"/>
  <c r="K74"/>
  <c r="L74"/>
  <c r="A75"/>
  <c r="B75"/>
  <c r="C75"/>
  <c r="D75"/>
  <c r="E75"/>
  <c r="F75"/>
  <c r="G75"/>
  <c r="H75"/>
  <c r="I75"/>
  <c r="J75"/>
  <c r="K75"/>
  <c r="L75"/>
  <c r="A76"/>
  <c r="B76"/>
  <c r="C76"/>
  <c r="D76"/>
  <c r="E76"/>
  <c r="F76"/>
  <c r="G76"/>
  <c r="H76"/>
  <c r="I76"/>
  <c r="J76"/>
  <c r="K76"/>
  <c r="L76"/>
  <c r="A77"/>
  <c r="B77"/>
  <c r="C77"/>
  <c r="D77"/>
  <c r="E77"/>
  <c r="F77"/>
  <c r="G77"/>
  <c r="H77"/>
  <c r="I77"/>
  <c r="J77"/>
  <c r="K77"/>
  <c r="L77"/>
  <c r="A78"/>
  <c r="B78"/>
  <c r="C78"/>
  <c r="D78"/>
  <c r="E78"/>
  <c r="F78"/>
  <c r="G78"/>
  <c r="H78"/>
  <c r="I78"/>
  <c r="J78"/>
  <c r="K78"/>
  <c r="L78"/>
  <c r="A79"/>
  <c r="B79"/>
  <c r="C79"/>
  <c r="D79"/>
  <c r="E79"/>
  <c r="F79"/>
  <c r="G79"/>
  <c r="H79"/>
  <c r="I79"/>
  <c r="J79"/>
  <c r="K79"/>
  <c r="L79"/>
  <c r="A80"/>
  <c r="B80"/>
  <c r="C80"/>
  <c r="D80"/>
  <c r="E80"/>
  <c r="F80"/>
  <c r="G80"/>
  <c r="H80"/>
  <c r="I80"/>
  <c r="J80"/>
  <c r="K80"/>
  <c r="L80"/>
  <c r="A81"/>
  <c r="B81"/>
  <c r="C81"/>
  <c r="D81"/>
  <c r="E81"/>
  <c r="F81"/>
  <c r="G81"/>
  <c r="H81"/>
  <c r="I81"/>
  <c r="J81"/>
  <c r="K81"/>
  <c r="L81"/>
  <c r="A82"/>
  <c r="B82"/>
  <c r="C82"/>
  <c r="D82"/>
  <c r="E82"/>
  <c r="F82"/>
  <c r="G82"/>
  <c r="H82"/>
  <c r="I82"/>
  <c r="J82"/>
  <c r="K82"/>
  <c r="L82"/>
  <c r="A83"/>
  <c r="B83"/>
  <c r="C83"/>
  <c r="D83"/>
  <c r="E83"/>
  <c r="F83"/>
  <c r="G83"/>
  <c r="H83"/>
  <c r="I83"/>
  <c r="J83"/>
  <c r="K83"/>
  <c r="L83"/>
  <c r="A84"/>
  <c r="B84"/>
  <c r="C84"/>
  <c r="D84"/>
  <c r="E84"/>
  <c r="F84"/>
  <c r="G84"/>
  <c r="H84"/>
  <c r="I84"/>
  <c r="J84"/>
  <c r="K84"/>
  <c r="L84"/>
  <c r="A85"/>
  <c r="B85"/>
  <c r="C85"/>
  <c r="D85"/>
  <c r="E85"/>
  <c r="F85"/>
  <c r="G85"/>
  <c r="H85"/>
  <c r="I85"/>
  <c r="J85"/>
  <c r="K85"/>
  <c r="L85"/>
  <c r="A86"/>
  <c r="B86"/>
  <c r="C86"/>
  <c r="D86"/>
  <c r="E86"/>
  <c r="F86"/>
  <c r="G86"/>
  <c r="H86"/>
  <c r="I86"/>
  <c r="J86"/>
  <c r="K86"/>
  <c r="L86"/>
  <c r="A87"/>
  <c r="B87"/>
  <c r="C87"/>
  <c r="D87"/>
  <c r="E87"/>
  <c r="F87"/>
  <c r="G87"/>
  <c r="H87"/>
  <c r="I87"/>
  <c r="J87"/>
  <c r="K87"/>
  <c r="L87"/>
  <c r="A88"/>
  <c r="B88"/>
  <c r="C88"/>
  <c r="D88"/>
  <c r="E88"/>
  <c r="F88"/>
  <c r="G88"/>
  <c r="H88"/>
  <c r="I88"/>
  <c r="J88"/>
  <c r="K88"/>
  <c r="L88"/>
  <c r="A89"/>
  <c r="B89"/>
  <c r="C89"/>
  <c r="D89"/>
  <c r="E89"/>
  <c r="F89"/>
  <c r="G89"/>
  <c r="H89"/>
  <c r="I89"/>
  <c r="J89"/>
  <c r="K89"/>
  <c r="L89"/>
  <c r="A90"/>
  <c r="B90"/>
  <c r="C90"/>
  <c r="D90"/>
  <c r="E90"/>
  <c r="F90"/>
  <c r="G90"/>
  <c r="H90"/>
  <c r="I90"/>
  <c r="J90"/>
  <c r="K90"/>
  <c r="L90"/>
  <c r="A91"/>
  <c r="B91"/>
  <c r="C91"/>
  <c r="D91"/>
  <c r="E91"/>
  <c r="F91"/>
  <c r="G91"/>
  <c r="H91"/>
  <c r="I91"/>
  <c r="J91"/>
  <c r="K91"/>
  <c r="L91"/>
  <c r="A92"/>
  <c r="B92"/>
  <c r="C92"/>
  <c r="D92"/>
  <c r="E92"/>
  <c r="F92"/>
  <c r="G92"/>
  <c r="H92"/>
  <c r="E16" i="41" s="1"/>
  <c r="I92" i="11"/>
  <c r="J92"/>
  <c r="K92"/>
  <c r="L92"/>
  <c r="A93"/>
  <c r="B93"/>
  <c r="C93"/>
  <c r="D93"/>
  <c r="E93"/>
  <c r="F93"/>
  <c r="G93"/>
  <c r="H93"/>
  <c r="I93"/>
  <c r="J93"/>
  <c r="K93"/>
  <c r="L93"/>
  <c r="A94"/>
  <c r="B94"/>
  <c r="C94"/>
  <c r="D94"/>
  <c r="E94"/>
  <c r="F94"/>
  <c r="G94"/>
  <c r="H94"/>
  <c r="I94"/>
  <c r="J94"/>
  <c r="K94"/>
  <c r="L94"/>
  <c r="A95"/>
  <c r="B95"/>
  <c r="C95"/>
  <c r="D95"/>
  <c r="E95"/>
  <c r="F95"/>
  <c r="G95"/>
  <c r="H95"/>
  <c r="I95"/>
  <c r="J95"/>
  <c r="K95"/>
  <c r="L95"/>
  <c r="A96"/>
  <c r="B96"/>
  <c r="C96"/>
  <c r="D96"/>
  <c r="E96"/>
  <c r="F96"/>
  <c r="G96"/>
  <c r="H96"/>
  <c r="I96"/>
  <c r="J96"/>
  <c r="K96"/>
  <c r="L96"/>
  <c r="A97"/>
  <c r="B97"/>
  <c r="C97"/>
  <c r="D97"/>
  <c r="E97"/>
  <c r="F97"/>
  <c r="G97"/>
  <c r="H97"/>
  <c r="I97"/>
  <c r="J97"/>
  <c r="K97"/>
  <c r="L97"/>
  <c r="A98"/>
  <c r="B98"/>
  <c r="C98"/>
  <c r="D98"/>
  <c r="E98"/>
  <c r="F98"/>
  <c r="G98"/>
  <c r="H98"/>
  <c r="I98"/>
  <c r="J98"/>
  <c r="K98"/>
  <c r="L98"/>
  <c r="A99"/>
  <c r="B99"/>
  <c r="C99"/>
  <c r="D99"/>
  <c r="E99"/>
  <c r="F99"/>
  <c r="G99"/>
  <c r="H99"/>
  <c r="I99"/>
  <c r="J99"/>
  <c r="K99"/>
  <c r="L99"/>
  <c r="A100"/>
  <c r="B100"/>
  <c r="C100"/>
  <c r="D100"/>
  <c r="E100"/>
  <c r="F100"/>
  <c r="G100"/>
  <c r="H100"/>
  <c r="I100"/>
  <c r="J100"/>
  <c r="K100"/>
  <c r="L100"/>
  <c r="A101"/>
  <c r="B101"/>
  <c r="C101"/>
  <c r="D101"/>
  <c r="E101"/>
  <c r="F101"/>
  <c r="G101"/>
  <c r="H101"/>
  <c r="I101"/>
  <c r="J101"/>
  <c r="K101"/>
  <c r="L101"/>
  <c r="A102"/>
  <c r="B102"/>
  <c r="C102"/>
  <c r="D102"/>
  <c r="E102"/>
  <c r="F102"/>
  <c r="G102"/>
  <c r="H102"/>
  <c r="I102"/>
  <c r="J102"/>
  <c r="K102"/>
  <c r="L102"/>
  <c r="A103"/>
  <c r="B103"/>
  <c r="C103"/>
  <c r="D103"/>
  <c r="E103"/>
  <c r="F103"/>
  <c r="G103"/>
  <c r="H103"/>
  <c r="I103"/>
  <c r="J103"/>
  <c r="K103"/>
  <c r="L103"/>
  <c r="A104"/>
  <c r="B104"/>
  <c r="C104"/>
  <c r="D104"/>
  <c r="E104"/>
  <c r="F104"/>
  <c r="G104"/>
  <c r="H104"/>
  <c r="I104"/>
  <c r="J104"/>
  <c r="K104"/>
  <c r="L104"/>
  <c r="A105"/>
  <c r="B105"/>
  <c r="C105"/>
  <c r="D105"/>
  <c r="E105"/>
  <c r="F105"/>
  <c r="G105"/>
  <c r="H105"/>
  <c r="I105"/>
  <c r="J105"/>
  <c r="K105"/>
  <c r="L105"/>
  <c r="A106"/>
  <c r="B106"/>
  <c r="C106"/>
  <c r="D106"/>
  <c r="E106"/>
  <c r="F106"/>
  <c r="G106"/>
  <c r="H106"/>
  <c r="I106"/>
  <c r="J106"/>
  <c r="K106"/>
  <c r="L106"/>
  <c r="A107"/>
  <c r="B107"/>
  <c r="C107"/>
  <c r="D107"/>
  <c r="E107"/>
  <c r="F107"/>
  <c r="G107"/>
  <c r="H107"/>
  <c r="I107"/>
  <c r="J107"/>
  <c r="K107"/>
  <c r="L107"/>
  <c r="A108"/>
  <c r="B108"/>
  <c r="C108"/>
  <c r="D108"/>
  <c r="E108"/>
  <c r="F108"/>
  <c r="G108"/>
  <c r="H108"/>
  <c r="I108"/>
  <c r="J108"/>
  <c r="K108"/>
  <c r="L108"/>
  <c r="A109"/>
  <c r="B109"/>
  <c r="C109"/>
  <c r="D109"/>
  <c r="E109"/>
  <c r="F109"/>
  <c r="G109"/>
  <c r="H109"/>
  <c r="I109"/>
  <c r="J109"/>
  <c r="K109"/>
  <c r="L109"/>
  <c r="A110"/>
  <c r="B110"/>
  <c r="C110"/>
  <c r="D110"/>
  <c r="E110"/>
  <c r="F110"/>
  <c r="G110"/>
  <c r="H110"/>
  <c r="I110"/>
  <c r="J110"/>
  <c r="K110"/>
  <c r="L110"/>
  <c r="A111"/>
  <c r="B111"/>
  <c r="C111"/>
  <c r="D111"/>
  <c r="E111"/>
  <c r="F111"/>
  <c r="G111"/>
  <c r="H111"/>
  <c r="I111"/>
  <c r="J111"/>
  <c r="K111"/>
  <c r="L111"/>
  <c r="A112"/>
  <c r="B112"/>
  <c r="C112"/>
  <c r="D112"/>
  <c r="E112"/>
  <c r="F112"/>
  <c r="G112"/>
  <c r="H112"/>
  <c r="I112"/>
  <c r="J112"/>
  <c r="K112"/>
  <c r="L112"/>
  <c r="A113"/>
  <c r="B113"/>
  <c r="C113"/>
  <c r="D113"/>
  <c r="E113"/>
  <c r="F113"/>
  <c r="G113"/>
  <c r="H113"/>
  <c r="I113"/>
  <c r="J113"/>
  <c r="K113"/>
  <c r="L113"/>
  <c r="A114"/>
  <c r="B114"/>
  <c r="C114"/>
  <c r="D114"/>
  <c r="E114"/>
  <c r="F114"/>
  <c r="G114"/>
  <c r="H114"/>
  <c r="I114"/>
  <c r="J114"/>
  <c r="K114"/>
  <c r="L114"/>
  <c r="A115"/>
  <c r="B115"/>
  <c r="C115"/>
  <c r="D115"/>
  <c r="E115"/>
  <c r="F115"/>
  <c r="G115"/>
  <c r="H115"/>
  <c r="I115"/>
  <c r="J115"/>
  <c r="K115"/>
  <c r="L115"/>
  <c r="A116"/>
  <c r="B116"/>
  <c r="C116"/>
  <c r="D116"/>
  <c r="E116"/>
  <c r="F116"/>
  <c r="G116"/>
  <c r="H116"/>
  <c r="I116"/>
  <c r="J116"/>
  <c r="K116"/>
  <c r="L116"/>
  <c r="A117"/>
  <c r="B117"/>
  <c r="C117"/>
  <c r="D117"/>
  <c r="E117"/>
  <c r="F117"/>
  <c r="G117"/>
  <c r="H117"/>
  <c r="I117"/>
  <c r="J117"/>
  <c r="K117"/>
  <c r="L117"/>
  <c r="A118"/>
  <c r="B118"/>
  <c r="C118"/>
  <c r="D118"/>
  <c r="E118"/>
  <c r="F118"/>
  <c r="G118"/>
  <c r="H118"/>
  <c r="I118"/>
  <c r="J118"/>
  <c r="K118"/>
  <c r="L118"/>
  <c r="A119"/>
  <c r="B119"/>
  <c r="C119"/>
  <c r="D119"/>
  <c r="E119"/>
  <c r="F119"/>
  <c r="G119"/>
  <c r="H119"/>
  <c r="I119"/>
  <c r="J119"/>
  <c r="K119"/>
  <c r="L119"/>
  <c r="A120"/>
  <c r="B120"/>
  <c r="C120"/>
  <c r="D120"/>
  <c r="E120"/>
  <c r="F120"/>
  <c r="G120"/>
  <c r="H120"/>
  <c r="I120"/>
  <c r="J120"/>
  <c r="K120"/>
  <c r="L120"/>
  <c r="A121"/>
  <c r="B121"/>
  <c r="C121"/>
  <c r="D121"/>
  <c r="E121"/>
  <c r="F121"/>
  <c r="G121"/>
  <c r="H121"/>
  <c r="I121"/>
  <c r="J121"/>
  <c r="K121"/>
  <c r="L121"/>
  <c r="A122"/>
  <c r="B122"/>
  <c r="C122"/>
  <c r="D122"/>
  <c r="E122"/>
  <c r="F122"/>
  <c r="G122"/>
  <c r="H122"/>
  <c r="I122"/>
  <c r="J122"/>
  <c r="K122"/>
  <c r="L122"/>
  <c r="A123"/>
  <c r="B123"/>
  <c r="C123"/>
  <c r="D123"/>
  <c r="E123"/>
  <c r="F123"/>
  <c r="G123"/>
  <c r="H123"/>
  <c r="I123"/>
  <c r="J123"/>
  <c r="K123"/>
  <c r="L123"/>
  <c r="A124"/>
  <c r="B124"/>
  <c r="C124"/>
  <c r="D124"/>
  <c r="E124"/>
  <c r="F124"/>
  <c r="G124"/>
  <c r="H124"/>
  <c r="I124"/>
  <c r="J124"/>
  <c r="K124"/>
  <c r="L124"/>
  <c r="A125"/>
  <c r="B125"/>
  <c r="C125"/>
  <c r="D125"/>
  <c r="E125"/>
  <c r="F125"/>
  <c r="G125"/>
  <c r="H125"/>
  <c r="I125"/>
  <c r="J125"/>
  <c r="K125"/>
  <c r="L125"/>
  <c r="A126"/>
  <c r="B126"/>
  <c r="C126"/>
  <c r="D126"/>
  <c r="E126"/>
  <c r="F126"/>
  <c r="G126"/>
  <c r="H126"/>
  <c r="I126"/>
  <c r="J126"/>
  <c r="K126"/>
  <c r="L126"/>
  <c r="A127"/>
  <c r="B127"/>
  <c r="C127"/>
  <c r="D127"/>
  <c r="E127"/>
  <c r="F127"/>
  <c r="G127"/>
  <c r="H127"/>
  <c r="I127"/>
  <c r="J127"/>
  <c r="K127"/>
  <c r="L127"/>
  <c r="A128"/>
  <c r="B128"/>
  <c r="C128"/>
  <c r="D128"/>
  <c r="E128"/>
  <c r="F128"/>
  <c r="G128"/>
  <c r="H128"/>
  <c r="I128"/>
  <c r="J128"/>
  <c r="K128"/>
  <c r="L128"/>
  <c r="A129"/>
  <c r="B129"/>
  <c r="C129"/>
  <c r="D129"/>
  <c r="E129"/>
  <c r="F129"/>
  <c r="G129"/>
  <c r="H129"/>
  <c r="I129"/>
  <c r="J129"/>
  <c r="K129"/>
  <c r="L129"/>
  <c r="A130"/>
  <c r="B130"/>
  <c r="C130"/>
  <c r="D130"/>
  <c r="E130"/>
  <c r="F130"/>
  <c r="G130"/>
  <c r="H130"/>
  <c r="I130"/>
  <c r="J130"/>
  <c r="K130"/>
  <c r="L130"/>
  <c r="A131"/>
  <c r="B131"/>
  <c r="C131"/>
  <c r="D131"/>
  <c r="E131"/>
  <c r="F131"/>
  <c r="G131"/>
  <c r="H131"/>
  <c r="I131"/>
  <c r="J131"/>
  <c r="K131"/>
  <c r="L131"/>
  <c r="A132"/>
  <c r="B132"/>
  <c r="C132"/>
  <c r="D132"/>
  <c r="E132"/>
  <c r="F132"/>
  <c r="G132"/>
  <c r="H132"/>
  <c r="I132"/>
  <c r="J132"/>
  <c r="K132"/>
  <c r="L132"/>
  <c r="A133"/>
  <c r="B133"/>
  <c r="C133"/>
  <c r="D133"/>
  <c r="E133"/>
  <c r="F133"/>
  <c r="G133"/>
  <c r="H133"/>
  <c r="I133"/>
  <c r="J133"/>
  <c r="K133"/>
  <c r="L133"/>
  <c r="A134"/>
  <c r="B134"/>
  <c r="C134"/>
  <c r="D134"/>
  <c r="E134"/>
  <c r="F134"/>
  <c r="G134"/>
  <c r="H134"/>
  <c r="I134"/>
  <c r="J134"/>
  <c r="K134"/>
  <c r="L134"/>
  <c r="A135"/>
  <c r="B135"/>
  <c r="C135"/>
  <c r="D135"/>
  <c r="E135"/>
  <c r="F135"/>
  <c r="G135"/>
  <c r="H135"/>
  <c r="I135"/>
  <c r="J135"/>
  <c r="K135"/>
  <c r="L135"/>
  <c r="A136"/>
  <c r="B136"/>
  <c r="C136"/>
  <c r="D136"/>
  <c r="E136"/>
  <c r="F136"/>
  <c r="G136"/>
  <c r="H136"/>
  <c r="I136"/>
  <c r="J136"/>
  <c r="K136"/>
  <c r="L136"/>
  <c r="A137"/>
  <c r="B137"/>
  <c r="C137"/>
  <c r="D137"/>
  <c r="E137"/>
  <c r="F137"/>
  <c r="G137"/>
  <c r="H137"/>
  <c r="I137"/>
  <c r="J137"/>
  <c r="K137"/>
  <c r="L137"/>
  <c r="A138"/>
  <c r="B138"/>
  <c r="C138"/>
  <c r="D138"/>
  <c r="E138"/>
  <c r="F138"/>
  <c r="G138"/>
  <c r="H138"/>
  <c r="I138"/>
  <c r="J138"/>
  <c r="K138"/>
  <c r="L138"/>
  <c r="A139"/>
  <c r="B139"/>
  <c r="C139"/>
  <c r="D139"/>
  <c r="E139"/>
  <c r="F139"/>
  <c r="G139"/>
  <c r="H139"/>
  <c r="I139"/>
  <c r="J139"/>
  <c r="K139"/>
  <c r="L139"/>
  <c r="A140"/>
  <c r="B140"/>
  <c r="C140"/>
  <c r="D140"/>
  <c r="E140"/>
  <c r="F140"/>
  <c r="G140"/>
  <c r="H140"/>
  <c r="I140"/>
  <c r="J140"/>
  <c r="K140"/>
  <c r="L140"/>
  <c r="A141"/>
  <c r="B141"/>
  <c r="C141"/>
  <c r="D141"/>
  <c r="E141"/>
  <c r="F141"/>
  <c r="G141"/>
  <c r="H141"/>
  <c r="I141"/>
  <c r="J141"/>
  <c r="K141"/>
  <c r="L141"/>
  <c r="A142"/>
  <c r="B142"/>
  <c r="C142"/>
  <c r="D142"/>
  <c r="E142"/>
  <c r="F142"/>
  <c r="G142"/>
  <c r="H142"/>
  <c r="I142"/>
  <c r="J142"/>
  <c r="K142"/>
  <c r="L142"/>
  <c r="A143"/>
  <c r="B143"/>
  <c r="C143"/>
  <c r="D143"/>
  <c r="E143"/>
  <c r="F143"/>
  <c r="G143"/>
  <c r="H143"/>
  <c r="I143"/>
  <c r="J143"/>
  <c r="K143"/>
  <c r="L143"/>
  <c r="A144"/>
  <c r="B144"/>
  <c r="C144"/>
  <c r="D144"/>
  <c r="E144"/>
  <c r="F144"/>
  <c r="G144"/>
  <c r="H144"/>
  <c r="I144"/>
  <c r="J144"/>
  <c r="K144"/>
  <c r="L144"/>
  <c r="A145"/>
  <c r="B145"/>
  <c r="C145"/>
  <c r="D145"/>
  <c r="E145"/>
  <c r="F145"/>
  <c r="G145"/>
  <c r="H145"/>
  <c r="I145"/>
  <c r="J145"/>
  <c r="K145"/>
  <c r="L145"/>
  <c r="A146"/>
  <c r="B146"/>
  <c r="C146"/>
  <c r="D146"/>
  <c r="E146"/>
  <c r="F146"/>
  <c r="G146"/>
  <c r="H146"/>
  <c r="I146"/>
  <c r="J146"/>
  <c r="K146"/>
  <c r="L146"/>
  <c r="A147"/>
  <c r="B147"/>
  <c r="C147"/>
  <c r="D147"/>
  <c r="E147"/>
  <c r="F147"/>
  <c r="G147"/>
  <c r="H147"/>
  <c r="I147"/>
  <c r="J147"/>
  <c r="K147"/>
  <c r="L147"/>
  <c r="A148"/>
  <c r="B148"/>
  <c r="C148"/>
  <c r="D148"/>
  <c r="E148"/>
  <c r="F148"/>
  <c r="G148"/>
  <c r="H148"/>
  <c r="I148"/>
  <c r="J148"/>
  <c r="K148"/>
  <c r="L148"/>
  <c r="A149"/>
  <c r="B149"/>
  <c r="C149"/>
  <c r="D149"/>
  <c r="E149"/>
  <c r="F149"/>
  <c r="G149"/>
  <c r="H149"/>
  <c r="I149"/>
  <c r="J149"/>
  <c r="K149"/>
  <c r="L149"/>
  <c r="A150"/>
  <c r="B150"/>
  <c r="C150"/>
  <c r="D150"/>
  <c r="E150"/>
  <c r="F150"/>
  <c r="G150"/>
  <c r="H150"/>
  <c r="I150"/>
  <c r="J150"/>
  <c r="K150"/>
  <c r="L150"/>
  <c r="A151"/>
  <c r="B151"/>
  <c r="C151"/>
  <c r="D151"/>
  <c r="E151"/>
  <c r="F151"/>
  <c r="G151"/>
  <c r="H151"/>
  <c r="I151"/>
  <c r="J151"/>
  <c r="K151"/>
  <c r="L151"/>
  <c r="A152"/>
  <c r="B152"/>
  <c r="C152"/>
  <c r="D152"/>
  <c r="E152"/>
  <c r="F152"/>
  <c r="G152"/>
  <c r="H152"/>
  <c r="I152"/>
  <c r="J152"/>
  <c r="K152"/>
  <c r="L152"/>
  <c r="A153"/>
  <c r="B153"/>
  <c r="C153"/>
  <c r="D153"/>
  <c r="E153"/>
  <c r="F153"/>
  <c r="G153"/>
  <c r="H153"/>
  <c r="I153"/>
  <c r="J153"/>
  <c r="K153"/>
  <c r="L153"/>
  <c r="A154"/>
  <c r="B154"/>
  <c r="C154"/>
  <c r="D154"/>
  <c r="E154"/>
  <c r="F154"/>
  <c r="G154"/>
  <c r="H154"/>
  <c r="I154"/>
  <c r="J154"/>
  <c r="K154"/>
  <c r="L154"/>
  <c r="A155"/>
  <c r="B155"/>
  <c r="C155"/>
  <c r="D155"/>
  <c r="E155"/>
  <c r="F155"/>
  <c r="G155"/>
  <c r="H155"/>
  <c r="I155"/>
  <c r="J155"/>
  <c r="K155"/>
  <c r="L155"/>
  <c r="A156"/>
  <c r="B156"/>
  <c r="C156"/>
  <c r="D156"/>
  <c r="E156"/>
  <c r="F156"/>
  <c r="G156"/>
  <c r="H156"/>
  <c r="I156"/>
  <c r="J156"/>
  <c r="K156"/>
  <c r="L156"/>
  <c r="A157"/>
  <c r="B157"/>
  <c r="C157"/>
  <c r="D157"/>
  <c r="E157"/>
  <c r="F157"/>
  <c r="G157"/>
  <c r="H157"/>
  <c r="I157"/>
  <c r="J157"/>
  <c r="K157"/>
  <c r="L157"/>
  <c r="A158"/>
  <c r="B158"/>
  <c r="C158"/>
  <c r="D158"/>
  <c r="E158"/>
  <c r="F158"/>
  <c r="G158"/>
  <c r="H158"/>
  <c r="I158"/>
  <c r="J158"/>
  <c r="K158"/>
  <c r="L158"/>
  <c r="A159"/>
  <c r="B159"/>
  <c r="C159"/>
  <c r="D159"/>
  <c r="E159"/>
  <c r="F159"/>
  <c r="G159"/>
  <c r="H159"/>
  <c r="I159"/>
  <c r="J159"/>
  <c r="K159"/>
  <c r="L159"/>
  <c r="A160"/>
  <c r="B160"/>
  <c r="C160"/>
  <c r="D160"/>
  <c r="E160"/>
  <c r="F160"/>
  <c r="G160"/>
  <c r="H160"/>
  <c r="I160"/>
  <c r="J160"/>
  <c r="K160"/>
  <c r="L160"/>
  <c r="A161"/>
  <c r="B161"/>
  <c r="C161"/>
  <c r="D161"/>
  <c r="E161"/>
  <c r="F161"/>
  <c r="G161"/>
  <c r="H161"/>
  <c r="I161"/>
  <c r="J161"/>
  <c r="K161"/>
  <c r="L161"/>
  <c r="A162"/>
  <c r="B162"/>
  <c r="C162"/>
  <c r="D162"/>
  <c r="E162"/>
  <c r="F162"/>
  <c r="G162"/>
  <c r="H162"/>
  <c r="I162"/>
  <c r="J162"/>
  <c r="K162"/>
  <c r="L162"/>
  <c r="A163"/>
  <c r="B163"/>
  <c r="C163"/>
  <c r="D163"/>
  <c r="E163"/>
  <c r="F163"/>
  <c r="G163"/>
  <c r="H163"/>
  <c r="I163"/>
  <c r="J163"/>
  <c r="K163"/>
  <c r="L163"/>
  <c r="A164"/>
  <c r="B164"/>
  <c r="C164"/>
  <c r="D164"/>
  <c r="E164"/>
  <c r="F164"/>
  <c r="G164"/>
  <c r="H164"/>
  <c r="I164"/>
  <c r="J164"/>
  <c r="K164"/>
  <c r="L164"/>
  <c r="A165"/>
  <c r="B165"/>
  <c r="C165"/>
  <c r="D165"/>
  <c r="E165"/>
  <c r="F165"/>
  <c r="G165"/>
  <c r="H165"/>
  <c r="I165"/>
  <c r="J165"/>
  <c r="K165"/>
  <c r="L165"/>
  <c r="A166"/>
  <c r="B166"/>
  <c r="C166"/>
  <c r="D166"/>
  <c r="E166"/>
  <c r="F166"/>
  <c r="G166"/>
  <c r="H166"/>
  <c r="I166"/>
  <c r="J166"/>
  <c r="K166"/>
  <c r="L166"/>
  <c r="A167"/>
  <c r="B167"/>
  <c r="C167"/>
  <c r="D167"/>
  <c r="E167"/>
  <c r="F167"/>
  <c r="G167"/>
  <c r="H167"/>
  <c r="I167"/>
  <c r="J167"/>
  <c r="K167"/>
  <c r="L167"/>
  <c r="A168"/>
  <c r="B168"/>
  <c r="C168"/>
  <c r="D168"/>
  <c r="E168"/>
  <c r="F168"/>
  <c r="G168"/>
  <c r="H168"/>
  <c r="I168"/>
  <c r="J168"/>
  <c r="K168"/>
  <c r="L168"/>
  <c r="A169"/>
  <c r="B169"/>
  <c r="C169"/>
  <c r="D169"/>
  <c r="E169"/>
  <c r="F169"/>
  <c r="G169"/>
  <c r="H169"/>
  <c r="I169"/>
  <c r="J169"/>
  <c r="K169"/>
  <c r="L169"/>
  <c r="A170"/>
  <c r="B170"/>
  <c r="C170"/>
  <c r="D170"/>
  <c r="E170"/>
  <c r="F170"/>
  <c r="G170"/>
  <c r="H170"/>
  <c r="I170"/>
  <c r="J170"/>
  <c r="K170"/>
  <c r="L170"/>
  <c r="A171"/>
  <c r="B171"/>
  <c r="C171"/>
  <c r="D171"/>
  <c r="E171"/>
  <c r="F171"/>
  <c r="G171"/>
  <c r="H171"/>
  <c r="I171"/>
  <c r="J171"/>
  <c r="K171"/>
  <c r="L171"/>
  <c r="A172"/>
  <c r="B172"/>
  <c r="C172"/>
  <c r="D172"/>
  <c r="E172"/>
  <c r="F172"/>
  <c r="G172"/>
  <c r="H172"/>
  <c r="I172"/>
  <c r="J172"/>
  <c r="K172"/>
  <c r="L172"/>
  <c r="A173"/>
  <c r="B173"/>
  <c r="C173"/>
  <c r="D173"/>
  <c r="E173"/>
  <c r="F173"/>
  <c r="G173"/>
  <c r="H173"/>
  <c r="I173"/>
  <c r="J173"/>
  <c r="K173"/>
  <c r="L173"/>
  <c r="A174"/>
  <c r="B174"/>
  <c r="C174"/>
  <c r="D174"/>
  <c r="E174"/>
  <c r="F174"/>
  <c r="G174"/>
  <c r="H174"/>
  <c r="I174"/>
  <c r="J174"/>
  <c r="K174"/>
  <c r="L174"/>
  <c r="A175"/>
  <c r="B175"/>
  <c r="C175"/>
  <c r="D175"/>
  <c r="E175"/>
  <c r="F175"/>
  <c r="G175"/>
  <c r="H175"/>
  <c r="I175"/>
  <c r="J175"/>
  <c r="K175"/>
  <c r="L175"/>
  <c r="A176"/>
  <c r="B176"/>
  <c r="C176"/>
  <c r="D176"/>
  <c r="E176"/>
  <c r="F176"/>
  <c r="G176"/>
  <c r="H176"/>
  <c r="I176"/>
  <c r="J176"/>
  <c r="K176"/>
  <c r="L176"/>
  <c r="A177"/>
  <c r="B177"/>
  <c r="C177"/>
  <c r="D177"/>
  <c r="E177"/>
  <c r="F177"/>
  <c r="G177"/>
  <c r="H177"/>
  <c r="I177"/>
  <c r="J177"/>
  <c r="K177"/>
  <c r="L177"/>
  <c r="A178"/>
  <c r="B178"/>
  <c r="C178"/>
  <c r="D178"/>
  <c r="E178"/>
  <c r="F178"/>
  <c r="G178"/>
  <c r="H178"/>
  <c r="I178"/>
  <c r="J178"/>
  <c r="K178"/>
  <c r="L178"/>
  <c r="A179"/>
  <c r="B179"/>
  <c r="C179"/>
  <c r="D179"/>
  <c r="E179"/>
  <c r="F179"/>
  <c r="G179"/>
  <c r="H179"/>
  <c r="I179"/>
  <c r="J179"/>
  <c r="K179"/>
  <c r="L179"/>
  <c r="A180"/>
  <c r="B180"/>
  <c r="C180"/>
  <c r="D180"/>
  <c r="E180"/>
  <c r="F180"/>
  <c r="G180"/>
  <c r="H180"/>
  <c r="I180"/>
  <c r="J180"/>
  <c r="K180"/>
  <c r="L180"/>
  <c r="A181"/>
  <c r="B181"/>
  <c r="C181"/>
  <c r="D181"/>
  <c r="E181"/>
  <c r="F181"/>
  <c r="G181"/>
  <c r="H181"/>
  <c r="I181"/>
  <c r="J181"/>
  <c r="K181"/>
  <c r="L181"/>
  <c r="A182"/>
  <c r="B182"/>
  <c r="C182"/>
  <c r="D182"/>
  <c r="E182"/>
  <c r="F182"/>
  <c r="G182"/>
  <c r="H182"/>
  <c r="E17" i="41" s="1"/>
  <c r="I182" i="11"/>
  <c r="J182"/>
  <c r="K182"/>
  <c r="L182"/>
  <c r="A183"/>
  <c r="B183"/>
  <c r="C183"/>
  <c r="D183"/>
  <c r="E183"/>
  <c r="F183"/>
  <c r="G183"/>
  <c r="H183"/>
  <c r="I183"/>
  <c r="J183"/>
  <c r="K183"/>
  <c r="L183"/>
  <c r="A184"/>
  <c r="B184"/>
  <c r="C184"/>
  <c r="D184"/>
  <c r="E184"/>
  <c r="F184"/>
  <c r="G184"/>
  <c r="H184"/>
  <c r="I184"/>
  <c r="J184"/>
  <c r="K184"/>
  <c r="L184"/>
  <c r="A185"/>
  <c r="B185"/>
  <c r="C185"/>
  <c r="D185"/>
  <c r="E185"/>
  <c r="F185"/>
  <c r="G185"/>
  <c r="H185"/>
  <c r="I185"/>
  <c r="J185"/>
  <c r="K185"/>
  <c r="L185"/>
  <c r="A186"/>
  <c r="B186"/>
  <c r="C186"/>
  <c r="D186"/>
  <c r="E186"/>
  <c r="F186"/>
  <c r="G186"/>
  <c r="H186"/>
  <c r="I186"/>
  <c r="J186"/>
  <c r="K186"/>
  <c r="L186"/>
  <c r="A187"/>
  <c r="B187"/>
  <c r="C187"/>
  <c r="D187"/>
  <c r="E187"/>
  <c r="F187"/>
  <c r="G187"/>
  <c r="H187"/>
  <c r="I187"/>
  <c r="J187"/>
  <c r="K187"/>
  <c r="L187"/>
  <c r="A188"/>
  <c r="B188"/>
  <c r="C188"/>
  <c r="D188"/>
  <c r="E188"/>
  <c r="F188"/>
  <c r="G188"/>
  <c r="H188"/>
  <c r="I188"/>
  <c r="J188"/>
  <c r="K188"/>
  <c r="L188"/>
  <c r="A189"/>
  <c r="B189"/>
  <c r="C189"/>
  <c r="D189"/>
  <c r="E189"/>
  <c r="F189"/>
  <c r="G189"/>
  <c r="H189"/>
  <c r="I189"/>
  <c r="J189"/>
  <c r="K189"/>
  <c r="L189"/>
  <c r="A190"/>
  <c r="B190"/>
  <c r="C190"/>
  <c r="D190"/>
  <c r="E190"/>
  <c r="F190"/>
  <c r="G190"/>
  <c r="H190"/>
  <c r="I190"/>
  <c r="J190"/>
  <c r="K190"/>
  <c r="L190"/>
  <c r="A191"/>
  <c r="B191"/>
  <c r="C191"/>
  <c r="D191"/>
  <c r="E191"/>
  <c r="F191"/>
  <c r="G191"/>
  <c r="H191"/>
  <c r="I191"/>
  <c r="J191"/>
  <c r="K191"/>
  <c r="L191"/>
  <c r="A192"/>
  <c r="B192"/>
  <c r="C192"/>
  <c r="D192"/>
  <c r="E192"/>
  <c r="F192"/>
  <c r="G192"/>
  <c r="H192"/>
  <c r="I192"/>
  <c r="J192"/>
  <c r="K192"/>
  <c r="L192"/>
  <c r="A193"/>
  <c r="B193"/>
  <c r="C193"/>
  <c r="D193"/>
  <c r="E193"/>
  <c r="F193"/>
  <c r="G193"/>
  <c r="H193"/>
  <c r="I193"/>
  <c r="J193"/>
  <c r="K193"/>
  <c r="L193"/>
  <c r="A194"/>
  <c r="B194"/>
  <c r="C194"/>
  <c r="D194"/>
  <c r="E194"/>
  <c r="F194"/>
  <c r="G194"/>
  <c r="H194"/>
  <c r="I194"/>
  <c r="J194"/>
  <c r="K194"/>
  <c r="L194"/>
  <c r="A195"/>
  <c r="B195"/>
  <c r="C195"/>
  <c r="D195"/>
  <c r="E195"/>
  <c r="F195"/>
  <c r="G195"/>
  <c r="H195"/>
  <c r="I195"/>
  <c r="J195"/>
  <c r="K195"/>
  <c r="L195"/>
  <c r="A196"/>
  <c r="B196"/>
  <c r="C196"/>
  <c r="D196"/>
  <c r="E196"/>
  <c r="F196"/>
  <c r="G196"/>
  <c r="H196"/>
  <c r="I196"/>
  <c r="J196"/>
  <c r="K196"/>
  <c r="L196"/>
  <c r="A197"/>
  <c r="B197"/>
  <c r="C197"/>
  <c r="D197"/>
  <c r="E197"/>
  <c r="F197"/>
  <c r="G197"/>
  <c r="H197"/>
  <c r="I197"/>
  <c r="J197"/>
  <c r="K197"/>
  <c r="L197"/>
  <c r="A198"/>
  <c r="B198"/>
  <c r="C198"/>
  <c r="D198"/>
  <c r="E198"/>
  <c r="F198"/>
  <c r="G198"/>
  <c r="H198"/>
  <c r="I198"/>
  <c r="J198"/>
  <c r="K198"/>
  <c r="L198"/>
  <c r="A199"/>
  <c r="B199"/>
  <c r="C199"/>
  <c r="D199"/>
  <c r="E199"/>
  <c r="F199"/>
  <c r="G199"/>
  <c r="H199"/>
  <c r="I199"/>
  <c r="J199"/>
  <c r="K199"/>
  <c r="L199"/>
  <c r="A200"/>
  <c r="B200"/>
  <c r="C200"/>
  <c r="D200"/>
  <c r="E200"/>
  <c r="F200"/>
  <c r="G200"/>
  <c r="H200"/>
  <c r="I200"/>
  <c r="J200"/>
  <c r="K200"/>
  <c r="L200"/>
  <c r="A201"/>
  <c r="B201"/>
  <c r="C201"/>
  <c r="D201"/>
  <c r="E201"/>
  <c r="F201"/>
  <c r="G201"/>
  <c r="H201"/>
  <c r="I201"/>
  <c r="J201"/>
  <c r="K201"/>
  <c r="L201"/>
  <c r="A202"/>
  <c r="B202"/>
  <c r="C202"/>
  <c r="D202"/>
  <c r="E202"/>
  <c r="F202"/>
  <c r="G202"/>
  <c r="H202"/>
  <c r="I202"/>
  <c r="J202"/>
  <c r="K202"/>
  <c r="L202"/>
  <c r="A203"/>
  <c r="B203"/>
  <c r="C203"/>
  <c r="D203"/>
  <c r="E203"/>
  <c r="F203"/>
  <c r="G203"/>
  <c r="H203"/>
  <c r="I203"/>
  <c r="J203"/>
  <c r="K203"/>
  <c r="L203"/>
  <c r="A204"/>
  <c r="B204"/>
  <c r="C204"/>
  <c r="D204"/>
  <c r="E204"/>
  <c r="F204"/>
  <c r="G204"/>
  <c r="H204"/>
  <c r="I204"/>
  <c r="J204"/>
  <c r="K204"/>
  <c r="L204"/>
  <c r="A205"/>
  <c r="B205"/>
  <c r="C205"/>
  <c r="D205"/>
  <c r="E205"/>
  <c r="F205"/>
  <c r="G205"/>
  <c r="H205"/>
  <c r="I205"/>
  <c r="J205"/>
  <c r="K205"/>
  <c r="L205"/>
  <c r="A206"/>
  <c r="B206"/>
  <c r="C206"/>
  <c r="D206"/>
  <c r="E206"/>
  <c r="F206"/>
  <c r="G206"/>
  <c r="H206"/>
  <c r="I206"/>
  <c r="J206"/>
  <c r="K206"/>
  <c r="L206"/>
  <c r="A207"/>
  <c r="B207"/>
  <c r="C207"/>
  <c r="D207"/>
  <c r="E207"/>
  <c r="F207"/>
  <c r="G207"/>
  <c r="H207"/>
  <c r="I207"/>
  <c r="J207"/>
  <c r="K207"/>
  <c r="L207"/>
  <c r="A208"/>
  <c r="B208"/>
  <c r="C208"/>
  <c r="D208"/>
  <c r="E208"/>
  <c r="F208"/>
  <c r="G208"/>
  <c r="H208"/>
  <c r="I208"/>
  <c r="J208"/>
  <c r="K208"/>
  <c r="L208"/>
  <c r="A209"/>
  <c r="B209"/>
  <c r="C209"/>
  <c r="D209"/>
  <c r="E209"/>
  <c r="F209"/>
  <c r="G209"/>
  <c r="H209"/>
  <c r="I209"/>
  <c r="J209"/>
  <c r="K209"/>
  <c r="L209"/>
  <c r="A210"/>
  <c r="B210"/>
  <c r="C210"/>
  <c r="D210"/>
  <c r="E210"/>
  <c r="F210"/>
  <c r="G210"/>
  <c r="H210"/>
  <c r="I210"/>
  <c r="J210"/>
  <c r="K210"/>
  <c r="L210"/>
  <c r="A211"/>
  <c r="B211"/>
  <c r="C211"/>
  <c r="D211"/>
  <c r="E211"/>
  <c r="F211"/>
  <c r="G211"/>
  <c r="H211"/>
  <c r="I211"/>
  <c r="J211"/>
  <c r="K211"/>
  <c r="L211"/>
  <c r="A212"/>
  <c r="B212"/>
  <c r="C212"/>
  <c r="D212"/>
  <c r="E212"/>
  <c r="F212"/>
  <c r="G212"/>
  <c r="H212"/>
  <c r="E18" i="41" s="1"/>
  <c r="I212" i="11"/>
  <c r="J212"/>
  <c r="K212"/>
  <c r="L212"/>
  <c r="A213"/>
  <c r="B213"/>
  <c r="C213"/>
  <c r="D213"/>
  <c r="E213"/>
  <c r="F213"/>
  <c r="G213"/>
  <c r="H213"/>
  <c r="I213"/>
  <c r="J213"/>
  <c r="K213"/>
  <c r="L213"/>
  <c r="A214"/>
  <c r="B214"/>
  <c r="C214"/>
  <c r="D214"/>
  <c r="E214"/>
  <c r="F214"/>
  <c r="G214"/>
  <c r="H214"/>
  <c r="I214"/>
  <c r="J214"/>
  <c r="K214"/>
  <c r="L214"/>
  <c r="A215"/>
  <c r="B215"/>
  <c r="C215"/>
  <c r="D215"/>
  <c r="E215"/>
  <c r="F215"/>
  <c r="G215"/>
  <c r="H215"/>
  <c r="I215"/>
  <c r="J215"/>
  <c r="K215"/>
  <c r="L215"/>
  <c r="A216"/>
  <c r="B216"/>
  <c r="C216"/>
  <c r="D216"/>
  <c r="E216"/>
  <c r="F216"/>
  <c r="G216"/>
  <c r="H216"/>
  <c r="I216"/>
  <c r="J216"/>
  <c r="K216"/>
  <c r="L216"/>
  <c r="A217"/>
  <c r="B217"/>
  <c r="C217"/>
  <c r="D217"/>
  <c r="E217"/>
  <c r="F217"/>
  <c r="G217"/>
  <c r="H217"/>
  <c r="I217"/>
  <c r="J217"/>
  <c r="K217"/>
  <c r="L217"/>
  <c r="A218"/>
  <c r="B218"/>
  <c r="C218"/>
  <c r="D218"/>
  <c r="E218"/>
  <c r="F218"/>
  <c r="G218"/>
  <c r="H218"/>
  <c r="I218"/>
  <c r="J218"/>
  <c r="K218"/>
  <c r="L218"/>
  <c r="A219"/>
  <c r="B219"/>
  <c r="C219"/>
  <c r="D219"/>
  <c r="E219"/>
  <c r="F219"/>
  <c r="G219"/>
  <c r="H219"/>
  <c r="I219"/>
  <c r="J219"/>
  <c r="K219"/>
  <c r="L219"/>
  <c r="A220"/>
  <c r="B220"/>
  <c r="C220"/>
  <c r="D220"/>
  <c r="E220"/>
  <c r="F220"/>
  <c r="G220"/>
  <c r="H220"/>
  <c r="I220"/>
  <c r="J220"/>
  <c r="K220"/>
  <c r="L220"/>
  <c r="A221"/>
  <c r="B221"/>
  <c r="C221"/>
  <c r="D221"/>
  <c r="E221"/>
  <c r="F221"/>
  <c r="G221"/>
  <c r="H221"/>
  <c r="I221"/>
  <c r="J221"/>
  <c r="K221"/>
  <c r="L221"/>
  <c r="A222"/>
  <c r="B222"/>
  <c r="C222"/>
  <c r="D222"/>
  <c r="E222"/>
  <c r="F222"/>
  <c r="G222"/>
  <c r="H222"/>
  <c r="I222"/>
  <c r="J222"/>
  <c r="K222"/>
  <c r="L222"/>
  <c r="A223"/>
  <c r="B223"/>
  <c r="C223"/>
  <c r="D223"/>
  <c r="E223"/>
  <c r="F223"/>
  <c r="G223"/>
  <c r="H223"/>
  <c r="I223"/>
  <c r="J223"/>
  <c r="K223"/>
  <c r="L223"/>
  <c r="A224"/>
  <c r="B224"/>
  <c r="C224"/>
  <c r="D224"/>
  <c r="E224"/>
  <c r="F224"/>
  <c r="G224"/>
  <c r="H224"/>
  <c r="I224"/>
  <c r="J224"/>
  <c r="K224"/>
  <c r="L224"/>
  <c r="A225"/>
  <c r="B225"/>
  <c r="C225"/>
  <c r="D225"/>
  <c r="E225"/>
  <c r="F225"/>
  <c r="G225"/>
  <c r="H225"/>
  <c r="I225"/>
  <c r="J225"/>
  <c r="K225"/>
  <c r="L225"/>
  <c r="A226"/>
  <c r="B226"/>
  <c r="C226"/>
  <c r="D226"/>
  <c r="E226"/>
  <c r="F226"/>
  <c r="G226"/>
  <c r="H226"/>
  <c r="I226"/>
  <c r="J226"/>
  <c r="K226"/>
  <c r="L226"/>
  <c r="A227"/>
  <c r="B227"/>
  <c r="C227"/>
  <c r="D227"/>
  <c r="E227"/>
  <c r="F227"/>
  <c r="G227"/>
  <c r="H227"/>
  <c r="I227"/>
  <c r="J227"/>
  <c r="K227"/>
  <c r="L227"/>
  <c r="A228"/>
  <c r="B228"/>
  <c r="C228"/>
  <c r="D228"/>
  <c r="E228"/>
  <c r="F228"/>
  <c r="G228"/>
  <c r="H228"/>
  <c r="I228"/>
  <c r="J228"/>
  <c r="K228"/>
  <c r="L228"/>
  <c r="A229"/>
  <c r="B229"/>
  <c r="C229"/>
  <c r="D229"/>
  <c r="E229"/>
  <c r="F229"/>
  <c r="G229"/>
  <c r="H229"/>
  <c r="I229"/>
  <c r="J229"/>
  <c r="K229"/>
  <c r="L229"/>
  <c r="A230"/>
  <c r="B230"/>
  <c r="C230"/>
  <c r="D230"/>
  <c r="E230"/>
  <c r="F230"/>
  <c r="G230"/>
  <c r="H230"/>
  <c r="I230"/>
  <c r="J230"/>
  <c r="K230"/>
  <c r="L230"/>
  <c r="A231"/>
  <c r="B231"/>
  <c r="C231"/>
  <c r="D231"/>
  <c r="E231"/>
  <c r="F231"/>
  <c r="G231"/>
  <c r="H231"/>
  <c r="I231"/>
  <c r="J231"/>
  <c r="K231"/>
  <c r="L231"/>
  <c r="A232"/>
  <c r="B232"/>
  <c r="C232"/>
  <c r="D232"/>
  <c r="E232"/>
  <c r="F232"/>
  <c r="G232"/>
  <c r="H232"/>
  <c r="I232"/>
  <c r="J232"/>
  <c r="K232"/>
  <c r="L232"/>
  <c r="A233"/>
  <c r="B233"/>
  <c r="C233"/>
  <c r="D233"/>
  <c r="E233"/>
  <c r="F233"/>
  <c r="G233"/>
  <c r="H233"/>
  <c r="I233"/>
  <c r="J233"/>
  <c r="K233"/>
  <c r="L233"/>
  <c r="A234"/>
  <c r="B234"/>
  <c r="C234"/>
  <c r="D234"/>
  <c r="E234"/>
  <c r="F234"/>
  <c r="G234"/>
  <c r="H234"/>
  <c r="I234"/>
  <c r="J234"/>
  <c r="K234"/>
  <c r="L234"/>
  <c r="A235"/>
  <c r="B235"/>
  <c r="C235"/>
  <c r="D235"/>
  <c r="E235"/>
  <c r="F235"/>
  <c r="G235"/>
  <c r="H235"/>
  <c r="I235"/>
  <c r="J235"/>
  <c r="K235"/>
  <c r="L235"/>
  <c r="A236"/>
  <c r="B236"/>
  <c r="C236"/>
  <c r="D236"/>
  <c r="E236"/>
  <c r="F236"/>
  <c r="G236"/>
  <c r="H236"/>
  <c r="I236"/>
  <c r="J236"/>
  <c r="K236"/>
  <c r="L236"/>
  <c r="A237"/>
  <c r="B237"/>
  <c r="C237"/>
  <c r="D237"/>
  <c r="E237"/>
  <c r="F237"/>
  <c r="G237"/>
  <c r="H237"/>
  <c r="I237"/>
  <c r="J237"/>
  <c r="K237"/>
  <c r="L237"/>
  <c r="A238"/>
  <c r="B238"/>
  <c r="C238"/>
  <c r="D238"/>
  <c r="E238"/>
  <c r="F238"/>
  <c r="G238"/>
  <c r="H238"/>
  <c r="I238"/>
  <c r="J238"/>
  <c r="K238"/>
  <c r="L238"/>
  <c r="A239"/>
  <c r="B239"/>
  <c r="C239"/>
  <c r="D239"/>
  <c r="E239"/>
  <c r="F239"/>
  <c r="G239"/>
  <c r="H239"/>
  <c r="I239"/>
  <c r="J239"/>
  <c r="K239"/>
  <c r="L239"/>
  <c r="A240"/>
  <c r="B240"/>
  <c r="C240"/>
  <c r="D240"/>
  <c r="E240"/>
  <c r="F240"/>
  <c r="G240"/>
  <c r="H240"/>
  <c r="I240"/>
  <c r="J240"/>
  <c r="K240"/>
  <c r="L240"/>
  <c r="A241"/>
  <c r="B241"/>
  <c r="C241"/>
  <c r="D241"/>
  <c r="E241"/>
  <c r="F241"/>
  <c r="G241"/>
  <c r="H241"/>
  <c r="I241"/>
  <c r="J241"/>
  <c r="K241"/>
  <c r="L241"/>
  <c r="L2"/>
  <c r="K2"/>
  <c r="J2"/>
  <c r="I2"/>
  <c r="L1"/>
  <c r="I1"/>
  <c r="A282"/>
  <c r="B282"/>
  <c r="C282"/>
  <c r="D282"/>
  <c r="E282"/>
  <c r="F282"/>
  <c r="H282"/>
  <c r="A283"/>
  <c r="B283"/>
  <c r="C283"/>
  <c r="D283"/>
  <c r="E283"/>
  <c r="F283"/>
  <c r="H283"/>
  <c r="A284"/>
  <c r="B284"/>
  <c r="C284"/>
  <c r="D284"/>
  <c r="E284"/>
  <c r="F284"/>
  <c r="H284"/>
  <c r="A285"/>
  <c r="B285"/>
  <c r="C285"/>
  <c r="D285"/>
  <c r="E285"/>
  <c r="F285"/>
  <c r="H285"/>
  <c r="A286"/>
  <c r="B286"/>
  <c r="C286"/>
  <c r="D286"/>
  <c r="E286"/>
  <c r="F286"/>
  <c r="H286"/>
  <c r="A287"/>
  <c r="B287"/>
  <c r="C287"/>
  <c r="D287"/>
  <c r="E287"/>
  <c r="F287"/>
  <c r="H287"/>
  <c r="A288"/>
  <c r="B288"/>
  <c r="C288"/>
  <c r="D288"/>
  <c r="E288"/>
  <c r="F288"/>
  <c r="H288"/>
  <c r="A289"/>
  <c r="B289"/>
  <c r="C289"/>
  <c r="D289"/>
  <c r="E289"/>
  <c r="F289"/>
  <c r="H289"/>
  <c r="A290"/>
  <c r="B290"/>
  <c r="C290"/>
  <c r="D290"/>
  <c r="E290"/>
  <c r="F290"/>
  <c r="H290"/>
  <c r="A291"/>
  <c r="B291"/>
  <c r="C291"/>
  <c r="D291"/>
  <c r="E291"/>
  <c r="F291"/>
  <c r="H291"/>
  <c r="A292"/>
  <c r="B292"/>
  <c r="C292"/>
  <c r="D292"/>
  <c r="E292"/>
  <c r="F292"/>
  <c r="H292"/>
  <c r="A293"/>
  <c r="B293"/>
  <c r="C293"/>
  <c r="D293"/>
  <c r="E293"/>
  <c r="F293"/>
  <c r="H293"/>
  <c r="A294"/>
  <c r="B294"/>
  <c r="C294"/>
  <c r="D294"/>
  <c r="E294"/>
  <c r="F294"/>
  <c r="H294"/>
  <c r="A295"/>
  <c r="B295"/>
  <c r="C295"/>
  <c r="D295"/>
  <c r="E295"/>
  <c r="F295"/>
  <c r="H295"/>
  <c r="A296"/>
  <c r="B296"/>
  <c r="C296"/>
  <c r="D296"/>
  <c r="E296"/>
  <c r="F296"/>
  <c r="H296"/>
  <c r="A297"/>
  <c r="B297"/>
  <c r="C297"/>
  <c r="D297"/>
  <c r="E297"/>
  <c r="F297"/>
  <c r="H297"/>
  <c r="A298"/>
  <c r="B298"/>
  <c r="C298"/>
  <c r="D298"/>
  <c r="E298"/>
  <c r="F298"/>
  <c r="H298"/>
  <c r="A299"/>
  <c r="B299"/>
  <c r="C299"/>
  <c r="D299"/>
  <c r="E299"/>
  <c r="F299"/>
  <c r="H299"/>
  <c r="A300"/>
  <c r="B300"/>
  <c r="C300"/>
  <c r="D300"/>
  <c r="E300"/>
  <c r="F300"/>
  <c r="H300"/>
  <c r="A301"/>
  <c r="B301"/>
  <c r="C301"/>
  <c r="D301"/>
  <c r="E301"/>
  <c r="F301"/>
  <c r="H301"/>
  <c r="A302"/>
  <c r="B302"/>
  <c r="C302"/>
  <c r="D302"/>
  <c r="E302"/>
  <c r="F302"/>
  <c r="H302"/>
  <c r="A303"/>
  <c r="B303"/>
  <c r="C303"/>
  <c r="D303"/>
  <c r="E303"/>
  <c r="F303"/>
  <c r="H303"/>
  <c r="A304"/>
  <c r="B304"/>
  <c r="C304"/>
  <c r="D304"/>
  <c r="E304"/>
  <c r="F304"/>
  <c r="H304"/>
  <c r="A305"/>
  <c r="B305"/>
  <c r="C305"/>
  <c r="D305"/>
  <c r="E305"/>
  <c r="F305"/>
  <c r="H305"/>
  <c r="A306"/>
  <c r="B306"/>
  <c r="C306"/>
  <c r="D306"/>
  <c r="E306"/>
  <c r="F306"/>
  <c r="H306"/>
  <c r="A307"/>
  <c r="B307"/>
  <c r="C307"/>
  <c r="D307"/>
  <c r="E307"/>
  <c r="F307"/>
  <c r="H307"/>
  <c r="A308"/>
  <c r="B308"/>
  <c r="C308"/>
  <c r="D308"/>
  <c r="E308"/>
  <c r="F308"/>
  <c r="H308"/>
  <c r="A309"/>
  <c r="B309"/>
  <c r="C309"/>
  <c r="D309"/>
  <c r="E309"/>
  <c r="F309"/>
  <c r="H309"/>
  <c r="A310"/>
  <c r="B310"/>
  <c r="C310"/>
  <c r="D310"/>
  <c r="E310"/>
  <c r="F310"/>
  <c r="H310"/>
  <c r="A311"/>
  <c r="B311"/>
  <c r="C311"/>
  <c r="D311"/>
  <c r="E311"/>
  <c r="F311"/>
  <c r="H311"/>
  <c r="A312"/>
  <c r="B312"/>
  <c r="C312"/>
  <c r="D312"/>
  <c r="E312"/>
  <c r="F312"/>
  <c r="H312"/>
  <c r="A313"/>
  <c r="B313"/>
  <c r="C313"/>
  <c r="D313"/>
  <c r="E313"/>
  <c r="F313"/>
  <c r="H313"/>
  <c r="A314"/>
  <c r="B314"/>
  <c r="C314"/>
  <c r="D314"/>
  <c r="E314"/>
  <c r="F314"/>
  <c r="H314"/>
  <c r="A315"/>
  <c r="B315"/>
  <c r="C315"/>
  <c r="D315"/>
  <c r="E315"/>
  <c r="F315"/>
  <c r="H315"/>
  <c r="A316"/>
  <c r="B316"/>
  <c r="C316"/>
  <c r="D316"/>
  <c r="E316"/>
  <c r="F316"/>
  <c r="H316"/>
  <c r="A317"/>
  <c r="B317"/>
  <c r="C317"/>
  <c r="D317"/>
  <c r="E317"/>
  <c r="F317"/>
  <c r="H317"/>
  <c r="A318"/>
  <c r="B318"/>
  <c r="C318"/>
  <c r="D318"/>
  <c r="E318"/>
  <c r="F318"/>
  <c r="H318"/>
  <c r="A319"/>
  <c r="B319"/>
  <c r="C319"/>
  <c r="D319"/>
  <c r="E319"/>
  <c r="F319"/>
  <c r="H319"/>
  <c r="A320"/>
  <c r="B320"/>
  <c r="C320"/>
  <c r="D320"/>
  <c r="E320"/>
  <c r="F320"/>
  <c r="H320"/>
  <c r="A321"/>
  <c r="B321"/>
  <c r="C321"/>
  <c r="D321"/>
  <c r="E321"/>
  <c r="F321"/>
  <c r="H321"/>
  <c r="A322"/>
  <c r="B322"/>
  <c r="C322"/>
  <c r="D322"/>
  <c r="E322"/>
  <c r="F322"/>
  <c r="H322"/>
  <c r="A323"/>
  <c r="B323"/>
  <c r="C323"/>
  <c r="D323"/>
  <c r="E323"/>
  <c r="F323"/>
  <c r="H323"/>
  <c r="A324"/>
  <c r="B324"/>
  <c r="C324"/>
  <c r="D324"/>
  <c r="E324"/>
  <c r="F324"/>
  <c r="H324"/>
  <c r="A325"/>
  <c r="B325"/>
  <c r="C325"/>
  <c r="D325"/>
  <c r="E325"/>
  <c r="F325"/>
  <c r="H325"/>
  <c r="A326"/>
  <c r="B326"/>
  <c r="C326"/>
  <c r="D326"/>
  <c r="E326"/>
  <c r="F326"/>
  <c r="H326"/>
  <c r="A327"/>
  <c r="B327"/>
  <c r="C327"/>
  <c r="D327"/>
  <c r="E327"/>
  <c r="F327"/>
  <c r="H327"/>
  <c r="A328"/>
  <c r="B328"/>
  <c r="C328"/>
  <c r="D328"/>
  <c r="E328"/>
  <c r="F328"/>
  <c r="H328"/>
  <c r="A329"/>
  <c r="B329"/>
  <c r="C329"/>
  <c r="D329"/>
  <c r="E329"/>
  <c r="F329"/>
  <c r="H329"/>
  <c r="A330"/>
  <c r="B330"/>
  <c r="C330"/>
  <c r="D330"/>
  <c r="E330"/>
  <c r="F330"/>
  <c r="H330"/>
  <c r="A331"/>
  <c r="B331"/>
  <c r="C331"/>
  <c r="D331"/>
  <c r="E331"/>
  <c r="F331"/>
  <c r="H331"/>
  <c r="A332"/>
  <c r="B332"/>
  <c r="C332"/>
  <c r="D332"/>
  <c r="E332"/>
  <c r="F332"/>
  <c r="H332"/>
  <c r="A333"/>
  <c r="B333"/>
  <c r="C333"/>
  <c r="D333"/>
  <c r="E333"/>
  <c r="F333"/>
  <c r="H333"/>
  <c r="A334"/>
  <c r="B334"/>
  <c r="C334"/>
  <c r="D334"/>
  <c r="E334"/>
  <c r="F334"/>
  <c r="H334"/>
  <c r="A335"/>
  <c r="B335"/>
  <c r="C335"/>
  <c r="D335"/>
  <c r="E335"/>
  <c r="F335"/>
  <c r="H335"/>
  <c r="A336"/>
  <c r="B336"/>
  <c r="C336"/>
  <c r="D336"/>
  <c r="E336"/>
  <c r="F336"/>
  <c r="H336"/>
  <c r="A337"/>
  <c r="B337"/>
  <c r="C337"/>
  <c r="D337"/>
  <c r="E337"/>
  <c r="F337"/>
  <c r="H337"/>
  <c r="A338"/>
  <c r="B338"/>
  <c r="C338"/>
  <c r="D338"/>
  <c r="E338"/>
  <c r="F338"/>
  <c r="H338"/>
  <c r="A339"/>
  <c r="B339"/>
  <c r="C339"/>
  <c r="D339"/>
  <c r="E339"/>
  <c r="F339"/>
  <c r="H339"/>
  <c r="A340"/>
  <c r="B340"/>
  <c r="C340"/>
  <c r="D340"/>
  <c r="E340"/>
  <c r="F340"/>
  <c r="H340"/>
  <c r="A341"/>
  <c r="B341"/>
  <c r="C341"/>
  <c r="D341"/>
  <c r="E341"/>
  <c r="F341"/>
  <c r="H341"/>
  <c r="A342"/>
  <c r="B342"/>
  <c r="C342"/>
  <c r="D342"/>
  <c r="E342"/>
  <c r="F342"/>
  <c r="H342"/>
  <c r="A343"/>
  <c r="B343"/>
  <c r="C343"/>
  <c r="D343"/>
  <c r="E343"/>
  <c r="F343"/>
  <c r="H343"/>
  <c r="A344"/>
  <c r="B344"/>
  <c r="C344"/>
  <c r="D344"/>
  <c r="E344"/>
  <c r="F344"/>
  <c r="H344"/>
  <c r="A345"/>
  <c r="B345"/>
  <c r="C345"/>
  <c r="D345"/>
  <c r="E345"/>
  <c r="F345"/>
  <c r="H345"/>
  <c r="A346"/>
  <c r="B346"/>
  <c r="C346"/>
  <c r="D346"/>
  <c r="E346"/>
  <c r="F346"/>
  <c r="H346"/>
  <c r="A347"/>
  <c r="B347"/>
  <c r="C347"/>
  <c r="D347"/>
  <c r="E347"/>
  <c r="F347"/>
  <c r="H347"/>
  <c r="A348"/>
  <c r="B348"/>
  <c r="C348"/>
  <c r="D348"/>
  <c r="E348"/>
  <c r="F348"/>
  <c r="H348"/>
  <c r="A349"/>
  <c r="B349"/>
  <c r="C349"/>
  <c r="D349"/>
  <c r="E349"/>
  <c r="F349"/>
  <c r="H349"/>
  <c r="A350"/>
  <c r="B350"/>
  <c r="C350"/>
  <c r="D350"/>
  <c r="E350"/>
  <c r="F350"/>
  <c r="H350"/>
  <c r="A351"/>
  <c r="B351"/>
  <c r="C351"/>
  <c r="D351"/>
  <c r="E351"/>
  <c r="F351"/>
  <c r="H351"/>
  <c r="A352"/>
  <c r="B352"/>
  <c r="C352"/>
  <c r="D352"/>
  <c r="E352"/>
  <c r="F352"/>
  <c r="H352"/>
  <c r="A353"/>
  <c r="B353"/>
  <c r="C353"/>
  <c r="D353"/>
  <c r="E353"/>
  <c r="F353"/>
  <c r="H353"/>
  <c r="A354"/>
  <c r="B354"/>
  <c r="C354"/>
  <c r="D354"/>
  <c r="E354"/>
  <c r="F354"/>
  <c r="H354"/>
  <c r="A355"/>
  <c r="B355"/>
  <c r="C355"/>
  <c r="D355"/>
  <c r="E355"/>
  <c r="F355"/>
  <c r="H355"/>
  <c r="A356"/>
  <c r="B356"/>
  <c r="C356"/>
  <c r="D356"/>
  <c r="E356"/>
  <c r="F356"/>
  <c r="H356"/>
  <c r="A357"/>
  <c r="B357"/>
  <c r="C357"/>
  <c r="D357"/>
  <c r="E357"/>
  <c r="F357"/>
  <c r="H357"/>
  <c r="A358"/>
  <c r="B358"/>
  <c r="C358"/>
  <c r="D358"/>
  <c r="E358"/>
  <c r="F358"/>
  <c r="H358"/>
  <c r="B281"/>
  <c r="C281"/>
  <c r="D281"/>
  <c r="E281"/>
  <c r="F281"/>
  <c r="H281"/>
  <c r="A281"/>
  <c r="A270"/>
  <c r="B270"/>
  <c r="C270"/>
  <c r="D270"/>
  <c r="E270"/>
  <c r="F270"/>
  <c r="H270"/>
  <c r="A271"/>
  <c r="B271"/>
  <c r="C271"/>
  <c r="D271"/>
  <c r="E271"/>
  <c r="F271"/>
  <c r="H271"/>
  <c r="A272"/>
  <c r="B272"/>
  <c r="C272"/>
  <c r="D272"/>
  <c r="E272"/>
  <c r="F272"/>
  <c r="H272"/>
  <c r="A273"/>
  <c r="B273"/>
  <c r="C273"/>
  <c r="D273"/>
  <c r="E273"/>
  <c r="F273"/>
  <c r="H273"/>
  <c r="A274"/>
  <c r="B274"/>
  <c r="C274"/>
  <c r="D274"/>
  <c r="E274"/>
  <c r="F274"/>
  <c r="H274"/>
  <c r="A275"/>
  <c r="B275"/>
  <c r="C275"/>
  <c r="D275"/>
  <c r="E275"/>
  <c r="F275"/>
  <c r="H275"/>
  <c r="A276"/>
  <c r="B276"/>
  <c r="C276"/>
  <c r="D276"/>
  <c r="E276"/>
  <c r="F276"/>
  <c r="H276"/>
  <c r="A277"/>
  <c r="B277"/>
  <c r="C277"/>
  <c r="D277"/>
  <c r="E277"/>
  <c r="F277"/>
  <c r="H277"/>
  <c r="A278"/>
  <c r="B278"/>
  <c r="C278"/>
  <c r="D278"/>
  <c r="E278"/>
  <c r="F278"/>
  <c r="H278"/>
  <c r="A279"/>
  <c r="B279"/>
  <c r="C279"/>
  <c r="D279"/>
  <c r="E279"/>
  <c r="F279"/>
  <c r="H279"/>
  <c r="A280"/>
  <c r="B280"/>
  <c r="C280"/>
  <c r="D280"/>
  <c r="E280"/>
  <c r="F280"/>
  <c r="H280"/>
  <c r="B269"/>
  <c r="C269"/>
  <c r="D269"/>
  <c r="E269"/>
  <c r="F269"/>
  <c r="H269"/>
  <c r="A269"/>
  <c r="A254"/>
  <c r="B254"/>
  <c r="C254"/>
  <c r="D254"/>
  <c r="E254"/>
  <c r="F254"/>
  <c r="H254"/>
  <c r="A255"/>
  <c r="B255"/>
  <c r="C255"/>
  <c r="D255"/>
  <c r="E255"/>
  <c r="F255"/>
  <c r="H255"/>
  <c r="A256"/>
  <c r="B256"/>
  <c r="C256"/>
  <c r="D256"/>
  <c r="E256"/>
  <c r="F256"/>
  <c r="H256"/>
  <c r="A257"/>
  <c r="B257"/>
  <c r="C257"/>
  <c r="D257"/>
  <c r="E257"/>
  <c r="F257"/>
  <c r="H257"/>
  <c r="A258"/>
  <c r="B258"/>
  <c r="C258"/>
  <c r="D258"/>
  <c r="E258"/>
  <c r="F258"/>
  <c r="H258"/>
  <c r="A259"/>
  <c r="B259"/>
  <c r="C259"/>
  <c r="D259"/>
  <c r="E259"/>
  <c r="F259"/>
  <c r="H259"/>
  <c r="A260"/>
  <c r="B260"/>
  <c r="C260"/>
  <c r="D260"/>
  <c r="E260"/>
  <c r="F260"/>
  <c r="H260"/>
  <c r="A261"/>
  <c r="B261"/>
  <c r="C261"/>
  <c r="D261"/>
  <c r="E261"/>
  <c r="F261"/>
  <c r="H261"/>
  <c r="A262"/>
  <c r="B262"/>
  <c r="C262"/>
  <c r="D262"/>
  <c r="E262"/>
  <c r="F262"/>
  <c r="H262"/>
  <c r="A263"/>
  <c r="B263"/>
  <c r="C263"/>
  <c r="D263"/>
  <c r="E263"/>
  <c r="F263"/>
  <c r="H263"/>
  <c r="A264"/>
  <c r="B264"/>
  <c r="C264"/>
  <c r="D264"/>
  <c r="E264"/>
  <c r="F264"/>
  <c r="H264"/>
  <c r="A265"/>
  <c r="B265"/>
  <c r="C265"/>
  <c r="D265"/>
  <c r="E265"/>
  <c r="F265"/>
  <c r="H265"/>
  <c r="A266"/>
  <c r="B266"/>
  <c r="C266"/>
  <c r="D266"/>
  <c r="E266"/>
  <c r="F266"/>
  <c r="H266"/>
  <c r="A267"/>
  <c r="B267"/>
  <c r="C267"/>
  <c r="D267"/>
  <c r="E267"/>
  <c r="F267"/>
  <c r="H267"/>
  <c r="A268"/>
  <c r="B268"/>
  <c r="C268"/>
  <c r="D268"/>
  <c r="E268"/>
  <c r="F268"/>
  <c r="H268"/>
  <c r="B253"/>
  <c r="C253"/>
  <c r="D253"/>
  <c r="E253"/>
  <c r="F253"/>
  <c r="H253"/>
  <c r="A253"/>
  <c r="A242"/>
  <c r="B242"/>
  <c r="C242"/>
  <c r="D242"/>
  <c r="E242"/>
  <c r="F242"/>
  <c r="H242"/>
  <c r="A243"/>
  <c r="B243"/>
  <c r="C243"/>
  <c r="D243"/>
  <c r="E243"/>
  <c r="F243"/>
  <c r="H243"/>
  <c r="A244"/>
  <c r="B244"/>
  <c r="C244"/>
  <c r="D244"/>
  <c r="E244"/>
  <c r="F244"/>
  <c r="H244"/>
  <c r="A245"/>
  <c r="B245"/>
  <c r="C245"/>
  <c r="D245"/>
  <c r="E245"/>
  <c r="F245"/>
  <c r="H245"/>
  <c r="A246"/>
  <c r="B246"/>
  <c r="C246"/>
  <c r="D246"/>
  <c r="E246"/>
  <c r="F246"/>
  <c r="H246"/>
  <c r="A247"/>
  <c r="B247"/>
  <c r="C247"/>
  <c r="D247"/>
  <c r="E247"/>
  <c r="F247"/>
  <c r="H247"/>
  <c r="A248"/>
  <c r="B248"/>
  <c r="C248"/>
  <c r="D248"/>
  <c r="E248"/>
  <c r="F248"/>
  <c r="H248"/>
  <c r="A249"/>
  <c r="B249"/>
  <c r="C249"/>
  <c r="D249"/>
  <c r="E249"/>
  <c r="F249"/>
  <c r="H249"/>
  <c r="A250"/>
  <c r="B250"/>
  <c r="C250"/>
  <c r="D250"/>
  <c r="E250"/>
  <c r="F250"/>
  <c r="H250"/>
  <c r="A251"/>
  <c r="B251"/>
  <c r="C251"/>
  <c r="D251"/>
  <c r="E251"/>
  <c r="F251"/>
  <c r="H251"/>
  <c r="A252"/>
  <c r="B252"/>
  <c r="C252"/>
  <c r="D252"/>
  <c r="E252"/>
  <c r="F252"/>
  <c r="H252"/>
  <c r="H2"/>
  <c r="E15" i="41" s="1"/>
  <c r="F2" i="11"/>
  <c r="E2"/>
  <c r="D2"/>
  <c r="C2"/>
  <c r="B2"/>
  <c r="A2"/>
  <c r="C1"/>
  <c r="B1"/>
  <c r="A1"/>
  <c r="F1"/>
  <c r="E1"/>
  <c r="K1"/>
  <c r="J1"/>
  <c r="H1"/>
  <c r="G1"/>
  <c r="D1"/>
  <c r="J270" i="7"/>
  <c r="J283"/>
  <c r="J36"/>
  <c r="J125"/>
  <c r="J126"/>
  <c r="J127"/>
  <c r="J193"/>
  <c r="J35"/>
  <c r="J37"/>
  <c r="J87"/>
  <c r="J178"/>
  <c r="J177"/>
  <c r="J113"/>
  <c r="J176"/>
  <c r="J210"/>
  <c r="J223"/>
  <c r="J86"/>
  <c r="J240"/>
  <c r="J114"/>
  <c r="J343"/>
  <c r="J88"/>
  <c r="J115"/>
  <c r="J94"/>
  <c r="J92"/>
  <c r="J93"/>
  <c r="J313"/>
  <c r="J23"/>
  <c r="J24"/>
  <c r="J146"/>
  <c r="J2"/>
  <c r="J3"/>
  <c r="J25"/>
  <c r="J147"/>
  <c r="J148"/>
  <c r="J330"/>
  <c r="J360"/>
  <c r="J4"/>
  <c r="J57"/>
  <c r="J156"/>
  <c r="J167"/>
  <c r="J168"/>
  <c r="J169"/>
  <c r="J182"/>
  <c r="J189"/>
  <c r="J302"/>
  <c r="J309"/>
  <c r="J320"/>
  <c r="J212"/>
  <c r="J219"/>
  <c r="J339"/>
  <c r="J56"/>
  <c r="J58"/>
  <c r="J77"/>
  <c r="J79"/>
  <c r="J134"/>
  <c r="J135"/>
  <c r="J155"/>
  <c r="J157"/>
  <c r="J300"/>
  <c r="J327"/>
  <c r="J230"/>
  <c r="J332"/>
  <c r="J350"/>
  <c r="J65"/>
  <c r="J66"/>
  <c r="J67"/>
  <c r="J78"/>
  <c r="J242"/>
  <c r="J249"/>
  <c r="J260"/>
  <c r="J131"/>
  <c r="J133"/>
  <c r="J136"/>
  <c r="J272"/>
  <c r="J279"/>
  <c r="J200"/>
  <c r="J237"/>
  <c r="J357"/>
  <c r="J44"/>
  <c r="J45"/>
  <c r="J246"/>
  <c r="J255"/>
  <c r="J256"/>
  <c r="J263"/>
  <c r="J267"/>
  <c r="J276"/>
  <c r="J285"/>
  <c r="J286"/>
  <c r="J290"/>
  <c r="J293"/>
  <c r="J297"/>
  <c r="J207"/>
  <c r="J226"/>
  <c r="J233"/>
  <c r="J346"/>
  <c r="J353"/>
  <c r="J42"/>
  <c r="J46"/>
  <c r="J243"/>
  <c r="J245"/>
  <c r="J248"/>
  <c r="J254"/>
  <c r="J258"/>
  <c r="J262"/>
  <c r="J269"/>
  <c r="J104"/>
  <c r="J105"/>
  <c r="J106"/>
  <c r="J132"/>
  <c r="J153"/>
  <c r="J273"/>
  <c r="J278"/>
  <c r="J288"/>
  <c r="J292"/>
  <c r="J299"/>
  <c r="J315"/>
  <c r="J316"/>
  <c r="J323"/>
  <c r="J345"/>
  <c r="J14"/>
  <c r="J15"/>
  <c r="J16"/>
  <c r="J41"/>
  <c r="J43"/>
  <c r="J64"/>
  <c r="J244"/>
  <c r="J252"/>
  <c r="J261"/>
  <c r="J264"/>
  <c r="J265"/>
  <c r="J266"/>
  <c r="J268"/>
  <c r="J271"/>
  <c r="J110"/>
  <c r="J111"/>
  <c r="J112"/>
  <c r="J152"/>
  <c r="J154"/>
  <c r="J274"/>
  <c r="J275"/>
  <c r="J282"/>
  <c r="J284"/>
  <c r="J291"/>
  <c r="J294"/>
  <c r="J301"/>
  <c r="J203"/>
  <c r="J306"/>
  <c r="J308"/>
  <c r="J322"/>
  <c r="J20"/>
  <c r="J21"/>
  <c r="J22"/>
  <c r="J62"/>
  <c r="J63"/>
  <c r="J247"/>
  <c r="J250"/>
  <c r="J251"/>
  <c r="J259"/>
  <c r="J173"/>
  <c r="J277"/>
  <c r="J280"/>
  <c r="J281"/>
  <c r="J289"/>
  <c r="J295"/>
  <c r="J296"/>
  <c r="J298"/>
  <c r="J195"/>
  <c r="J196"/>
  <c r="J318"/>
  <c r="J329"/>
  <c r="J216"/>
  <c r="J225"/>
  <c r="J6"/>
  <c r="J50"/>
  <c r="J51"/>
  <c r="J52"/>
  <c r="J83"/>
  <c r="J84"/>
  <c r="J85"/>
  <c r="J257"/>
  <c r="J140"/>
  <c r="J174"/>
  <c r="J175"/>
  <c r="J287"/>
  <c r="J303"/>
  <c r="J305"/>
  <c r="J314"/>
  <c r="J331"/>
  <c r="J5"/>
  <c r="J7"/>
  <c r="J11"/>
  <c r="J12"/>
  <c r="J38"/>
  <c r="J39"/>
  <c r="J40"/>
  <c r="J95"/>
  <c r="J96"/>
  <c r="J141"/>
  <c r="J142"/>
  <c r="J186"/>
  <c r="J202"/>
  <c r="J218"/>
  <c r="J232"/>
  <c r="J336"/>
  <c r="J8"/>
  <c r="J9"/>
  <c r="J10"/>
  <c r="J13"/>
  <c r="J32"/>
  <c r="J89"/>
  <c r="J90"/>
  <c r="J91"/>
  <c r="J97"/>
  <c r="J128"/>
  <c r="J129"/>
  <c r="J130"/>
  <c r="J188"/>
  <c r="J209"/>
  <c r="J304"/>
  <c r="J312"/>
  <c r="J239"/>
  <c r="J33"/>
  <c r="J34"/>
  <c r="J101"/>
  <c r="J102"/>
  <c r="J103"/>
  <c r="J179"/>
  <c r="J180"/>
  <c r="J198"/>
  <c r="J321"/>
  <c r="J213"/>
  <c r="J228"/>
  <c r="J338"/>
  <c r="J352"/>
  <c r="J59"/>
  <c r="J60"/>
  <c r="J61"/>
  <c r="J98"/>
  <c r="J99"/>
  <c r="J100"/>
  <c r="J122"/>
  <c r="J123"/>
  <c r="J124"/>
  <c r="J149"/>
  <c r="J181"/>
  <c r="J183"/>
  <c r="J324"/>
  <c r="J328"/>
  <c r="J215"/>
  <c r="J224"/>
  <c r="J70"/>
  <c r="J150"/>
  <c r="J151"/>
  <c r="J159"/>
  <c r="J160"/>
  <c r="J184"/>
  <c r="J185"/>
  <c r="J194"/>
  <c r="J211"/>
  <c r="J310"/>
  <c r="J325"/>
  <c r="J326"/>
  <c r="J348"/>
  <c r="J359"/>
  <c r="J68"/>
  <c r="J69"/>
  <c r="J74"/>
  <c r="J80"/>
  <c r="J81"/>
  <c r="J82"/>
  <c r="J158"/>
  <c r="J164"/>
  <c r="J165"/>
  <c r="J166"/>
  <c r="J170"/>
  <c r="J171"/>
  <c r="J172"/>
  <c r="J319"/>
  <c r="J214"/>
  <c r="J241"/>
  <c r="J333"/>
  <c r="J71"/>
  <c r="J72"/>
  <c r="J73"/>
  <c r="J75"/>
  <c r="J76"/>
  <c r="J161"/>
  <c r="J162"/>
  <c r="J192"/>
  <c r="J201"/>
  <c r="J222"/>
  <c r="J344"/>
  <c r="J26"/>
  <c r="J27"/>
  <c r="J28"/>
  <c r="J29"/>
  <c r="J53"/>
  <c r="J54"/>
  <c r="J55"/>
  <c r="J163"/>
  <c r="J204"/>
  <c r="J206"/>
  <c r="J208"/>
  <c r="J231"/>
  <c r="J334"/>
  <c r="J335"/>
  <c r="J361"/>
  <c r="J30"/>
  <c r="J116"/>
  <c r="J117"/>
  <c r="J118"/>
  <c r="J205"/>
  <c r="J234"/>
  <c r="J31"/>
  <c r="J143"/>
  <c r="J190"/>
  <c r="J342"/>
  <c r="J351"/>
  <c r="J354"/>
  <c r="J17"/>
  <c r="J18"/>
  <c r="J19"/>
  <c r="J107"/>
  <c r="J119"/>
  <c r="J120"/>
  <c r="J121"/>
  <c r="J144"/>
  <c r="J145"/>
  <c r="J187"/>
  <c r="J191"/>
  <c r="J199"/>
  <c r="J235"/>
  <c r="J236"/>
  <c r="J238"/>
  <c r="J358"/>
  <c r="J108"/>
  <c r="J47"/>
  <c r="J48"/>
  <c r="J109"/>
  <c r="J138"/>
  <c r="J311"/>
  <c r="J220"/>
  <c r="J340"/>
  <c r="J355"/>
  <c r="J356"/>
  <c r="J307"/>
  <c r="J217"/>
  <c r="J221"/>
  <c r="J229"/>
  <c r="J341"/>
  <c r="J349"/>
  <c r="J49"/>
  <c r="J197"/>
  <c r="J337"/>
  <c r="J139"/>
  <c r="J137"/>
  <c r="J347"/>
  <c r="J227"/>
  <c r="J317"/>
  <c r="J253"/>
  <c r="G2"/>
  <c r="G2" i="11" s="1"/>
  <c r="I2" i="7"/>
  <c r="G3"/>
  <c r="I3"/>
  <c r="G5"/>
  <c r="I5"/>
  <c r="G7"/>
  <c r="I7"/>
  <c r="G6"/>
  <c r="I6"/>
  <c r="G8"/>
  <c r="I8"/>
  <c r="G9"/>
  <c r="I9"/>
  <c r="G10"/>
  <c r="I10"/>
  <c r="G11"/>
  <c r="I11"/>
  <c r="G13"/>
  <c r="I13"/>
  <c r="G12"/>
  <c r="I12"/>
  <c r="G14"/>
  <c r="I14"/>
  <c r="G15"/>
  <c r="I15"/>
  <c r="G16"/>
  <c r="I16"/>
  <c r="G17"/>
  <c r="I17"/>
  <c r="G18"/>
  <c r="I18"/>
  <c r="G19"/>
  <c r="I19"/>
  <c r="G20"/>
  <c r="I20"/>
  <c r="G21"/>
  <c r="I21"/>
  <c r="G22"/>
  <c r="I22"/>
  <c r="G23"/>
  <c r="I23"/>
  <c r="G25"/>
  <c r="I25"/>
  <c r="G24"/>
  <c r="I24"/>
  <c r="G26"/>
  <c r="I26"/>
  <c r="G27"/>
  <c r="I27"/>
  <c r="G28"/>
  <c r="I28"/>
  <c r="G31"/>
  <c r="I31"/>
  <c r="G30"/>
  <c r="I30"/>
  <c r="G29"/>
  <c r="I29"/>
  <c r="G33"/>
  <c r="I33"/>
  <c r="G32"/>
  <c r="I32"/>
  <c r="G34"/>
  <c r="I34"/>
  <c r="G35"/>
  <c r="I35"/>
  <c r="G37"/>
  <c r="I37"/>
  <c r="G36"/>
  <c r="I36"/>
  <c r="G38"/>
  <c r="I38"/>
  <c r="G39"/>
  <c r="I39"/>
  <c r="G40"/>
  <c r="I40"/>
  <c r="G41"/>
  <c r="I41"/>
  <c r="G43"/>
  <c r="I43"/>
  <c r="G42"/>
  <c r="I42"/>
  <c r="G44"/>
  <c r="I44"/>
  <c r="G45"/>
  <c r="I45"/>
  <c r="G46"/>
  <c r="I46"/>
  <c r="G47"/>
  <c r="I47"/>
  <c r="G49"/>
  <c r="I49"/>
  <c r="G48"/>
  <c r="I48"/>
  <c r="G50"/>
  <c r="I50"/>
  <c r="G51"/>
  <c r="I51"/>
  <c r="G52"/>
  <c r="I52"/>
  <c r="G53"/>
  <c r="I53"/>
  <c r="G54"/>
  <c r="I54"/>
  <c r="G55"/>
  <c r="I55"/>
  <c r="G56"/>
  <c r="I56"/>
  <c r="G58"/>
  <c r="I58"/>
  <c r="G57"/>
  <c r="I57"/>
  <c r="G59"/>
  <c r="I59"/>
  <c r="G60"/>
  <c r="I60"/>
  <c r="G61"/>
  <c r="I61"/>
  <c r="G62"/>
  <c r="I62"/>
  <c r="G63"/>
  <c r="I63"/>
  <c r="G64"/>
  <c r="I64"/>
  <c r="G65"/>
  <c r="I65"/>
  <c r="G66"/>
  <c r="I66"/>
  <c r="G67"/>
  <c r="I67"/>
  <c r="G68"/>
  <c r="I68"/>
  <c r="G69"/>
  <c r="I69"/>
  <c r="G70"/>
  <c r="I70"/>
  <c r="G71"/>
  <c r="I71"/>
  <c r="G72"/>
  <c r="I72"/>
  <c r="G73"/>
  <c r="I73"/>
  <c r="G75"/>
  <c r="I75"/>
  <c r="G74"/>
  <c r="I74"/>
  <c r="G76"/>
  <c r="I76"/>
  <c r="G78"/>
  <c r="I78"/>
  <c r="G77"/>
  <c r="I77"/>
  <c r="G79"/>
  <c r="I79"/>
  <c r="G80"/>
  <c r="I80"/>
  <c r="G81"/>
  <c r="I81"/>
  <c r="G82"/>
  <c r="I82"/>
  <c r="G83"/>
  <c r="I83"/>
  <c r="G84"/>
  <c r="I84"/>
  <c r="G85"/>
  <c r="I85"/>
  <c r="G86"/>
  <c r="I86"/>
  <c r="G88"/>
  <c r="I88"/>
  <c r="G87"/>
  <c r="I87"/>
  <c r="G89"/>
  <c r="I89"/>
  <c r="G90"/>
  <c r="I90"/>
  <c r="G91"/>
  <c r="I91"/>
  <c r="G93"/>
  <c r="I93"/>
  <c r="G92"/>
  <c r="I92"/>
  <c r="G94"/>
  <c r="I94"/>
  <c r="G95"/>
  <c r="I95"/>
  <c r="G96"/>
  <c r="I96"/>
  <c r="G97"/>
  <c r="I97"/>
  <c r="G98"/>
  <c r="I98"/>
  <c r="G99"/>
  <c r="I99"/>
  <c r="G100"/>
  <c r="I100"/>
  <c r="G101"/>
  <c r="I101"/>
  <c r="G102"/>
  <c r="I102"/>
  <c r="G103"/>
  <c r="I103"/>
  <c r="G104"/>
  <c r="I104"/>
  <c r="G105"/>
  <c r="I105"/>
  <c r="G106"/>
  <c r="I106"/>
  <c r="G108"/>
  <c r="I108"/>
  <c r="G107"/>
  <c r="I107"/>
  <c r="G109"/>
  <c r="I109"/>
  <c r="G110"/>
  <c r="I110"/>
  <c r="G111"/>
  <c r="I111"/>
  <c r="G112"/>
  <c r="I112"/>
  <c r="G113"/>
  <c r="I113"/>
  <c r="G115"/>
  <c r="I115"/>
  <c r="G114"/>
  <c r="I114"/>
  <c r="G116"/>
  <c r="I116"/>
  <c r="G117"/>
  <c r="I117"/>
  <c r="G118"/>
  <c r="I118"/>
  <c r="G119"/>
  <c r="I119"/>
  <c r="G120"/>
  <c r="I120"/>
  <c r="G121"/>
  <c r="I121"/>
  <c r="G122"/>
  <c r="I122"/>
  <c r="G123"/>
  <c r="I123"/>
  <c r="G124"/>
  <c r="I124"/>
  <c r="G125"/>
  <c r="I125"/>
  <c r="G126"/>
  <c r="I126"/>
  <c r="G127"/>
  <c r="I127"/>
  <c r="G128"/>
  <c r="I128"/>
  <c r="G129"/>
  <c r="I129"/>
  <c r="G130"/>
  <c r="I130"/>
  <c r="G132"/>
  <c r="I132"/>
  <c r="G131"/>
  <c r="I131"/>
  <c r="G133"/>
  <c r="I133"/>
  <c r="G134"/>
  <c r="I134"/>
  <c r="G136"/>
  <c r="I136"/>
  <c r="G135"/>
  <c r="I135"/>
  <c r="G137"/>
  <c r="I137"/>
  <c r="G138"/>
  <c r="I138"/>
  <c r="G139"/>
  <c r="I139"/>
  <c r="G141"/>
  <c r="I141"/>
  <c r="G142"/>
  <c r="I142"/>
  <c r="G140"/>
  <c r="I140"/>
  <c r="G143"/>
  <c r="I143"/>
  <c r="G144"/>
  <c r="I144"/>
  <c r="G145"/>
  <c r="I145"/>
  <c r="G146"/>
  <c r="I146"/>
  <c r="G147"/>
  <c r="I147"/>
  <c r="G148"/>
  <c r="I148"/>
  <c r="G150"/>
  <c r="I150"/>
  <c r="G149"/>
  <c r="I149"/>
  <c r="G151"/>
  <c r="I151"/>
  <c r="G152"/>
  <c r="I152"/>
  <c r="G154"/>
  <c r="I154"/>
  <c r="G153"/>
  <c r="I153"/>
  <c r="G155"/>
  <c r="I155"/>
  <c r="G157"/>
  <c r="I157"/>
  <c r="G156"/>
  <c r="I156"/>
  <c r="G158"/>
  <c r="I158"/>
  <c r="G159"/>
  <c r="I159"/>
  <c r="G160"/>
  <c r="I160"/>
  <c r="G161"/>
  <c r="I161"/>
  <c r="G162"/>
  <c r="I162"/>
  <c r="G163"/>
  <c r="I163"/>
  <c r="G164"/>
  <c r="I164"/>
  <c r="G165"/>
  <c r="I165"/>
  <c r="G166"/>
  <c r="I166"/>
  <c r="G167"/>
  <c r="I167"/>
  <c r="G168"/>
  <c r="I168"/>
  <c r="G169"/>
  <c r="I169"/>
  <c r="G170"/>
  <c r="I170"/>
  <c r="G171"/>
  <c r="I171"/>
  <c r="G172"/>
  <c r="I172"/>
  <c r="G174"/>
  <c r="I174"/>
  <c r="G173"/>
  <c r="I173"/>
  <c r="G175"/>
  <c r="I175"/>
  <c r="G176"/>
  <c r="I176"/>
  <c r="G178"/>
  <c r="I178"/>
  <c r="G177"/>
  <c r="I177"/>
  <c r="G179"/>
  <c r="I179"/>
  <c r="G181"/>
  <c r="I181"/>
  <c r="G180"/>
  <c r="I180"/>
  <c r="G182"/>
  <c r="I182"/>
  <c r="G183"/>
  <c r="I183"/>
  <c r="G184"/>
  <c r="I184"/>
  <c r="G185"/>
  <c r="I185"/>
  <c r="G186"/>
  <c r="I186"/>
  <c r="G187"/>
  <c r="I187"/>
  <c r="G188"/>
  <c r="I188"/>
  <c r="G189"/>
  <c r="I189"/>
  <c r="G190"/>
  <c r="I190"/>
  <c r="G191"/>
  <c r="I191"/>
  <c r="G192"/>
  <c r="I192"/>
  <c r="G193"/>
  <c r="I193"/>
  <c r="G194"/>
  <c r="I194"/>
  <c r="G195"/>
  <c r="I195"/>
  <c r="G196"/>
  <c r="I196"/>
  <c r="G197"/>
  <c r="I197"/>
  <c r="G198"/>
  <c r="I198"/>
  <c r="G199"/>
  <c r="I199"/>
  <c r="G200"/>
  <c r="I200"/>
  <c r="G201"/>
  <c r="I201"/>
  <c r="G202"/>
  <c r="I202"/>
  <c r="G203"/>
  <c r="I203"/>
  <c r="G204"/>
  <c r="I204"/>
  <c r="G205"/>
  <c r="I205"/>
  <c r="G206"/>
  <c r="I206"/>
  <c r="G207"/>
  <c r="I207"/>
  <c r="G208"/>
  <c r="I208"/>
  <c r="G209"/>
  <c r="I209"/>
  <c r="G210"/>
  <c r="I210"/>
  <c r="G211"/>
  <c r="I211"/>
  <c r="G212"/>
  <c r="I212"/>
  <c r="G213"/>
  <c r="I213"/>
  <c r="G214"/>
  <c r="I214"/>
  <c r="G215"/>
  <c r="I215"/>
  <c r="G216"/>
  <c r="I216"/>
  <c r="G217"/>
  <c r="I217"/>
  <c r="G218"/>
  <c r="I218"/>
  <c r="G219"/>
  <c r="I219"/>
  <c r="G220"/>
  <c r="I220"/>
  <c r="G221"/>
  <c r="I221"/>
  <c r="G222"/>
  <c r="I222"/>
  <c r="G223"/>
  <c r="I223"/>
  <c r="G224"/>
  <c r="I224"/>
  <c r="G225"/>
  <c r="I225"/>
  <c r="G226"/>
  <c r="I226"/>
  <c r="G227"/>
  <c r="I227"/>
  <c r="G228"/>
  <c r="I228"/>
  <c r="G229"/>
  <c r="I229"/>
  <c r="G230"/>
  <c r="I230"/>
  <c r="G231"/>
  <c r="I231"/>
  <c r="G232"/>
  <c r="I232"/>
  <c r="G233"/>
  <c r="I233"/>
  <c r="G234"/>
  <c r="I234"/>
  <c r="G235"/>
  <c r="I235"/>
  <c r="G236"/>
  <c r="I236"/>
  <c r="G237"/>
  <c r="I237"/>
  <c r="G238"/>
  <c r="I238"/>
  <c r="G239"/>
  <c r="I239"/>
  <c r="G240"/>
  <c r="I240"/>
  <c r="G241"/>
  <c r="I241"/>
  <c r="G4"/>
  <c r="L5" i="8"/>
  <c r="I4" i="7"/>
  <c r="L13" i="8"/>
  <c r="L12"/>
  <c r="L11"/>
  <c r="L7"/>
  <c r="L6"/>
  <c r="K13"/>
  <c r="K12"/>
  <c r="K11"/>
  <c r="K9"/>
  <c r="K8"/>
  <c r="K7"/>
  <c r="K6"/>
  <c r="K5"/>
  <c r="J14"/>
  <c r="J9"/>
  <c r="J13"/>
  <c r="J12"/>
  <c r="J11"/>
  <c r="J10"/>
  <c r="J8"/>
  <c r="J7"/>
  <c r="J6"/>
  <c r="J5"/>
  <c r="G343" i="7"/>
  <c r="G340" i="11" s="1"/>
  <c r="G360" i="7"/>
  <c r="G357" i="11" s="1"/>
  <c r="G339" i="7"/>
  <c r="G336" i="11" s="1"/>
  <c r="G332" i="7"/>
  <c r="G350"/>
  <c r="G347" i="11" s="1"/>
  <c r="G357" i="7"/>
  <c r="G354" i="11" s="1"/>
  <c r="G353" i="7"/>
  <c r="G350" i="11" s="1"/>
  <c r="G346" i="7"/>
  <c r="G343" i="11" s="1"/>
  <c r="G345" i="7"/>
  <c r="G342" i="11" s="1"/>
  <c r="G336" i="7"/>
  <c r="G333" i="11" s="1"/>
  <c r="G352" i="7"/>
  <c r="G349" i="11" s="1"/>
  <c r="G338" i="7"/>
  <c r="G335" i="11" s="1"/>
  <c r="G359" i="7"/>
  <c r="G356" i="11" s="1"/>
  <c r="G348" i="7"/>
  <c r="G345" i="11" s="1"/>
  <c r="G333" i="7"/>
  <c r="G330" i="11" s="1"/>
  <c r="G344" i="7"/>
  <c r="G341" i="11" s="1"/>
  <c r="G335" i="7"/>
  <c r="G332" i="11" s="1"/>
  <c r="G361" i="7"/>
  <c r="G358" i="11" s="1"/>
  <c r="G334" i="7"/>
  <c r="G331" i="11" s="1"/>
  <c r="G342" i="7"/>
  <c r="G339" i="11" s="1"/>
  <c r="G351" i="7"/>
  <c r="G348" i="11" s="1"/>
  <c r="G354" i="7"/>
  <c r="G351" i="11" s="1"/>
  <c r="G358" i="7"/>
  <c r="G355" i="11" s="1"/>
  <c r="G356" i="7"/>
  <c r="G353" i="11" s="1"/>
  <c r="G355" i="7"/>
  <c r="G352" i="11" s="1"/>
  <c r="G340" i="7"/>
  <c r="G337" i="11" s="1"/>
  <c r="G349" i="7"/>
  <c r="G346" i="11" s="1"/>
  <c r="G341" i="7"/>
  <c r="G338" i="11" s="1"/>
  <c r="G337" i="7"/>
  <c r="G334" i="11" s="1"/>
  <c r="G347" i="7"/>
  <c r="G344" i="11" s="1"/>
  <c r="G313" i="7"/>
  <c r="G310" i="11" s="1"/>
  <c r="G330" i="7"/>
  <c r="G327" i="11" s="1"/>
  <c r="G309" i="7"/>
  <c r="G306" i="11" s="1"/>
  <c r="G302" i="7"/>
  <c r="G299" i="11" s="1"/>
  <c r="G320" i="7"/>
  <c r="G317" i="11" s="1"/>
  <c r="G327" i="7"/>
  <c r="G324" i="11" s="1"/>
  <c r="G323" i="7"/>
  <c r="G320" i="11" s="1"/>
  <c r="G316" i="7"/>
  <c r="G313" i="11" s="1"/>
  <c r="G315" i="7"/>
  <c r="G312" i="11" s="1"/>
  <c r="G306" i="7"/>
  <c r="G303" i="11" s="1"/>
  <c r="G322" i="7"/>
  <c r="G319" i="11" s="1"/>
  <c r="G308" i="7"/>
  <c r="G305" i="11" s="1"/>
  <c r="G329" i="7"/>
  <c r="G326" i="11" s="1"/>
  <c r="G318" i="7"/>
  <c r="G315" i="11" s="1"/>
  <c r="G303" i="7"/>
  <c r="G300" i="11" s="1"/>
  <c r="G314" i="7"/>
  <c r="G311" i="11" s="1"/>
  <c r="G305" i="7"/>
  <c r="G302" i="11" s="1"/>
  <c r="G331" i="7"/>
  <c r="G328" i="11" s="1"/>
  <c r="G304" i="7"/>
  <c r="G301" i="11" s="1"/>
  <c r="G312" i="7"/>
  <c r="G309" i="11" s="1"/>
  <c r="G321" i="7"/>
  <c r="G318" i="11" s="1"/>
  <c r="G324" i="7"/>
  <c r="G321" i="11" s="1"/>
  <c r="G328" i="7"/>
  <c r="G325" i="11" s="1"/>
  <c r="G326" i="7"/>
  <c r="G323" i="11" s="1"/>
  <c r="G325" i="7"/>
  <c r="G322" i="11" s="1"/>
  <c r="G310" i="7"/>
  <c r="G307" i="11" s="1"/>
  <c r="G319" i="7"/>
  <c r="G316" i="11" s="1"/>
  <c r="G311" i="7"/>
  <c r="G308" i="11" s="1"/>
  <c r="G307" i="7"/>
  <c r="G304" i="11" s="1"/>
  <c r="G317" i="7"/>
  <c r="G314" i="11" s="1"/>
  <c r="G300" i="7"/>
  <c r="G297" i="11" s="1"/>
  <c r="G279" i="7"/>
  <c r="G277" i="11" s="1"/>
  <c r="G272" i="7"/>
  <c r="G270" i="11" s="1"/>
  <c r="G290" i="7"/>
  <c r="G287" i="11" s="1"/>
  <c r="G297" i="7"/>
  <c r="G294" i="11" s="1"/>
  <c r="G293" i="7"/>
  <c r="G290" i="11" s="1"/>
  <c r="G286" i="7"/>
  <c r="G283" i="11" s="1"/>
  <c r="G285" i="7"/>
  <c r="G282" i="11" s="1"/>
  <c r="G276" i="7"/>
  <c r="G274" i="11" s="1"/>
  <c r="G292" i="7"/>
  <c r="G289" i="11" s="1"/>
  <c r="G278" i="7"/>
  <c r="G276" i="11" s="1"/>
  <c r="G299" i="7"/>
  <c r="G296" i="11" s="1"/>
  <c r="G288" i="7"/>
  <c r="G285" i="11" s="1"/>
  <c r="G273" i="7"/>
  <c r="G271" i="11" s="1"/>
  <c r="G284" i="7"/>
  <c r="G281" i="11" s="1"/>
  <c r="G275" i="7"/>
  <c r="G273" i="11" s="1"/>
  <c r="G301" i="7"/>
  <c r="G298" i="11" s="1"/>
  <c r="G274" i="7"/>
  <c r="G272" i="11" s="1"/>
  <c r="G282" i="7"/>
  <c r="G280" i="11" s="1"/>
  <c r="G291" i="7"/>
  <c r="G288" i="11" s="1"/>
  <c r="G294" i="7"/>
  <c r="G291" i="11" s="1"/>
  <c r="G298" i="7"/>
  <c r="G295" i="11" s="1"/>
  <c r="G296" i="7"/>
  <c r="G293" i="11" s="1"/>
  <c r="G295" i="7"/>
  <c r="G292" i="11" s="1"/>
  <c r="G280" i="7"/>
  <c r="G278" i="11" s="1"/>
  <c r="G289" i="7"/>
  <c r="G286" i="11" s="1"/>
  <c r="G281" i="7"/>
  <c r="G279" i="11" s="1"/>
  <c r="G277" i="7"/>
  <c r="G275" i="11" s="1"/>
  <c r="G287" i="7"/>
  <c r="G284" i="11" s="1"/>
  <c r="G249" i="7"/>
  <c r="G249" i="11" s="1"/>
  <c r="G242" i="7"/>
  <c r="G242" i="11" s="1"/>
  <c r="G260" i="7"/>
  <c r="G259" i="11" s="1"/>
  <c r="G267" i="7"/>
  <c r="G266" i="11" s="1"/>
  <c r="G263" i="7"/>
  <c r="G262" i="11" s="1"/>
  <c r="G256" i="7"/>
  <c r="G255" i="11" s="1"/>
  <c r="G255" i="7"/>
  <c r="G254" i="11" s="1"/>
  <c r="G246" i="7"/>
  <c r="G246" i="11" s="1"/>
  <c r="G262" i="7"/>
  <c r="G261" i="11" s="1"/>
  <c r="G248" i="7"/>
  <c r="G248" i="11" s="1"/>
  <c r="G269" i="7"/>
  <c r="G268" i="11" s="1"/>
  <c r="G258" i="7"/>
  <c r="G257" i="11" s="1"/>
  <c r="G243" i="7"/>
  <c r="G243" i="11" s="1"/>
  <c r="G254" i="7"/>
  <c r="G253" i="11" s="1"/>
  <c r="G245" i="7"/>
  <c r="G245" i="11" s="1"/>
  <c r="G271" i="7"/>
  <c r="G269" i="11" s="1"/>
  <c r="G244" i="7"/>
  <c r="G244" i="11" s="1"/>
  <c r="G252" i="7"/>
  <c r="G252" i="11" s="1"/>
  <c r="G261" i="7"/>
  <c r="G260" i="11" s="1"/>
  <c r="G264" i="7"/>
  <c r="G263" i="11" s="1"/>
  <c r="G268" i="7"/>
  <c r="G267" i="11" s="1"/>
  <c r="G266" i="7"/>
  <c r="G265" i="11" s="1"/>
  <c r="G265" i="7"/>
  <c r="G264" i="11" s="1"/>
  <c r="G250" i="7"/>
  <c r="G250" i="11" s="1"/>
  <c r="G259" i="7"/>
  <c r="G258" i="11" s="1"/>
  <c r="G251" i="7"/>
  <c r="G251" i="11" s="1"/>
  <c r="G247" i="7"/>
  <c r="G247" i="11" s="1"/>
  <c r="G257" i="7"/>
  <c r="D10" i="8"/>
  <c r="D11"/>
  <c r="D12"/>
  <c r="D13"/>
  <c r="D8"/>
  <c r="D7"/>
  <c r="D6"/>
  <c r="D5"/>
  <c r="I289" i="7"/>
  <c r="I301"/>
  <c r="I294"/>
  <c r="I272"/>
  <c r="I292"/>
  <c r="I285"/>
  <c r="I293"/>
  <c r="I284"/>
  <c r="I287"/>
  <c r="I291"/>
  <c r="I298"/>
  <c r="I278"/>
  <c r="I288"/>
  <c r="I276"/>
  <c r="I297"/>
  <c r="I296"/>
  <c r="I290"/>
  <c r="I295"/>
  <c r="I286"/>
  <c r="I277"/>
  <c r="I273"/>
  <c r="I300"/>
  <c r="I281"/>
  <c r="I299"/>
  <c r="I274"/>
  <c r="I280"/>
  <c r="I282"/>
  <c r="I275"/>
  <c r="I279"/>
  <c r="I328"/>
  <c r="I331"/>
  <c r="I305"/>
  <c r="I315"/>
  <c r="I317"/>
  <c r="I320"/>
  <c r="I312"/>
  <c r="I308"/>
  <c r="I310"/>
  <c r="I327"/>
  <c r="I324"/>
  <c r="I330"/>
  <c r="I304"/>
  <c r="I319"/>
  <c r="I311"/>
  <c r="I306"/>
  <c r="I323"/>
  <c r="I303"/>
  <c r="I322"/>
  <c r="I309"/>
  <c r="I302"/>
  <c r="I314"/>
  <c r="I318"/>
  <c r="I329"/>
  <c r="I325"/>
  <c r="I321"/>
  <c r="I326"/>
  <c r="I307"/>
  <c r="I313"/>
  <c r="I316"/>
  <c r="I335"/>
  <c r="I357"/>
  <c r="I342"/>
  <c r="I336"/>
  <c r="I337"/>
  <c r="I333"/>
  <c r="I351"/>
  <c r="I340"/>
  <c r="I338"/>
  <c r="I349"/>
  <c r="I341"/>
  <c r="I359"/>
  <c r="I356"/>
  <c r="I343"/>
  <c r="I355"/>
  <c r="I334"/>
  <c r="I339"/>
  <c r="I348"/>
  <c r="I346"/>
  <c r="I347"/>
  <c r="I361"/>
  <c r="I350"/>
  <c r="I360"/>
  <c r="I332"/>
  <c r="I352"/>
  <c r="I345"/>
  <c r="I354"/>
  <c r="I353"/>
  <c r="I344"/>
  <c r="I358"/>
  <c r="I258"/>
  <c r="I249"/>
  <c r="I261"/>
  <c r="I254"/>
  <c r="I255"/>
  <c r="I269"/>
  <c r="I267"/>
  <c r="I248"/>
  <c r="I252"/>
  <c r="I243"/>
  <c r="I256"/>
  <c r="I264"/>
  <c r="I250"/>
  <c r="I257"/>
  <c r="I259"/>
  <c r="I265"/>
  <c r="I262"/>
  <c r="I271"/>
  <c r="I244"/>
  <c r="I263"/>
  <c r="I251"/>
  <c r="I246"/>
  <c r="I242"/>
  <c r="I260"/>
  <c r="I266"/>
  <c r="I247"/>
  <c r="I245"/>
  <c r="I268"/>
  <c r="L9" i="8"/>
  <c r="L14"/>
  <c r="L10"/>
  <c r="K14"/>
  <c r="K10"/>
  <c r="L8"/>
  <c r="F5" l="1"/>
  <c r="F13"/>
  <c r="F12"/>
  <c r="F8"/>
  <c r="F7"/>
  <c r="F6"/>
  <c r="F10"/>
  <c r="F11"/>
  <c r="E10"/>
  <c r="E6"/>
  <c r="E8"/>
  <c r="E7"/>
  <c r="G7" s="1"/>
  <c r="I7" s="1"/>
  <c r="G256" i="11"/>
  <c r="E13" i="8"/>
  <c r="G329" i="11"/>
  <c r="D9" i="8"/>
  <c r="E11"/>
  <c r="E12"/>
  <c r="G12" s="1"/>
  <c r="I12" s="1"/>
  <c r="D14"/>
  <c r="G8"/>
  <c r="I8" s="1"/>
  <c r="G10"/>
  <c r="I10" s="1"/>
  <c r="E5"/>
  <c r="H13"/>
  <c r="H12"/>
  <c r="H7"/>
  <c r="H5"/>
  <c r="H8"/>
  <c r="H10"/>
  <c r="H11"/>
  <c r="G13"/>
  <c r="I13" s="1"/>
  <c r="E9" l="1"/>
  <c r="E14"/>
  <c r="F14"/>
  <c r="H14" s="1"/>
  <c r="G11"/>
  <c r="I11" s="1"/>
  <c r="G5"/>
  <c r="I5" s="1"/>
  <c r="F9"/>
  <c r="H9" s="1"/>
  <c r="H6"/>
  <c r="G6"/>
  <c r="I6" s="1"/>
  <c r="G14" l="1"/>
  <c r="I14" s="1"/>
  <c r="G9"/>
  <c r="I9" s="1"/>
</calcChain>
</file>

<file path=xl/sharedStrings.xml><?xml version="1.0" encoding="utf-8"?>
<sst xmlns="http://schemas.openxmlformats.org/spreadsheetml/2006/main" count="1363" uniqueCount="91">
  <si>
    <t>Airline</t>
  </si>
  <si>
    <t>Cancelled</t>
  </si>
  <si>
    <t>RegionEx</t>
  </si>
  <si>
    <t>MDA</t>
  </si>
  <si>
    <t>PNS</t>
  </si>
  <si>
    <t>MSY</t>
  </si>
  <si>
    <t>Median</t>
  </si>
  <si>
    <t>Total</t>
  </si>
  <si>
    <t>DFW</t>
  </si>
  <si>
    <t>N\A</t>
  </si>
  <si>
    <t>Origin airport</t>
  </si>
  <si>
    <t>Destination airport</t>
  </si>
  <si>
    <t>Departure date</t>
  </si>
  <si>
    <t>Scheduled departure time</t>
  </si>
  <si>
    <t>Scheduled arrival time</t>
  </si>
  <si>
    <t>Mean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</si>
  <si>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</si>
  <si>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</si>
  <si>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</si>
  <si>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</si>
  <si>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</si>
  <si>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</si>
  <si>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</si>
  <si>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</si>
  <si>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</si>
  <si>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</si>
  <si>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</si>
  <si>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</si>
  <si>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Arrival delay in minutes</t>
  </si>
  <si>
    <t>Bin</t>
  </si>
  <si>
    <t>Frequency</t>
  </si>
  <si>
    <t>Cumulative %</t>
  </si>
  <si>
    <t>&lt;= -1</t>
  </si>
  <si>
    <t>[0,4]</t>
  </si>
  <si>
    <t>[5,9]</t>
  </si>
  <si>
    <t>[10,14]</t>
  </si>
  <si>
    <t>[15,19]</t>
  </si>
  <si>
    <t>[20,24]</t>
  </si>
  <si>
    <t>[25,29]</t>
  </si>
  <si>
    <t>[30,34]</t>
  </si>
  <si>
    <t>[35,39]</t>
  </si>
  <si>
    <t>[40,44]</t>
  </si>
  <si>
    <t>&gt;= 45</t>
  </si>
  <si>
    <t>Actual arrival time</t>
  </si>
  <si>
    <t>Delay indicator</t>
  </si>
  <si>
    <t>Number of passengers</t>
  </si>
  <si>
    <t>Day of Week</t>
  </si>
  <si>
    <t>MDA - All</t>
  </si>
  <si>
    <t>RegionEx - All</t>
  </si>
  <si>
    <t>Route Code</t>
  </si>
  <si>
    <t>RegionEx - DFW to MSY</t>
  </si>
  <si>
    <t>MDA - DFW to MSY</t>
  </si>
  <si>
    <t>MDA - MSY to DFW</t>
  </si>
  <si>
    <t>RegionEx - MSY to DFW</t>
  </si>
  <si>
    <t>RegionEx - MSY to PNS</t>
  </si>
  <si>
    <t>MDA - MSY to PNS</t>
  </si>
  <si>
    <t>MDA - PNS to MSY</t>
  </si>
  <si>
    <t>RegionEx - PNS to MSY</t>
  </si>
  <si>
    <t>RegionEx Correlations</t>
  </si>
  <si>
    <t>Summary  Statistics</t>
  </si>
  <si>
    <t>Number cancelled</t>
  </si>
  <si>
    <t>Number delayed</t>
  </si>
  <si>
    <t>Number on time</t>
  </si>
  <si>
    <t>Percent delayed</t>
  </si>
  <si>
    <t>Percent on time</t>
  </si>
  <si>
    <t>90% percentile</t>
  </si>
  <si>
    <t>Delay in minutes</t>
  </si>
  <si>
    <t>Number of flights</t>
  </si>
  <si>
    <t>Grand Total</t>
  </si>
  <si>
    <t>Values</t>
  </si>
  <si>
    <t>(All)</t>
  </si>
  <si>
    <t>Column Labels</t>
  </si>
  <si>
    <t>Average of Arrival delay in minutes</t>
  </si>
  <si>
    <t>Average of Number of passengers</t>
  </si>
  <si>
    <t>Average of Delay indicator*</t>
  </si>
  <si>
    <t>* This delay percentage ignores canceled flights and is therefore erroneous for MDA data.</t>
  </si>
  <si>
    <t>1 (Sunday)</t>
  </si>
  <si>
    <t>Correlation</t>
  </si>
  <si>
    <t>2 (Monday)</t>
  </si>
  <si>
    <t>3 (Tuesday)</t>
  </si>
  <si>
    <t>4 (Wednesday)</t>
  </si>
  <si>
    <t>5 (Thursday)</t>
  </si>
  <si>
    <t>6 (Friday)</t>
  </si>
  <si>
    <t>7 (Saturday)</t>
  </si>
  <si>
    <r>
      <t xml:space="preserve">by </t>
    </r>
    <r>
      <rPr>
        <b/>
        <i/>
        <sz val="11"/>
        <color theme="1"/>
        <rFont val="Calibri"/>
        <family val="2"/>
        <scheme val="minor"/>
      </rPr>
      <t>Day of Week</t>
    </r>
  </si>
  <si>
    <r>
      <t xml:space="preserve">Correlation between </t>
    </r>
    <r>
      <rPr>
        <b/>
        <i/>
        <sz val="11"/>
        <color theme="1"/>
        <rFont val="Calibri"/>
        <family val="2"/>
        <scheme val="minor"/>
      </rPr>
      <t>Arrival delay in minutes</t>
    </r>
    <r>
      <rPr>
        <b/>
        <sz val="11"/>
        <color theme="1"/>
        <rFont val="Calibri"/>
        <family val="2"/>
        <scheme val="minor"/>
      </rPr>
      <t xml:space="preserve"> and </t>
    </r>
    <r>
      <rPr>
        <b/>
        <i/>
        <sz val="11"/>
        <color theme="1"/>
        <rFont val="Calibri"/>
        <family val="2"/>
        <scheme val="minor"/>
      </rPr>
      <t>Number of Passengers</t>
    </r>
    <r>
      <rPr>
        <b/>
        <sz val="11"/>
        <color theme="1"/>
        <rFont val="Calibri"/>
        <family val="2"/>
        <scheme val="minor"/>
      </rPr>
      <t xml:space="preserve"> for RegionEx flights</t>
    </r>
  </si>
  <si>
    <r>
      <t xml:space="preserve">by </t>
    </r>
    <r>
      <rPr>
        <b/>
        <i/>
        <sz val="11"/>
        <color theme="1"/>
        <rFont val="Calibri"/>
        <family val="2"/>
        <scheme val="minor"/>
      </rPr>
      <t>Route Code</t>
    </r>
  </si>
  <si>
    <t>1 (DFW-MSY)</t>
  </si>
  <si>
    <t>4 (PNS-MSY)</t>
  </si>
  <si>
    <t>2 (MSY-DFW)</t>
  </si>
  <si>
    <t>3 (MSY-PNS)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</si>
</sst>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"/>
    <numFmt numFmtId="166" formatCode="h:mm;@"/>
  </numFmts>
  <fonts count="1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rgb="FF0070C0"/>
      <name val="Calibri"/>
      <family val="2"/>
    </font>
    <font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20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  <xf numFmtId="1" fontId="4" fillId="0" borderId="0" xfId="1" applyNumberFormat="1" applyFont="1" applyAlignment="1">
      <alignment horizontal="center"/>
    </xf>
    <xf numFmtId="10" fontId="4" fillId="0" borderId="0" xfId="1" applyNumberFormat="1" applyFont="1" applyAlignment="1">
      <alignment horizontal="center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2" fillId="0" borderId="0" xfId="0" applyFont="1" applyAlignment="1">
      <alignment horizontal="center" vertical="top" wrapText="1"/>
    </xf>
    <xf numFmtId="2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5" fillId="0" borderId="2" xfId="0" applyFont="1" applyFill="1" applyBorder="1" applyAlignment="1">
      <alignment horizontal="center"/>
    </xf>
    <xf numFmtId="165" fontId="0" fillId="0" borderId="0" xfId="0" applyNumberFormat="1"/>
    <xf numFmtId="165" fontId="5" fillId="0" borderId="2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/>
    <xf numFmtId="0" fontId="6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1" fontId="0" fillId="0" borderId="0" xfId="0" applyNumberFormat="1" applyFill="1" applyBorder="1" applyAlignment="1"/>
    <xf numFmtId="0" fontId="7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164" fontId="8" fillId="0" borderId="3" xfId="1" applyNumberFormat="1" applyFont="1" applyBorder="1" applyAlignment="1">
      <alignment horizontal="center"/>
    </xf>
    <xf numFmtId="165" fontId="8" fillId="0" borderId="3" xfId="1" applyNumberFormat="1" applyFont="1" applyBorder="1" applyAlignment="1">
      <alignment horizontal="center"/>
    </xf>
    <xf numFmtId="0" fontId="6" fillId="0" borderId="3" xfId="0" applyFont="1" applyBorder="1" applyAlignment="1">
      <alignment horizontal="center" vertical="top"/>
    </xf>
    <xf numFmtId="165" fontId="8" fillId="0" borderId="3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8" fillId="0" borderId="4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165" fontId="0" fillId="0" borderId="6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165" fontId="4" fillId="0" borderId="6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165" fontId="8" fillId="0" borderId="7" xfId="1" applyNumberFormat="1" applyFont="1" applyBorder="1" applyAlignment="1">
      <alignment horizontal="center"/>
    </xf>
    <xf numFmtId="165" fontId="8" fillId="0" borderId="4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0" fontId="4" fillId="0" borderId="3" xfId="1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65" fontId="4" fillId="0" borderId="7" xfId="1" applyNumberFormat="1" applyFont="1" applyBorder="1" applyAlignment="1">
      <alignment horizontal="center"/>
    </xf>
    <xf numFmtId="165" fontId="4" fillId="0" borderId="3" xfId="1" applyNumberFormat="1" applyFont="1" applyBorder="1" applyAlignment="1">
      <alignment horizontal="center"/>
    </xf>
    <xf numFmtId="165" fontId="4" fillId="0" borderId="4" xfId="1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5" fillId="0" borderId="2" xfId="0" applyFont="1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2" fillId="0" borderId="12" xfId="0" applyFont="1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6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9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6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4.xml"/><Relationship Id="rId18" Type="http://schemas.openxmlformats.org/officeDocument/2006/relationships/chartsheet" Target="chartsheets/sheet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0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7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6.xml"/><Relationship Id="rId23" Type="http://schemas.openxmlformats.org/officeDocument/2006/relationships/calcChain" Target="calcChain.xml"/><Relationship Id="rId10" Type="http://schemas.openxmlformats.org/officeDocument/2006/relationships/chartsheet" Target="chartsheets/sheet1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5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RegionEx Arrival Delay [in minutes]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'RegionEx histogram'!$A$2:$A$12</c:f>
              <c:strCache>
                <c:ptCount val="11"/>
                <c:pt idx="0">
                  <c:v>&lt;= -1</c:v>
                </c:pt>
                <c:pt idx="1">
                  <c:v>[0,4]</c:v>
                </c:pt>
                <c:pt idx="2">
                  <c:v>[5,9]</c:v>
                </c:pt>
                <c:pt idx="3">
                  <c:v>[10,14]</c:v>
                </c:pt>
                <c:pt idx="4">
                  <c:v>[15,19]</c:v>
                </c:pt>
                <c:pt idx="5">
                  <c:v>[20,24]</c:v>
                </c:pt>
                <c:pt idx="6">
                  <c:v>[25,29]</c:v>
                </c:pt>
                <c:pt idx="7">
                  <c:v>[30,34]</c:v>
                </c:pt>
                <c:pt idx="8">
                  <c:v>[35,39]</c:v>
                </c:pt>
                <c:pt idx="9">
                  <c:v>[40,44]</c:v>
                </c:pt>
                <c:pt idx="10">
                  <c:v>&gt;= 45</c:v>
                </c:pt>
              </c:strCache>
            </c:strRef>
          </c:cat>
          <c:val>
            <c:numRef>
              <c:f>'RegionEx histogram'!$B$2:$B$12</c:f>
              <c:numCache>
                <c:formatCode>General</c:formatCode>
                <c:ptCount val="11"/>
                <c:pt idx="0">
                  <c:v>14</c:v>
                </c:pt>
                <c:pt idx="1">
                  <c:v>46</c:v>
                </c:pt>
                <c:pt idx="2">
                  <c:v>63</c:v>
                </c:pt>
                <c:pt idx="3">
                  <c:v>54</c:v>
                </c:pt>
                <c:pt idx="4">
                  <c:v>35</c:v>
                </c:pt>
                <c:pt idx="5">
                  <c:v>9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</c:numCache>
            </c:numRef>
          </c:val>
        </c:ser>
        <c:gapWidth val="0"/>
        <c:axId val="129780352"/>
        <c:axId val="129794432"/>
      </c:barChart>
      <c:lineChart>
        <c:grouping val="standard"/>
        <c:ser>
          <c:idx val="1"/>
          <c:order val="1"/>
          <c:tx>
            <c:v>Cumulative %</c:v>
          </c:tx>
          <c:cat>
            <c:strRef>
              <c:f>'RegionEx histogram'!$A$2:$A$12</c:f>
              <c:strCache>
                <c:ptCount val="11"/>
                <c:pt idx="0">
                  <c:v>&lt;= -1</c:v>
                </c:pt>
                <c:pt idx="1">
                  <c:v>[0,4]</c:v>
                </c:pt>
                <c:pt idx="2">
                  <c:v>[5,9]</c:v>
                </c:pt>
                <c:pt idx="3">
                  <c:v>[10,14]</c:v>
                </c:pt>
                <c:pt idx="4">
                  <c:v>[15,19]</c:v>
                </c:pt>
                <c:pt idx="5">
                  <c:v>[20,24]</c:v>
                </c:pt>
                <c:pt idx="6">
                  <c:v>[25,29]</c:v>
                </c:pt>
                <c:pt idx="7">
                  <c:v>[30,34]</c:v>
                </c:pt>
                <c:pt idx="8">
                  <c:v>[35,39]</c:v>
                </c:pt>
                <c:pt idx="9">
                  <c:v>[40,44]</c:v>
                </c:pt>
                <c:pt idx="10">
                  <c:v>&gt;= 45</c:v>
                </c:pt>
              </c:strCache>
            </c:strRef>
          </c:cat>
          <c:val>
            <c:numRef>
              <c:f>'RegionEx histogram'!$C$2:$C$12</c:f>
              <c:numCache>
                <c:formatCode>0.00%</c:formatCode>
                <c:ptCount val="11"/>
                <c:pt idx="0">
                  <c:v>5.8333333333333334E-2</c:v>
                </c:pt>
                <c:pt idx="1">
                  <c:v>0.25</c:v>
                </c:pt>
                <c:pt idx="2">
                  <c:v>0.51249999999999996</c:v>
                </c:pt>
                <c:pt idx="3">
                  <c:v>0.73750000000000004</c:v>
                </c:pt>
                <c:pt idx="4">
                  <c:v>0.8833333333333333</c:v>
                </c:pt>
                <c:pt idx="5">
                  <c:v>0.92083333333333328</c:v>
                </c:pt>
                <c:pt idx="6">
                  <c:v>0.93333333333333335</c:v>
                </c:pt>
                <c:pt idx="7">
                  <c:v>0.93333333333333335</c:v>
                </c:pt>
                <c:pt idx="8">
                  <c:v>0.93333333333333335</c:v>
                </c:pt>
                <c:pt idx="9">
                  <c:v>0.93333333333333335</c:v>
                </c:pt>
                <c:pt idx="10">
                  <c:v>1</c:v>
                </c:pt>
              </c:numCache>
            </c:numRef>
          </c:val>
        </c:ser>
        <c:marker val="1"/>
        <c:axId val="129806720"/>
        <c:axId val="129796736"/>
      </c:lineChart>
      <c:catAx>
        <c:axId val="129780352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9794432"/>
        <c:crosses val="autoZero"/>
        <c:auto val="1"/>
        <c:lblAlgn val="ctr"/>
        <c:lblOffset val="100"/>
      </c:catAx>
      <c:valAx>
        <c:axId val="1297944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9780352"/>
        <c:crosses val="autoZero"/>
        <c:crossBetween val="between"/>
      </c:valAx>
      <c:valAx>
        <c:axId val="129796736"/>
        <c:scaling>
          <c:orientation val="minMax"/>
          <c:max val="1"/>
        </c:scaling>
        <c:axPos val="r"/>
        <c:numFmt formatCode="0%" sourceLinked="0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9806720"/>
        <c:crosses val="max"/>
        <c:crossBetween val="between"/>
      </c:valAx>
      <c:catAx>
        <c:axId val="129806720"/>
        <c:scaling>
          <c:orientation val="minMax"/>
        </c:scaling>
        <c:delete val="1"/>
        <c:axPos val="b"/>
        <c:tickLblPos val="none"/>
        <c:crossAx val="129796736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[InstructorData_RegionEx (2010-9-22).xlsx]Pivot table - Arrived!PivotTable2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 - Arrived'!$B$7:$B$8</c:f>
              <c:strCache>
                <c:ptCount val="1"/>
                <c:pt idx="0">
                  <c:v>MDA</c:v>
                </c:pt>
              </c:strCache>
            </c:strRef>
          </c:tx>
          <c:cat>
            <c:strRef>
              <c:f>'Pivot table - Arrived'!$A$9:$A$11</c:f>
              <c:strCache>
                <c:ptCount val="3"/>
                <c:pt idx="0">
                  <c:v>Average of Arrival delay in minutes</c:v>
                </c:pt>
                <c:pt idx="1">
                  <c:v>Average of Delay indicator*</c:v>
                </c:pt>
                <c:pt idx="2">
                  <c:v>Average of Number of passengers</c:v>
                </c:pt>
              </c:strCache>
            </c:strRef>
          </c:cat>
          <c:val>
            <c:numRef>
              <c:f>'Pivot table - Arrived'!$B$9:$B$11</c:f>
              <c:numCache>
                <c:formatCode>General</c:formatCode>
                <c:ptCount val="3"/>
                <c:pt idx="0">
                  <c:v>10.923076923076923</c:v>
                </c:pt>
                <c:pt idx="1">
                  <c:v>0.26495726495726496</c:v>
                </c:pt>
              </c:numCache>
            </c:numRef>
          </c:val>
        </c:ser>
        <c:ser>
          <c:idx val="1"/>
          <c:order val="1"/>
          <c:tx>
            <c:strRef>
              <c:f>'Pivot table - Arrived'!$C$7:$C$8</c:f>
              <c:strCache>
                <c:ptCount val="1"/>
                <c:pt idx="0">
                  <c:v>RegionEx</c:v>
                </c:pt>
              </c:strCache>
            </c:strRef>
          </c:tx>
          <c:cat>
            <c:strRef>
              <c:f>'Pivot table - Arrived'!$A$9:$A$11</c:f>
              <c:strCache>
                <c:ptCount val="3"/>
                <c:pt idx="0">
                  <c:v>Average of Arrival delay in minutes</c:v>
                </c:pt>
                <c:pt idx="1">
                  <c:v>Average of Delay indicator*</c:v>
                </c:pt>
                <c:pt idx="2">
                  <c:v>Average of Number of passengers</c:v>
                </c:pt>
              </c:strCache>
            </c:strRef>
          </c:cat>
          <c:val>
            <c:numRef>
              <c:f>'Pivot table - Arrived'!$C$9:$C$11</c:f>
              <c:numCache>
                <c:formatCode>General</c:formatCode>
                <c:ptCount val="3"/>
                <c:pt idx="0">
                  <c:v>15.6625</c:v>
                </c:pt>
                <c:pt idx="1">
                  <c:v>0.26250000000000001</c:v>
                </c:pt>
                <c:pt idx="2">
                  <c:v>112.90833333333333</c:v>
                </c:pt>
              </c:numCache>
            </c:numRef>
          </c:val>
        </c:ser>
        <c:axId val="131377408"/>
        <c:axId val="131383296"/>
      </c:barChart>
      <c:catAx>
        <c:axId val="131377408"/>
        <c:scaling>
          <c:orientation val="minMax"/>
        </c:scaling>
        <c:axPos val="b"/>
        <c:tickLblPos val="nextTo"/>
        <c:crossAx val="131383296"/>
        <c:crosses val="autoZero"/>
        <c:auto val="1"/>
        <c:lblAlgn val="ctr"/>
        <c:lblOffset val="100"/>
      </c:catAx>
      <c:valAx>
        <c:axId val="131383296"/>
        <c:scaling>
          <c:orientation val="minMax"/>
        </c:scaling>
        <c:axPos val="l"/>
        <c:majorGridlines/>
        <c:numFmt formatCode="General" sourceLinked="1"/>
        <c:tickLblPos val="nextTo"/>
        <c:crossAx val="13137740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MDA Arrival Delay [in minutes]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'MDA histogram'!$A$2:$A$12</c:f>
              <c:strCache>
                <c:ptCount val="11"/>
                <c:pt idx="0">
                  <c:v>&lt;= -1</c:v>
                </c:pt>
                <c:pt idx="1">
                  <c:v>[0,4]</c:v>
                </c:pt>
                <c:pt idx="2">
                  <c:v>[5,9]</c:v>
                </c:pt>
                <c:pt idx="3">
                  <c:v>[10,14]</c:v>
                </c:pt>
                <c:pt idx="4">
                  <c:v>[15,19]</c:v>
                </c:pt>
                <c:pt idx="5">
                  <c:v>[20,24]</c:v>
                </c:pt>
                <c:pt idx="6">
                  <c:v>[25,29]</c:v>
                </c:pt>
                <c:pt idx="7">
                  <c:v>[30,34]</c:v>
                </c:pt>
                <c:pt idx="8">
                  <c:v>[35,39]</c:v>
                </c:pt>
                <c:pt idx="9">
                  <c:v>[40,44]</c:v>
                </c:pt>
                <c:pt idx="10">
                  <c:v>&gt;= 45</c:v>
                </c:pt>
              </c:strCache>
            </c:strRef>
          </c:cat>
          <c:val>
            <c:numRef>
              <c:f>'MDA histogram'!$B$2:$B$12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14</c:v>
                </c:pt>
                <c:pt idx="3">
                  <c:v>54</c:v>
                </c:pt>
                <c:pt idx="4">
                  <c:v>29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gapWidth val="0"/>
        <c:axId val="130459520"/>
        <c:axId val="130461056"/>
      </c:barChart>
      <c:lineChart>
        <c:grouping val="standard"/>
        <c:ser>
          <c:idx val="1"/>
          <c:order val="1"/>
          <c:tx>
            <c:v>Cumulative %</c:v>
          </c:tx>
          <c:cat>
            <c:strRef>
              <c:f>'MDA histogram'!$A$2:$A$12</c:f>
              <c:strCache>
                <c:ptCount val="11"/>
                <c:pt idx="0">
                  <c:v>&lt;= -1</c:v>
                </c:pt>
                <c:pt idx="1">
                  <c:v>[0,4]</c:v>
                </c:pt>
                <c:pt idx="2">
                  <c:v>[5,9]</c:v>
                </c:pt>
                <c:pt idx="3">
                  <c:v>[10,14]</c:v>
                </c:pt>
                <c:pt idx="4">
                  <c:v>[15,19]</c:v>
                </c:pt>
                <c:pt idx="5">
                  <c:v>[20,24]</c:v>
                </c:pt>
                <c:pt idx="6">
                  <c:v>[25,29]</c:v>
                </c:pt>
                <c:pt idx="7">
                  <c:v>[30,34]</c:v>
                </c:pt>
                <c:pt idx="8">
                  <c:v>[35,39]</c:v>
                </c:pt>
                <c:pt idx="9">
                  <c:v>[40,44]</c:v>
                </c:pt>
                <c:pt idx="10">
                  <c:v>&gt;= 45</c:v>
                </c:pt>
              </c:strCache>
            </c:strRef>
          </c:cat>
          <c:val>
            <c:numRef>
              <c:f>'MDA histogram'!$C$2:$C$12</c:f>
              <c:numCache>
                <c:formatCode>0.00%</c:formatCode>
                <c:ptCount val="11"/>
                <c:pt idx="0">
                  <c:v>8.5470085470085472E-2</c:v>
                </c:pt>
                <c:pt idx="1">
                  <c:v>0.15384615384615385</c:v>
                </c:pt>
                <c:pt idx="2">
                  <c:v>0.27350427350427353</c:v>
                </c:pt>
                <c:pt idx="3">
                  <c:v>0.7350427350427351</c:v>
                </c:pt>
                <c:pt idx="4">
                  <c:v>0.98290598290598286</c:v>
                </c:pt>
                <c:pt idx="5">
                  <c:v>0.99145299145299148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marker val="1"/>
        <c:axId val="130468864"/>
        <c:axId val="130467328"/>
      </c:lineChart>
      <c:catAx>
        <c:axId val="130459520"/>
        <c:scaling>
          <c:orientation val="minMax"/>
        </c:scaling>
        <c:axPos val="b"/>
        <c:tickLblPos val="nextTo"/>
        <c:crossAx val="130461056"/>
        <c:crosses val="autoZero"/>
        <c:auto val="1"/>
        <c:lblAlgn val="ctr"/>
        <c:lblOffset val="100"/>
      </c:catAx>
      <c:valAx>
        <c:axId val="1304610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30459520"/>
        <c:crosses val="autoZero"/>
        <c:crossBetween val="between"/>
      </c:valAx>
      <c:valAx>
        <c:axId val="130467328"/>
        <c:scaling>
          <c:orientation val="minMax"/>
          <c:max val="1"/>
        </c:scaling>
        <c:axPos val="r"/>
        <c:numFmt formatCode="0%" sourceLinked="0"/>
        <c:tickLblPos val="nextTo"/>
        <c:crossAx val="130468864"/>
        <c:crosses val="max"/>
        <c:crossBetween val="between"/>
      </c:valAx>
      <c:catAx>
        <c:axId val="130468864"/>
        <c:scaling>
          <c:orientation val="minMax"/>
        </c:scaling>
        <c:delete val="1"/>
        <c:axPos val="b"/>
        <c:tickLblPos val="none"/>
        <c:crossAx val="130467328"/>
        <c:crosses val="autoZero"/>
        <c:auto val="1"/>
        <c:lblAlgn val="ctr"/>
        <c:lblOffset val="100"/>
      </c:catAx>
    </c:plotArea>
    <c:plotVisOnly val="1"/>
    <c:dispBlanksAs val="gap"/>
  </c:chart>
  <c:txPr>
    <a:bodyPr/>
    <a:lstStyle/>
    <a:p>
      <a:pPr>
        <a:defRPr sz="1200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RegionEx - All Flights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'Data - Arrived Flights Only'!$H$1</c:f>
              <c:strCache>
                <c:ptCount val="1"/>
                <c:pt idx="0">
                  <c:v>Arrival delay in minutes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'Data - Arrived Flights Only'!$L$2:$L$241</c:f>
              <c:numCache>
                <c:formatCode>General</c:formatCode>
                <c:ptCount val="240"/>
                <c:pt idx="0">
                  <c:v>176</c:v>
                </c:pt>
                <c:pt idx="1">
                  <c:v>192</c:v>
                </c:pt>
                <c:pt idx="2">
                  <c:v>174</c:v>
                </c:pt>
                <c:pt idx="3">
                  <c:v>88</c:v>
                </c:pt>
                <c:pt idx="4">
                  <c:v>99</c:v>
                </c:pt>
                <c:pt idx="5">
                  <c:v>109</c:v>
                </c:pt>
                <c:pt idx="6">
                  <c:v>94</c:v>
                </c:pt>
                <c:pt idx="7">
                  <c:v>104</c:v>
                </c:pt>
                <c:pt idx="8">
                  <c:v>105</c:v>
                </c:pt>
                <c:pt idx="9">
                  <c:v>100</c:v>
                </c:pt>
                <c:pt idx="10">
                  <c:v>94</c:v>
                </c:pt>
                <c:pt idx="11">
                  <c:v>92</c:v>
                </c:pt>
                <c:pt idx="12">
                  <c:v>182</c:v>
                </c:pt>
                <c:pt idx="13">
                  <c:v>193</c:v>
                </c:pt>
                <c:pt idx="14">
                  <c:v>192</c:v>
                </c:pt>
                <c:pt idx="15">
                  <c:v>104</c:v>
                </c:pt>
                <c:pt idx="16">
                  <c:v>95</c:v>
                </c:pt>
                <c:pt idx="17">
                  <c:v>101</c:v>
                </c:pt>
                <c:pt idx="18">
                  <c:v>84</c:v>
                </c:pt>
                <c:pt idx="19">
                  <c:v>111</c:v>
                </c:pt>
                <c:pt idx="20">
                  <c:v>118</c:v>
                </c:pt>
                <c:pt idx="21">
                  <c:v>189</c:v>
                </c:pt>
                <c:pt idx="22">
                  <c:v>169</c:v>
                </c:pt>
                <c:pt idx="23">
                  <c:v>172</c:v>
                </c:pt>
                <c:pt idx="24">
                  <c:v>73</c:v>
                </c:pt>
                <c:pt idx="25">
                  <c:v>124</c:v>
                </c:pt>
                <c:pt idx="26">
                  <c:v>92</c:v>
                </c:pt>
                <c:pt idx="27">
                  <c:v>110</c:v>
                </c:pt>
                <c:pt idx="28">
                  <c:v>93</c:v>
                </c:pt>
                <c:pt idx="29">
                  <c:v>109</c:v>
                </c:pt>
                <c:pt idx="30">
                  <c:v>126</c:v>
                </c:pt>
                <c:pt idx="31">
                  <c:v>113</c:v>
                </c:pt>
                <c:pt idx="32">
                  <c:v>98</c:v>
                </c:pt>
                <c:pt idx="33">
                  <c:v>176</c:v>
                </c:pt>
                <c:pt idx="34">
                  <c:v>182</c:v>
                </c:pt>
                <c:pt idx="35">
                  <c:v>174</c:v>
                </c:pt>
                <c:pt idx="36">
                  <c:v>99</c:v>
                </c:pt>
                <c:pt idx="37">
                  <c:v>93</c:v>
                </c:pt>
                <c:pt idx="38">
                  <c:v>121</c:v>
                </c:pt>
                <c:pt idx="39">
                  <c:v>113</c:v>
                </c:pt>
                <c:pt idx="40">
                  <c:v>95</c:v>
                </c:pt>
                <c:pt idx="41">
                  <c:v>82</c:v>
                </c:pt>
                <c:pt idx="42">
                  <c:v>165</c:v>
                </c:pt>
                <c:pt idx="43">
                  <c:v>179</c:v>
                </c:pt>
                <c:pt idx="44">
                  <c:v>166</c:v>
                </c:pt>
                <c:pt idx="45">
                  <c:v>103</c:v>
                </c:pt>
                <c:pt idx="46">
                  <c:v>119</c:v>
                </c:pt>
                <c:pt idx="47">
                  <c:v>84</c:v>
                </c:pt>
                <c:pt idx="48">
                  <c:v>83</c:v>
                </c:pt>
                <c:pt idx="49">
                  <c:v>115</c:v>
                </c:pt>
                <c:pt idx="50">
                  <c:v>105</c:v>
                </c:pt>
                <c:pt idx="51">
                  <c:v>123</c:v>
                </c:pt>
                <c:pt idx="52">
                  <c:v>102</c:v>
                </c:pt>
                <c:pt idx="53">
                  <c:v>113</c:v>
                </c:pt>
                <c:pt idx="54">
                  <c:v>181</c:v>
                </c:pt>
                <c:pt idx="55">
                  <c:v>191</c:v>
                </c:pt>
                <c:pt idx="56">
                  <c:v>191</c:v>
                </c:pt>
                <c:pt idx="57">
                  <c:v>68</c:v>
                </c:pt>
                <c:pt idx="58">
                  <c:v>73</c:v>
                </c:pt>
                <c:pt idx="59">
                  <c:v>114</c:v>
                </c:pt>
                <c:pt idx="60">
                  <c:v>64</c:v>
                </c:pt>
                <c:pt idx="61">
                  <c:v>88</c:v>
                </c:pt>
                <c:pt idx="62">
                  <c:v>117</c:v>
                </c:pt>
                <c:pt idx="63">
                  <c:v>181</c:v>
                </c:pt>
                <c:pt idx="64">
                  <c:v>184</c:v>
                </c:pt>
                <c:pt idx="65">
                  <c:v>180</c:v>
                </c:pt>
                <c:pt idx="66">
                  <c:v>78</c:v>
                </c:pt>
                <c:pt idx="67">
                  <c:v>103</c:v>
                </c:pt>
                <c:pt idx="68">
                  <c:v>92</c:v>
                </c:pt>
                <c:pt idx="69">
                  <c:v>81</c:v>
                </c:pt>
                <c:pt idx="70">
                  <c:v>101</c:v>
                </c:pt>
                <c:pt idx="71">
                  <c:v>103</c:v>
                </c:pt>
                <c:pt idx="72">
                  <c:v>103</c:v>
                </c:pt>
                <c:pt idx="73">
                  <c:v>114</c:v>
                </c:pt>
                <c:pt idx="74">
                  <c:v>77</c:v>
                </c:pt>
                <c:pt idx="75">
                  <c:v>168</c:v>
                </c:pt>
                <c:pt idx="76">
                  <c:v>177</c:v>
                </c:pt>
                <c:pt idx="77">
                  <c:v>181</c:v>
                </c:pt>
                <c:pt idx="78">
                  <c:v>91</c:v>
                </c:pt>
                <c:pt idx="79">
                  <c:v>106</c:v>
                </c:pt>
                <c:pt idx="80">
                  <c:v>100</c:v>
                </c:pt>
                <c:pt idx="81">
                  <c:v>87</c:v>
                </c:pt>
                <c:pt idx="82">
                  <c:v>107</c:v>
                </c:pt>
                <c:pt idx="83">
                  <c:v>140</c:v>
                </c:pt>
                <c:pt idx="84">
                  <c:v>193</c:v>
                </c:pt>
                <c:pt idx="85">
                  <c:v>179</c:v>
                </c:pt>
                <c:pt idx="86">
                  <c:v>204</c:v>
                </c:pt>
                <c:pt idx="87">
                  <c:v>89</c:v>
                </c:pt>
                <c:pt idx="88">
                  <c:v>113</c:v>
                </c:pt>
                <c:pt idx="89">
                  <c:v>101</c:v>
                </c:pt>
                <c:pt idx="90">
                  <c:v>190</c:v>
                </c:pt>
                <c:pt idx="91">
                  <c:v>180</c:v>
                </c:pt>
                <c:pt idx="92">
                  <c:v>186</c:v>
                </c:pt>
                <c:pt idx="93">
                  <c:v>125</c:v>
                </c:pt>
                <c:pt idx="94">
                  <c:v>104</c:v>
                </c:pt>
                <c:pt idx="95">
                  <c:v>111</c:v>
                </c:pt>
                <c:pt idx="96">
                  <c:v>110</c:v>
                </c:pt>
                <c:pt idx="97">
                  <c:v>103</c:v>
                </c:pt>
                <c:pt idx="98">
                  <c:v>58</c:v>
                </c:pt>
                <c:pt idx="99">
                  <c:v>115</c:v>
                </c:pt>
                <c:pt idx="100">
                  <c:v>91</c:v>
                </c:pt>
                <c:pt idx="101">
                  <c:v>115</c:v>
                </c:pt>
                <c:pt idx="102">
                  <c:v>179</c:v>
                </c:pt>
                <c:pt idx="103">
                  <c:v>171</c:v>
                </c:pt>
                <c:pt idx="104">
                  <c:v>165</c:v>
                </c:pt>
                <c:pt idx="105">
                  <c:v>96</c:v>
                </c:pt>
                <c:pt idx="106">
                  <c:v>92</c:v>
                </c:pt>
                <c:pt idx="107">
                  <c:v>95</c:v>
                </c:pt>
                <c:pt idx="108">
                  <c:v>110</c:v>
                </c:pt>
                <c:pt idx="109">
                  <c:v>102</c:v>
                </c:pt>
                <c:pt idx="110">
                  <c:v>85</c:v>
                </c:pt>
                <c:pt idx="111">
                  <c:v>169</c:v>
                </c:pt>
                <c:pt idx="112">
                  <c:v>177</c:v>
                </c:pt>
                <c:pt idx="113">
                  <c:v>179</c:v>
                </c:pt>
                <c:pt idx="114">
                  <c:v>108</c:v>
                </c:pt>
                <c:pt idx="115">
                  <c:v>121</c:v>
                </c:pt>
                <c:pt idx="116">
                  <c:v>147</c:v>
                </c:pt>
                <c:pt idx="117">
                  <c:v>101</c:v>
                </c:pt>
                <c:pt idx="118">
                  <c:v>102</c:v>
                </c:pt>
                <c:pt idx="119">
                  <c:v>108</c:v>
                </c:pt>
                <c:pt idx="120">
                  <c:v>77</c:v>
                </c:pt>
                <c:pt idx="121">
                  <c:v>92</c:v>
                </c:pt>
                <c:pt idx="122">
                  <c:v>97</c:v>
                </c:pt>
                <c:pt idx="123">
                  <c:v>183</c:v>
                </c:pt>
                <c:pt idx="124">
                  <c:v>181</c:v>
                </c:pt>
                <c:pt idx="125">
                  <c:v>169</c:v>
                </c:pt>
                <c:pt idx="126">
                  <c:v>88</c:v>
                </c:pt>
                <c:pt idx="127">
                  <c:v>85</c:v>
                </c:pt>
                <c:pt idx="128">
                  <c:v>127</c:v>
                </c:pt>
                <c:pt idx="129">
                  <c:v>102</c:v>
                </c:pt>
                <c:pt idx="130">
                  <c:v>91</c:v>
                </c:pt>
                <c:pt idx="131">
                  <c:v>84</c:v>
                </c:pt>
                <c:pt idx="132">
                  <c:v>170</c:v>
                </c:pt>
                <c:pt idx="133">
                  <c:v>180</c:v>
                </c:pt>
                <c:pt idx="134">
                  <c:v>158</c:v>
                </c:pt>
                <c:pt idx="135">
                  <c:v>104</c:v>
                </c:pt>
                <c:pt idx="136">
                  <c:v>84</c:v>
                </c:pt>
                <c:pt idx="137">
                  <c:v>80</c:v>
                </c:pt>
                <c:pt idx="138">
                  <c:v>106</c:v>
                </c:pt>
                <c:pt idx="139">
                  <c:v>85</c:v>
                </c:pt>
                <c:pt idx="140">
                  <c:v>119</c:v>
                </c:pt>
                <c:pt idx="141">
                  <c:v>113</c:v>
                </c:pt>
                <c:pt idx="142">
                  <c:v>119</c:v>
                </c:pt>
                <c:pt idx="143">
                  <c:v>118</c:v>
                </c:pt>
                <c:pt idx="144">
                  <c:v>181</c:v>
                </c:pt>
                <c:pt idx="145">
                  <c:v>184</c:v>
                </c:pt>
                <c:pt idx="146">
                  <c:v>177</c:v>
                </c:pt>
                <c:pt idx="147">
                  <c:v>112</c:v>
                </c:pt>
                <c:pt idx="148">
                  <c:v>98</c:v>
                </c:pt>
                <c:pt idx="149">
                  <c:v>105</c:v>
                </c:pt>
                <c:pt idx="150">
                  <c:v>93</c:v>
                </c:pt>
                <c:pt idx="151">
                  <c:v>91</c:v>
                </c:pt>
                <c:pt idx="152">
                  <c:v>139</c:v>
                </c:pt>
                <c:pt idx="153">
                  <c:v>175</c:v>
                </c:pt>
                <c:pt idx="154">
                  <c:v>175</c:v>
                </c:pt>
                <c:pt idx="155">
                  <c:v>162</c:v>
                </c:pt>
                <c:pt idx="156">
                  <c:v>85</c:v>
                </c:pt>
                <c:pt idx="157">
                  <c:v>99</c:v>
                </c:pt>
                <c:pt idx="158">
                  <c:v>93</c:v>
                </c:pt>
                <c:pt idx="159">
                  <c:v>112</c:v>
                </c:pt>
                <c:pt idx="160">
                  <c:v>118</c:v>
                </c:pt>
                <c:pt idx="161">
                  <c:v>116</c:v>
                </c:pt>
                <c:pt idx="162">
                  <c:v>93</c:v>
                </c:pt>
                <c:pt idx="163">
                  <c:v>97</c:v>
                </c:pt>
                <c:pt idx="164">
                  <c:v>95</c:v>
                </c:pt>
                <c:pt idx="165">
                  <c:v>175</c:v>
                </c:pt>
                <c:pt idx="166">
                  <c:v>198</c:v>
                </c:pt>
                <c:pt idx="167">
                  <c:v>192</c:v>
                </c:pt>
                <c:pt idx="168">
                  <c:v>101</c:v>
                </c:pt>
                <c:pt idx="169">
                  <c:v>108</c:v>
                </c:pt>
                <c:pt idx="170">
                  <c:v>85</c:v>
                </c:pt>
                <c:pt idx="171">
                  <c:v>81</c:v>
                </c:pt>
                <c:pt idx="172">
                  <c:v>98</c:v>
                </c:pt>
                <c:pt idx="173">
                  <c:v>128</c:v>
                </c:pt>
                <c:pt idx="174">
                  <c:v>181</c:v>
                </c:pt>
                <c:pt idx="175">
                  <c:v>182</c:v>
                </c:pt>
                <c:pt idx="176">
                  <c:v>172</c:v>
                </c:pt>
                <c:pt idx="177">
                  <c:v>118</c:v>
                </c:pt>
                <c:pt idx="178">
                  <c:v>95</c:v>
                </c:pt>
                <c:pt idx="179">
                  <c:v>101</c:v>
                </c:pt>
                <c:pt idx="180">
                  <c:v>122</c:v>
                </c:pt>
                <c:pt idx="181">
                  <c:v>58</c:v>
                </c:pt>
                <c:pt idx="182">
                  <c:v>34</c:v>
                </c:pt>
                <c:pt idx="183">
                  <c:v>54</c:v>
                </c:pt>
                <c:pt idx="184">
                  <c:v>122</c:v>
                </c:pt>
                <c:pt idx="185">
                  <c:v>59</c:v>
                </c:pt>
                <c:pt idx="186">
                  <c:v>72</c:v>
                </c:pt>
                <c:pt idx="187">
                  <c:v>130</c:v>
                </c:pt>
                <c:pt idx="188">
                  <c:v>54</c:v>
                </c:pt>
                <c:pt idx="189">
                  <c:v>56</c:v>
                </c:pt>
                <c:pt idx="190">
                  <c:v>57</c:v>
                </c:pt>
                <c:pt idx="191">
                  <c:v>115</c:v>
                </c:pt>
                <c:pt idx="192">
                  <c:v>57</c:v>
                </c:pt>
                <c:pt idx="193">
                  <c:v>60</c:v>
                </c:pt>
                <c:pt idx="194">
                  <c:v>123</c:v>
                </c:pt>
                <c:pt idx="195">
                  <c:v>54</c:v>
                </c:pt>
                <c:pt idx="196">
                  <c:v>49</c:v>
                </c:pt>
                <c:pt idx="197">
                  <c:v>49</c:v>
                </c:pt>
                <c:pt idx="198">
                  <c:v>115</c:v>
                </c:pt>
                <c:pt idx="199">
                  <c:v>50</c:v>
                </c:pt>
                <c:pt idx="200">
                  <c:v>35</c:v>
                </c:pt>
                <c:pt idx="201">
                  <c:v>128</c:v>
                </c:pt>
                <c:pt idx="202">
                  <c:v>67</c:v>
                </c:pt>
                <c:pt idx="203">
                  <c:v>65</c:v>
                </c:pt>
                <c:pt idx="204">
                  <c:v>53</c:v>
                </c:pt>
                <c:pt idx="205">
                  <c:v>112</c:v>
                </c:pt>
                <c:pt idx="206">
                  <c:v>60</c:v>
                </c:pt>
                <c:pt idx="207">
                  <c:v>61</c:v>
                </c:pt>
                <c:pt idx="208">
                  <c:v>119</c:v>
                </c:pt>
                <c:pt idx="209">
                  <c:v>60</c:v>
                </c:pt>
                <c:pt idx="210">
                  <c:v>137</c:v>
                </c:pt>
                <c:pt idx="211">
                  <c:v>65</c:v>
                </c:pt>
                <c:pt idx="212">
                  <c:v>62</c:v>
                </c:pt>
                <c:pt idx="213">
                  <c:v>61</c:v>
                </c:pt>
                <c:pt idx="214">
                  <c:v>116</c:v>
                </c:pt>
                <c:pt idx="215">
                  <c:v>56</c:v>
                </c:pt>
                <c:pt idx="216">
                  <c:v>58</c:v>
                </c:pt>
                <c:pt idx="217">
                  <c:v>102</c:v>
                </c:pt>
                <c:pt idx="218">
                  <c:v>69</c:v>
                </c:pt>
                <c:pt idx="219">
                  <c:v>78</c:v>
                </c:pt>
                <c:pt idx="220">
                  <c:v>70</c:v>
                </c:pt>
                <c:pt idx="221">
                  <c:v>108</c:v>
                </c:pt>
                <c:pt idx="222">
                  <c:v>61</c:v>
                </c:pt>
                <c:pt idx="223">
                  <c:v>53</c:v>
                </c:pt>
                <c:pt idx="224">
                  <c:v>127</c:v>
                </c:pt>
                <c:pt idx="225">
                  <c:v>79</c:v>
                </c:pt>
                <c:pt idx="226">
                  <c:v>74</c:v>
                </c:pt>
                <c:pt idx="227">
                  <c:v>62</c:v>
                </c:pt>
                <c:pt idx="228">
                  <c:v>119</c:v>
                </c:pt>
                <c:pt idx="229">
                  <c:v>63</c:v>
                </c:pt>
                <c:pt idx="230">
                  <c:v>68</c:v>
                </c:pt>
                <c:pt idx="231">
                  <c:v>124</c:v>
                </c:pt>
                <c:pt idx="232">
                  <c:v>68</c:v>
                </c:pt>
                <c:pt idx="233">
                  <c:v>75</c:v>
                </c:pt>
                <c:pt idx="234">
                  <c:v>79</c:v>
                </c:pt>
                <c:pt idx="235">
                  <c:v>128</c:v>
                </c:pt>
                <c:pt idx="236">
                  <c:v>48</c:v>
                </c:pt>
                <c:pt idx="237">
                  <c:v>53</c:v>
                </c:pt>
                <c:pt idx="238">
                  <c:v>106</c:v>
                </c:pt>
                <c:pt idx="239">
                  <c:v>70</c:v>
                </c:pt>
              </c:numCache>
            </c:numRef>
          </c:xVal>
          <c:yVal>
            <c:numRef>
              <c:f>'Data - Arrived Flights Only'!$H$2:$H$241</c:f>
              <c:numCache>
                <c:formatCode>General</c:formatCode>
                <c:ptCount val="240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10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21</c:v>
                </c:pt>
                <c:pt idx="22">
                  <c:v>21</c:v>
                </c:pt>
                <c:pt idx="23">
                  <c:v>20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9</c:v>
                </c:pt>
                <c:pt idx="31">
                  <c:v>8</c:v>
                </c:pt>
                <c:pt idx="32">
                  <c:v>8</c:v>
                </c:pt>
                <c:pt idx="33">
                  <c:v>148</c:v>
                </c:pt>
                <c:pt idx="34">
                  <c:v>120</c:v>
                </c:pt>
                <c:pt idx="35">
                  <c:v>113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13</c:v>
                </c:pt>
                <c:pt idx="40">
                  <c:v>14</c:v>
                </c:pt>
                <c:pt idx="41">
                  <c:v>13</c:v>
                </c:pt>
                <c:pt idx="42">
                  <c:v>15</c:v>
                </c:pt>
                <c:pt idx="43">
                  <c:v>15</c:v>
                </c:pt>
                <c:pt idx="44">
                  <c:v>14</c:v>
                </c:pt>
                <c:pt idx="45">
                  <c:v>-2</c:v>
                </c:pt>
                <c:pt idx="46">
                  <c:v>-2</c:v>
                </c:pt>
                <c:pt idx="47">
                  <c:v>-4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17</c:v>
                </c:pt>
                <c:pt idx="55">
                  <c:v>18</c:v>
                </c:pt>
                <c:pt idx="56">
                  <c:v>17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12</c:v>
                </c:pt>
                <c:pt idx="61">
                  <c:v>12</c:v>
                </c:pt>
                <c:pt idx="62">
                  <c:v>13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17</c:v>
                </c:pt>
                <c:pt idx="76">
                  <c:v>16</c:v>
                </c:pt>
                <c:pt idx="77">
                  <c:v>17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136</c:v>
                </c:pt>
                <c:pt idx="85">
                  <c:v>142</c:v>
                </c:pt>
                <c:pt idx="86">
                  <c:v>25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23</c:v>
                </c:pt>
                <c:pt idx="91">
                  <c:v>22</c:v>
                </c:pt>
                <c:pt idx="92">
                  <c:v>24</c:v>
                </c:pt>
                <c:pt idx="93">
                  <c:v>10</c:v>
                </c:pt>
                <c:pt idx="94">
                  <c:v>10</c:v>
                </c:pt>
                <c:pt idx="95">
                  <c:v>9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0</c:v>
                </c:pt>
                <c:pt idx="106">
                  <c:v>-1</c:v>
                </c:pt>
                <c:pt idx="107">
                  <c:v>-2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137</c:v>
                </c:pt>
                <c:pt idx="112">
                  <c:v>27</c:v>
                </c:pt>
                <c:pt idx="113">
                  <c:v>25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153</c:v>
                </c:pt>
                <c:pt idx="124">
                  <c:v>110</c:v>
                </c:pt>
                <c:pt idx="125">
                  <c:v>95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16</c:v>
                </c:pt>
                <c:pt idx="130">
                  <c:v>14</c:v>
                </c:pt>
                <c:pt idx="131">
                  <c:v>16</c:v>
                </c:pt>
                <c:pt idx="132">
                  <c:v>17</c:v>
                </c:pt>
                <c:pt idx="133">
                  <c:v>17</c:v>
                </c:pt>
                <c:pt idx="134">
                  <c:v>16</c:v>
                </c:pt>
                <c:pt idx="135">
                  <c:v>-7</c:v>
                </c:pt>
                <c:pt idx="136">
                  <c:v>-2</c:v>
                </c:pt>
                <c:pt idx="137">
                  <c:v>-6</c:v>
                </c:pt>
                <c:pt idx="138">
                  <c:v>11</c:v>
                </c:pt>
                <c:pt idx="139">
                  <c:v>10</c:v>
                </c:pt>
                <c:pt idx="140">
                  <c:v>10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21</c:v>
                </c:pt>
                <c:pt idx="145">
                  <c:v>19</c:v>
                </c:pt>
                <c:pt idx="146">
                  <c:v>19</c:v>
                </c:pt>
                <c:pt idx="147">
                  <c:v>7</c:v>
                </c:pt>
                <c:pt idx="148">
                  <c:v>6</c:v>
                </c:pt>
                <c:pt idx="149">
                  <c:v>6</c:v>
                </c:pt>
                <c:pt idx="150">
                  <c:v>13</c:v>
                </c:pt>
                <c:pt idx="151">
                  <c:v>14</c:v>
                </c:pt>
                <c:pt idx="152">
                  <c:v>13</c:v>
                </c:pt>
                <c:pt idx="153">
                  <c:v>17</c:v>
                </c:pt>
                <c:pt idx="154">
                  <c:v>18</c:v>
                </c:pt>
                <c:pt idx="155">
                  <c:v>17</c:v>
                </c:pt>
                <c:pt idx="156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4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12</c:v>
                </c:pt>
                <c:pt idx="172">
                  <c:v>11</c:v>
                </c:pt>
                <c:pt idx="173">
                  <c:v>11</c:v>
                </c:pt>
                <c:pt idx="174">
                  <c:v>135</c:v>
                </c:pt>
                <c:pt idx="175">
                  <c:v>132</c:v>
                </c:pt>
                <c:pt idx="176">
                  <c:v>98</c:v>
                </c:pt>
                <c:pt idx="177">
                  <c:v>8</c:v>
                </c:pt>
                <c:pt idx="178">
                  <c:v>8</c:v>
                </c:pt>
                <c:pt idx="179">
                  <c:v>7</c:v>
                </c:pt>
                <c:pt idx="180">
                  <c:v>18</c:v>
                </c:pt>
                <c:pt idx="181">
                  <c:v>7</c:v>
                </c:pt>
                <c:pt idx="182">
                  <c:v>6</c:v>
                </c:pt>
                <c:pt idx="183">
                  <c:v>6</c:v>
                </c:pt>
                <c:pt idx="184">
                  <c:v>10</c:v>
                </c:pt>
                <c:pt idx="185">
                  <c:v>0</c:v>
                </c:pt>
                <c:pt idx="186">
                  <c:v>9</c:v>
                </c:pt>
                <c:pt idx="187">
                  <c:v>18</c:v>
                </c:pt>
                <c:pt idx="188">
                  <c:v>1</c:v>
                </c:pt>
                <c:pt idx="189">
                  <c:v>0</c:v>
                </c:pt>
                <c:pt idx="190">
                  <c:v>4</c:v>
                </c:pt>
                <c:pt idx="191">
                  <c:v>70</c:v>
                </c:pt>
                <c:pt idx="192">
                  <c:v>6</c:v>
                </c:pt>
                <c:pt idx="193">
                  <c:v>12</c:v>
                </c:pt>
                <c:pt idx="194">
                  <c:v>12</c:v>
                </c:pt>
                <c:pt idx="195">
                  <c:v>-4</c:v>
                </c:pt>
                <c:pt idx="196">
                  <c:v>8</c:v>
                </c:pt>
                <c:pt idx="197">
                  <c:v>0</c:v>
                </c:pt>
                <c:pt idx="198">
                  <c:v>16</c:v>
                </c:pt>
                <c:pt idx="199">
                  <c:v>4</c:v>
                </c:pt>
                <c:pt idx="200">
                  <c:v>10</c:v>
                </c:pt>
                <c:pt idx="201">
                  <c:v>13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15</c:v>
                </c:pt>
                <c:pt idx="206">
                  <c:v>3</c:v>
                </c:pt>
                <c:pt idx="207">
                  <c:v>9</c:v>
                </c:pt>
                <c:pt idx="208">
                  <c:v>63</c:v>
                </c:pt>
                <c:pt idx="209">
                  <c:v>6</c:v>
                </c:pt>
                <c:pt idx="210">
                  <c:v>18</c:v>
                </c:pt>
                <c:pt idx="211">
                  <c:v>8</c:v>
                </c:pt>
                <c:pt idx="212">
                  <c:v>5</c:v>
                </c:pt>
                <c:pt idx="213">
                  <c:v>7</c:v>
                </c:pt>
                <c:pt idx="214">
                  <c:v>12</c:v>
                </c:pt>
                <c:pt idx="215">
                  <c:v>-3</c:v>
                </c:pt>
                <c:pt idx="216">
                  <c:v>10</c:v>
                </c:pt>
                <c:pt idx="217">
                  <c:v>18</c:v>
                </c:pt>
                <c:pt idx="218">
                  <c:v>-2</c:v>
                </c:pt>
                <c:pt idx="219">
                  <c:v>-3</c:v>
                </c:pt>
                <c:pt idx="220">
                  <c:v>4</c:v>
                </c:pt>
                <c:pt idx="221">
                  <c:v>75</c:v>
                </c:pt>
                <c:pt idx="222">
                  <c:v>7</c:v>
                </c:pt>
                <c:pt idx="223">
                  <c:v>12</c:v>
                </c:pt>
                <c:pt idx="224">
                  <c:v>15</c:v>
                </c:pt>
                <c:pt idx="225">
                  <c:v>-11</c:v>
                </c:pt>
                <c:pt idx="226">
                  <c:v>8</c:v>
                </c:pt>
                <c:pt idx="227">
                  <c:v>-3</c:v>
                </c:pt>
                <c:pt idx="228">
                  <c:v>17</c:v>
                </c:pt>
                <c:pt idx="229">
                  <c:v>3</c:v>
                </c:pt>
                <c:pt idx="230">
                  <c:v>10</c:v>
                </c:pt>
                <c:pt idx="231">
                  <c:v>15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16</c:v>
                </c:pt>
                <c:pt idx="236">
                  <c:v>0</c:v>
                </c:pt>
                <c:pt idx="237">
                  <c:v>9</c:v>
                </c:pt>
                <c:pt idx="238">
                  <c:v>58</c:v>
                </c:pt>
                <c:pt idx="239">
                  <c:v>5</c:v>
                </c:pt>
              </c:numCache>
            </c:numRef>
          </c:yVal>
        </c:ser>
        <c:axId val="130559360"/>
        <c:axId val="130614784"/>
      </c:scatterChart>
      <c:valAx>
        <c:axId val="130559360"/>
        <c:scaling>
          <c:orientation val="minMax"/>
          <c:max val="225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 of passengers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0614784"/>
        <c:crosses val="autoZero"/>
        <c:crossBetween val="midCat"/>
      </c:valAx>
      <c:valAx>
        <c:axId val="13061478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Arrival delay in minutes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0559360"/>
        <c:crosses val="autoZero"/>
        <c:crossBetween val="midCat"/>
      </c:valAx>
    </c:plotArea>
    <c:plotVisOnly val="1"/>
  </c:chart>
  <c:txPr>
    <a:bodyPr/>
    <a:lstStyle/>
    <a:p>
      <a:pPr>
        <a:defRPr b="1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RegionEx - All Flights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'Data - Arrived Flights Only'!$H$1</c:f>
              <c:strCache>
                <c:ptCount val="1"/>
                <c:pt idx="0">
                  <c:v>Arrival delay in minutes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'Data - Arrived Flights Only'!$H$2:$H$241</c:f>
              <c:numCache>
                <c:formatCode>General</c:formatCode>
                <c:ptCount val="240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10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21</c:v>
                </c:pt>
                <c:pt idx="22">
                  <c:v>21</c:v>
                </c:pt>
                <c:pt idx="23">
                  <c:v>20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9</c:v>
                </c:pt>
                <c:pt idx="31">
                  <c:v>8</c:v>
                </c:pt>
                <c:pt idx="32">
                  <c:v>8</c:v>
                </c:pt>
                <c:pt idx="33">
                  <c:v>148</c:v>
                </c:pt>
                <c:pt idx="34">
                  <c:v>120</c:v>
                </c:pt>
                <c:pt idx="35">
                  <c:v>113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13</c:v>
                </c:pt>
                <c:pt idx="40">
                  <c:v>14</c:v>
                </c:pt>
                <c:pt idx="41">
                  <c:v>13</c:v>
                </c:pt>
                <c:pt idx="42">
                  <c:v>15</c:v>
                </c:pt>
                <c:pt idx="43">
                  <c:v>15</c:v>
                </c:pt>
                <c:pt idx="44">
                  <c:v>14</c:v>
                </c:pt>
                <c:pt idx="45">
                  <c:v>-2</c:v>
                </c:pt>
                <c:pt idx="46">
                  <c:v>-2</c:v>
                </c:pt>
                <c:pt idx="47">
                  <c:v>-4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17</c:v>
                </c:pt>
                <c:pt idx="55">
                  <c:v>18</c:v>
                </c:pt>
                <c:pt idx="56">
                  <c:v>17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12</c:v>
                </c:pt>
                <c:pt idx="61">
                  <c:v>12</c:v>
                </c:pt>
                <c:pt idx="62">
                  <c:v>13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17</c:v>
                </c:pt>
                <c:pt idx="76">
                  <c:v>16</c:v>
                </c:pt>
                <c:pt idx="77">
                  <c:v>17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136</c:v>
                </c:pt>
                <c:pt idx="85">
                  <c:v>142</c:v>
                </c:pt>
                <c:pt idx="86">
                  <c:v>25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23</c:v>
                </c:pt>
                <c:pt idx="91">
                  <c:v>22</c:v>
                </c:pt>
                <c:pt idx="92">
                  <c:v>24</c:v>
                </c:pt>
                <c:pt idx="93">
                  <c:v>10</c:v>
                </c:pt>
                <c:pt idx="94">
                  <c:v>10</c:v>
                </c:pt>
                <c:pt idx="95">
                  <c:v>9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0</c:v>
                </c:pt>
                <c:pt idx="106">
                  <c:v>-1</c:v>
                </c:pt>
                <c:pt idx="107">
                  <c:v>-2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137</c:v>
                </c:pt>
                <c:pt idx="112">
                  <c:v>27</c:v>
                </c:pt>
                <c:pt idx="113">
                  <c:v>25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153</c:v>
                </c:pt>
                <c:pt idx="124">
                  <c:v>110</c:v>
                </c:pt>
                <c:pt idx="125">
                  <c:v>95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16</c:v>
                </c:pt>
                <c:pt idx="130">
                  <c:v>14</c:v>
                </c:pt>
                <c:pt idx="131">
                  <c:v>16</c:v>
                </c:pt>
                <c:pt idx="132">
                  <c:v>17</c:v>
                </c:pt>
                <c:pt idx="133">
                  <c:v>17</c:v>
                </c:pt>
                <c:pt idx="134">
                  <c:v>16</c:v>
                </c:pt>
                <c:pt idx="135">
                  <c:v>-7</c:v>
                </c:pt>
                <c:pt idx="136">
                  <c:v>-2</c:v>
                </c:pt>
                <c:pt idx="137">
                  <c:v>-6</c:v>
                </c:pt>
                <c:pt idx="138">
                  <c:v>11</c:v>
                </c:pt>
                <c:pt idx="139">
                  <c:v>10</c:v>
                </c:pt>
                <c:pt idx="140">
                  <c:v>10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21</c:v>
                </c:pt>
                <c:pt idx="145">
                  <c:v>19</c:v>
                </c:pt>
                <c:pt idx="146">
                  <c:v>19</c:v>
                </c:pt>
                <c:pt idx="147">
                  <c:v>7</c:v>
                </c:pt>
                <c:pt idx="148">
                  <c:v>6</c:v>
                </c:pt>
                <c:pt idx="149">
                  <c:v>6</c:v>
                </c:pt>
                <c:pt idx="150">
                  <c:v>13</c:v>
                </c:pt>
                <c:pt idx="151">
                  <c:v>14</c:v>
                </c:pt>
                <c:pt idx="152">
                  <c:v>13</c:v>
                </c:pt>
                <c:pt idx="153">
                  <c:v>17</c:v>
                </c:pt>
                <c:pt idx="154">
                  <c:v>18</c:v>
                </c:pt>
                <c:pt idx="155">
                  <c:v>17</c:v>
                </c:pt>
                <c:pt idx="156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4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12</c:v>
                </c:pt>
                <c:pt idx="172">
                  <c:v>11</c:v>
                </c:pt>
                <c:pt idx="173">
                  <c:v>11</c:v>
                </c:pt>
                <c:pt idx="174">
                  <c:v>135</c:v>
                </c:pt>
                <c:pt idx="175">
                  <c:v>132</c:v>
                </c:pt>
                <c:pt idx="176">
                  <c:v>98</c:v>
                </c:pt>
                <c:pt idx="177">
                  <c:v>8</c:v>
                </c:pt>
                <c:pt idx="178">
                  <c:v>8</c:v>
                </c:pt>
                <c:pt idx="179">
                  <c:v>7</c:v>
                </c:pt>
                <c:pt idx="180">
                  <c:v>18</c:v>
                </c:pt>
                <c:pt idx="181">
                  <c:v>7</c:v>
                </c:pt>
                <c:pt idx="182">
                  <c:v>6</c:v>
                </c:pt>
                <c:pt idx="183">
                  <c:v>6</c:v>
                </c:pt>
                <c:pt idx="184">
                  <c:v>10</c:v>
                </c:pt>
                <c:pt idx="185">
                  <c:v>0</c:v>
                </c:pt>
                <c:pt idx="186">
                  <c:v>9</c:v>
                </c:pt>
                <c:pt idx="187">
                  <c:v>18</c:v>
                </c:pt>
                <c:pt idx="188">
                  <c:v>1</c:v>
                </c:pt>
                <c:pt idx="189">
                  <c:v>0</c:v>
                </c:pt>
                <c:pt idx="190">
                  <c:v>4</c:v>
                </c:pt>
                <c:pt idx="191">
                  <c:v>70</c:v>
                </c:pt>
                <c:pt idx="192">
                  <c:v>6</c:v>
                </c:pt>
                <c:pt idx="193">
                  <c:v>12</c:v>
                </c:pt>
                <c:pt idx="194">
                  <c:v>12</c:v>
                </c:pt>
                <c:pt idx="195">
                  <c:v>-4</c:v>
                </c:pt>
                <c:pt idx="196">
                  <c:v>8</c:v>
                </c:pt>
                <c:pt idx="197">
                  <c:v>0</c:v>
                </c:pt>
                <c:pt idx="198">
                  <c:v>16</c:v>
                </c:pt>
                <c:pt idx="199">
                  <c:v>4</c:v>
                </c:pt>
                <c:pt idx="200">
                  <c:v>10</c:v>
                </c:pt>
                <c:pt idx="201">
                  <c:v>13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15</c:v>
                </c:pt>
                <c:pt idx="206">
                  <c:v>3</c:v>
                </c:pt>
                <c:pt idx="207">
                  <c:v>9</c:v>
                </c:pt>
                <c:pt idx="208">
                  <c:v>63</c:v>
                </c:pt>
                <c:pt idx="209">
                  <c:v>6</c:v>
                </c:pt>
                <c:pt idx="210">
                  <c:v>18</c:v>
                </c:pt>
                <c:pt idx="211">
                  <c:v>8</c:v>
                </c:pt>
                <c:pt idx="212">
                  <c:v>5</c:v>
                </c:pt>
                <c:pt idx="213">
                  <c:v>7</c:v>
                </c:pt>
                <c:pt idx="214">
                  <c:v>12</c:v>
                </c:pt>
                <c:pt idx="215">
                  <c:v>-3</c:v>
                </c:pt>
                <c:pt idx="216">
                  <c:v>10</c:v>
                </c:pt>
                <c:pt idx="217">
                  <c:v>18</c:v>
                </c:pt>
                <c:pt idx="218">
                  <c:v>-2</c:v>
                </c:pt>
                <c:pt idx="219">
                  <c:v>-3</c:v>
                </c:pt>
                <c:pt idx="220">
                  <c:v>4</c:v>
                </c:pt>
                <c:pt idx="221">
                  <c:v>75</c:v>
                </c:pt>
                <c:pt idx="222">
                  <c:v>7</c:v>
                </c:pt>
                <c:pt idx="223">
                  <c:v>12</c:v>
                </c:pt>
                <c:pt idx="224">
                  <c:v>15</c:v>
                </c:pt>
                <c:pt idx="225">
                  <c:v>-11</c:v>
                </c:pt>
                <c:pt idx="226">
                  <c:v>8</c:v>
                </c:pt>
                <c:pt idx="227">
                  <c:v>-3</c:v>
                </c:pt>
                <c:pt idx="228">
                  <c:v>17</c:v>
                </c:pt>
                <c:pt idx="229">
                  <c:v>3</c:v>
                </c:pt>
                <c:pt idx="230">
                  <c:v>10</c:v>
                </c:pt>
                <c:pt idx="231">
                  <c:v>15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16</c:v>
                </c:pt>
                <c:pt idx="236">
                  <c:v>0</c:v>
                </c:pt>
                <c:pt idx="237">
                  <c:v>9</c:v>
                </c:pt>
                <c:pt idx="238">
                  <c:v>58</c:v>
                </c:pt>
                <c:pt idx="239">
                  <c:v>5</c:v>
                </c:pt>
              </c:numCache>
            </c:numRef>
          </c:xVal>
          <c:yVal>
            <c:numRef>
              <c:f>'Data - Arrived Flights Only'!$L$2:$L$241</c:f>
              <c:numCache>
                <c:formatCode>General</c:formatCode>
                <c:ptCount val="240"/>
                <c:pt idx="0">
                  <c:v>176</c:v>
                </c:pt>
                <c:pt idx="1">
                  <c:v>192</c:v>
                </c:pt>
                <c:pt idx="2">
                  <c:v>174</c:v>
                </c:pt>
                <c:pt idx="3">
                  <c:v>88</c:v>
                </c:pt>
                <c:pt idx="4">
                  <c:v>99</c:v>
                </c:pt>
                <c:pt idx="5">
                  <c:v>109</c:v>
                </c:pt>
                <c:pt idx="6">
                  <c:v>94</c:v>
                </c:pt>
                <c:pt idx="7">
                  <c:v>104</c:v>
                </c:pt>
                <c:pt idx="8">
                  <c:v>105</c:v>
                </c:pt>
                <c:pt idx="9">
                  <c:v>100</c:v>
                </c:pt>
                <c:pt idx="10">
                  <c:v>94</c:v>
                </c:pt>
                <c:pt idx="11">
                  <c:v>92</c:v>
                </c:pt>
                <c:pt idx="12">
                  <c:v>182</c:v>
                </c:pt>
                <c:pt idx="13">
                  <c:v>193</c:v>
                </c:pt>
                <c:pt idx="14">
                  <c:v>192</c:v>
                </c:pt>
                <c:pt idx="15">
                  <c:v>104</c:v>
                </c:pt>
                <c:pt idx="16">
                  <c:v>95</c:v>
                </c:pt>
                <c:pt idx="17">
                  <c:v>101</c:v>
                </c:pt>
                <c:pt idx="18">
                  <c:v>84</c:v>
                </c:pt>
                <c:pt idx="19">
                  <c:v>111</c:v>
                </c:pt>
                <c:pt idx="20">
                  <c:v>118</c:v>
                </c:pt>
                <c:pt idx="21">
                  <c:v>189</c:v>
                </c:pt>
                <c:pt idx="22">
                  <c:v>169</c:v>
                </c:pt>
                <c:pt idx="23">
                  <c:v>172</c:v>
                </c:pt>
                <c:pt idx="24">
                  <c:v>73</c:v>
                </c:pt>
                <c:pt idx="25">
                  <c:v>124</c:v>
                </c:pt>
                <c:pt idx="26">
                  <c:v>92</c:v>
                </c:pt>
                <c:pt idx="27">
                  <c:v>110</c:v>
                </c:pt>
                <c:pt idx="28">
                  <c:v>93</c:v>
                </c:pt>
                <c:pt idx="29">
                  <c:v>109</c:v>
                </c:pt>
                <c:pt idx="30">
                  <c:v>126</c:v>
                </c:pt>
                <c:pt idx="31">
                  <c:v>113</c:v>
                </c:pt>
                <c:pt idx="32">
                  <c:v>98</c:v>
                </c:pt>
                <c:pt idx="33">
                  <c:v>176</c:v>
                </c:pt>
                <c:pt idx="34">
                  <c:v>182</c:v>
                </c:pt>
                <c:pt idx="35">
                  <c:v>174</c:v>
                </c:pt>
                <c:pt idx="36">
                  <c:v>99</c:v>
                </c:pt>
                <c:pt idx="37">
                  <c:v>93</c:v>
                </c:pt>
                <c:pt idx="38">
                  <c:v>121</c:v>
                </c:pt>
                <c:pt idx="39">
                  <c:v>113</c:v>
                </c:pt>
                <c:pt idx="40">
                  <c:v>95</c:v>
                </c:pt>
                <c:pt idx="41">
                  <c:v>82</c:v>
                </c:pt>
                <c:pt idx="42">
                  <c:v>165</c:v>
                </c:pt>
                <c:pt idx="43">
                  <c:v>179</c:v>
                </c:pt>
                <c:pt idx="44">
                  <c:v>166</c:v>
                </c:pt>
                <c:pt idx="45">
                  <c:v>103</c:v>
                </c:pt>
                <c:pt idx="46">
                  <c:v>119</c:v>
                </c:pt>
                <c:pt idx="47">
                  <c:v>84</c:v>
                </c:pt>
                <c:pt idx="48">
                  <c:v>83</c:v>
                </c:pt>
                <c:pt idx="49">
                  <c:v>115</c:v>
                </c:pt>
                <c:pt idx="50">
                  <c:v>105</c:v>
                </c:pt>
                <c:pt idx="51">
                  <c:v>123</c:v>
                </c:pt>
                <c:pt idx="52">
                  <c:v>102</c:v>
                </c:pt>
                <c:pt idx="53">
                  <c:v>113</c:v>
                </c:pt>
                <c:pt idx="54">
                  <c:v>181</c:v>
                </c:pt>
                <c:pt idx="55">
                  <c:v>191</c:v>
                </c:pt>
                <c:pt idx="56">
                  <c:v>191</c:v>
                </c:pt>
                <c:pt idx="57">
                  <c:v>68</c:v>
                </c:pt>
                <c:pt idx="58">
                  <c:v>73</c:v>
                </c:pt>
                <c:pt idx="59">
                  <c:v>114</c:v>
                </c:pt>
                <c:pt idx="60">
                  <c:v>64</c:v>
                </c:pt>
                <c:pt idx="61">
                  <c:v>88</c:v>
                </c:pt>
                <c:pt idx="62">
                  <c:v>117</c:v>
                </c:pt>
                <c:pt idx="63">
                  <c:v>181</c:v>
                </c:pt>
                <c:pt idx="64">
                  <c:v>184</c:v>
                </c:pt>
                <c:pt idx="65">
                  <c:v>180</c:v>
                </c:pt>
                <c:pt idx="66">
                  <c:v>78</c:v>
                </c:pt>
                <c:pt idx="67">
                  <c:v>103</c:v>
                </c:pt>
                <c:pt idx="68">
                  <c:v>92</c:v>
                </c:pt>
                <c:pt idx="69">
                  <c:v>81</c:v>
                </c:pt>
                <c:pt idx="70">
                  <c:v>101</c:v>
                </c:pt>
                <c:pt idx="71">
                  <c:v>103</c:v>
                </c:pt>
                <c:pt idx="72">
                  <c:v>103</c:v>
                </c:pt>
                <c:pt idx="73">
                  <c:v>114</c:v>
                </c:pt>
                <c:pt idx="74">
                  <c:v>77</c:v>
                </c:pt>
                <c:pt idx="75">
                  <c:v>168</c:v>
                </c:pt>
                <c:pt idx="76">
                  <c:v>177</c:v>
                </c:pt>
                <c:pt idx="77">
                  <c:v>181</c:v>
                </c:pt>
                <c:pt idx="78">
                  <c:v>91</c:v>
                </c:pt>
                <c:pt idx="79">
                  <c:v>106</c:v>
                </c:pt>
                <c:pt idx="80">
                  <c:v>100</c:v>
                </c:pt>
                <c:pt idx="81">
                  <c:v>87</c:v>
                </c:pt>
                <c:pt idx="82">
                  <c:v>107</c:v>
                </c:pt>
                <c:pt idx="83">
                  <c:v>140</c:v>
                </c:pt>
                <c:pt idx="84">
                  <c:v>193</c:v>
                </c:pt>
                <c:pt idx="85">
                  <c:v>179</c:v>
                </c:pt>
                <c:pt idx="86">
                  <c:v>204</c:v>
                </c:pt>
                <c:pt idx="87">
                  <c:v>89</c:v>
                </c:pt>
                <c:pt idx="88">
                  <c:v>113</c:v>
                </c:pt>
                <c:pt idx="89">
                  <c:v>101</c:v>
                </c:pt>
                <c:pt idx="90">
                  <c:v>190</c:v>
                </c:pt>
                <c:pt idx="91">
                  <c:v>180</c:v>
                </c:pt>
                <c:pt idx="92">
                  <c:v>186</c:v>
                </c:pt>
                <c:pt idx="93">
                  <c:v>125</c:v>
                </c:pt>
                <c:pt idx="94">
                  <c:v>104</c:v>
                </c:pt>
                <c:pt idx="95">
                  <c:v>111</c:v>
                </c:pt>
                <c:pt idx="96">
                  <c:v>110</c:v>
                </c:pt>
                <c:pt idx="97">
                  <c:v>103</c:v>
                </c:pt>
                <c:pt idx="98">
                  <c:v>58</c:v>
                </c:pt>
                <c:pt idx="99">
                  <c:v>115</c:v>
                </c:pt>
                <c:pt idx="100">
                  <c:v>91</c:v>
                </c:pt>
                <c:pt idx="101">
                  <c:v>115</c:v>
                </c:pt>
                <c:pt idx="102">
                  <c:v>179</c:v>
                </c:pt>
                <c:pt idx="103">
                  <c:v>171</c:v>
                </c:pt>
                <c:pt idx="104">
                  <c:v>165</c:v>
                </c:pt>
                <c:pt idx="105">
                  <c:v>96</c:v>
                </c:pt>
                <c:pt idx="106">
                  <c:v>92</c:v>
                </c:pt>
                <c:pt idx="107">
                  <c:v>95</c:v>
                </c:pt>
                <c:pt idx="108">
                  <c:v>110</c:v>
                </c:pt>
                <c:pt idx="109">
                  <c:v>102</c:v>
                </c:pt>
                <c:pt idx="110">
                  <c:v>85</c:v>
                </c:pt>
                <c:pt idx="111">
                  <c:v>169</c:v>
                </c:pt>
                <c:pt idx="112">
                  <c:v>177</c:v>
                </c:pt>
                <c:pt idx="113">
                  <c:v>179</c:v>
                </c:pt>
                <c:pt idx="114">
                  <c:v>108</c:v>
                </c:pt>
                <c:pt idx="115">
                  <c:v>121</c:v>
                </c:pt>
                <c:pt idx="116">
                  <c:v>147</c:v>
                </c:pt>
                <c:pt idx="117">
                  <c:v>101</c:v>
                </c:pt>
                <c:pt idx="118">
                  <c:v>102</c:v>
                </c:pt>
                <c:pt idx="119">
                  <c:v>108</c:v>
                </c:pt>
                <c:pt idx="120">
                  <c:v>77</c:v>
                </c:pt>
                <c:pt idx="121">
                  <c:v>92</c:v>
                </c:pt>
                <c:pt idx="122">
                  <c:v>97</c:v>
                </c:pt>
                <c:pt idx="123">
                  <c:v>183</c:v>
                </c:pt>
                <c:pt idx="124">
                  <c:v>181</c:v>
                </c:pt>
                <c:pt idx="125">
                  <c:v>169</c:v>
                </c:pt>
                <c:pt idx="126">
                  <c:v>88</c:v>
                </c:pt>
                <c:pt idx="127">
                  <c:v>85</c:v>
                </c:pt>
                <c:pt idx="128">
                  <c:v>127</c:v>
                </c:pt>
                <c:pt idx="129">
                  <c:v>102</c:v>
                </c:pt>
                <c:pt idx="130">
                  <c:v>91</c:v>
                </c:pt>
                <c:pt idx="131">
                  <c:v>84</c:v>
                </c:pt>
                <c:pt idx="132">
                  <c:v>170</c:v>
                </c:pt>
                <c:pt idx="133">
                  <c:v>180</c:v>
                </c:pt>
                <c:pt idx="134">
                  <c:v>158</c:v>
                </c:pt>
                <c:pt idx="135">
                  <c:v>104</c:v>
                </c:pt>
                <c:pt idx="136">
                  <c:v>84</c:v>
                </c:pt>
                <c:pt idx="137">
                  <c:v>80</c:v>
                </c:pt>
                <c:pt idx="138">
                  <c:v>106</c:v>
                </c:pt>
                <c:pt idx="139">
                  <c:v>85</c:v>
                </c:pt>
                <c:pt idx="140">
                  <c:v>119</c:v>
                </c:pt>
                <c:pt idx="141">
                  <c:v>113</c:v>
                </c:pt>
                <c:pt idx="142">
                  <c:v>119</c:v>
                </c:pt>
                <c:pt idx="143">
                  <c:v>118</c:v>
                </c:pt>
                <c:pt idx="144">
                  <c:v>181</c:v>
                </c:pt>
                <c:pt idx="145">
                  <c:v>184</c:v>
                </c:pt>
                <c:pt idx="146">
                  <c:v>177</c:v>
                </c:pt>
                <c:pt idx="147">
                  <c:v>112</c:v>
                </c:pt>
                <c:pt idx="148">
                  <c:v>98</c:v>
                </c:pt>
                <c:pt idx="149">
                  <c:v>105</c:v>
                </c:pt>
                <c:pt idx="150">
                  <c:v>93</c:v>
                </c:pt>
                <c:pt idx="151">
                  <c:v>91</c:v>
                </c:pt>
                <c:pt idx="152">
                  <c:v>139</c:v>
                </c:pt>
                <c:pt idx="153">
                  <c:v>175</c:v>
                </c:pt>
                <c:pt idx="154">
                  <c:v>175</c:v>
                </c:pt>
                <c:pt idx="155">
                  <c:v>162</c:v>
                </c:pt>
                <c:pt idx="156">
                  <c:v>85</c:v>
                </c:pt>
                <c:pt idx="157">
                  <c:v>99</c:v>
                </c:pt>
                <c:pt idx="158">
                  <c:v>93</c:v>
                </c:pt>
                <c:pt idx="159">
                  <c:v>112</c:v>
                </c:pt>
                <c:pt idx="160">
                  <c:v>118</c:v>
                </c:pt>
                <c:pt idx="161">
                  <c:v>116</c:v>
                </c:pt>
                <c:pt idx="162">
                  <c:v>93</c:v>
                </c:pt>
                <c:pt idx="163">
                  <c:v>97</c:v>
                </c:pt>
                <c:pt idx="164">
                  <c:v>95</c:v>
                </c:pt>
                <c:pt idx="165">
                  <c:v>175</c:v>
                </c:pt>
                <c:pt idx="166">
                  <c:v>198</c:v>
                </c:pt>
                <c:pt idx="167">
                  <c:v>192</c:v>
                </c:pt>
                <c:pt idx="168">
                  <c:v>101</c:v>
                </c:pt>
                <c:pt idx="169">
                  <c:v>108</c:v>
                </c:pt>
                <c:pt idx="170">
                  <c:v>85</c:v>
                </c:pt>
                <c:pt idx="171">
                  <c:v>81</c:v>
                </c:pt>
                <c:pt idx="172">
                  <c:v>98</c:v>
                </c:pt>
                <c:pt idx="173">
                  <c:v>128</c:v>
                </c:pt>
                <c:pt idx="174">
                  <c:v>181</c:v>
                </c:pt>
                <c:pt idx="175">
                  <c:v>182</c:v>
                </c:pt>
                <c:pt idx="176">
                  <c:v>172</c:v>
                </c:pt>
                <c:pt idx="177">
                  <c:v>118</c:v>
                </c:pt>
                <c:pt idx="178">
                  <c:v>95</c:v>
                </c:pt>
                <c:pt idx="179">
                  <c:v>101</c:v>
                </c:pt>
                <c:pt idx="180">
                  <c:v>122</c:v>
                </c:pt>
                <c:pt idx="181">
                  <c:v>58</c:v>
                </c:pt>
                <c:pt idx="182">
                  <c:v>34</c:v>
                </c:pt>
                <c:pt idx="183">
                  <c:v>54</c:v>
                </c:pt>
                <c:pt idx="184">
                  <c:v>122</c:v>
                </c:pt>
                <c:pt idx="185">
                  <c:v>59</c:v>
                </c:pt>
                <c:pt idx="186">
                  <c:v>72</c:v>
                </c:pt>
                <c:pt idx="187">
                  <c:v>130</c:v>
                </c:pt>
                <c:pt idx="188">
                  <c:v>54</c:v>
                </c:pt>
                <c:pt idx="189">
                  <c:v>56</c:v>
                </c:pt>
                <c:pt idx="190">
                  <c:v>57</c:v>
                </c:pt>
                <c:pt idx="191">
                  <c:v>115</c:v>
                </c:pt>
                <c:pt idx="192">
                  <c:v>57</c:v>
                </c:pt>
                <c:pt idx="193">
                  <c:v>60</c:v>
                </c:pt>
                <c:pt idx="194">
                  <c:v>123</c:v>
                </c:pt>
                <c:pt idx="195">
                  <c:v>54</c:v>
                </c:pt>
                <c:pt idx="196">
                  <c:v>49</c:v>
                </c:pt>
                <c:pt idx="197">
                  <c:v>49</c:v>
                </c:pt>
                <c:pt idx="198">
                  <c:v>115</c:v>
                </c:pt>
                <c:pt idx="199">
                  <c:v>50</c:v>
                </c:pt>
                <c:pt idx="200">
                  <c:v>35</c:v>
                </c:pt>
                <c:pt idx="201">
                  <c:v>128</c:v>
                </c:pt>
                <c:pt idx="202">
                  <c:v>67</c:v>
                </c:pt>
                <c:pt idx="203">
                  <c:v>65</c:v>
                </c:pt>
                <c:pt idx="204">
                  <c:v>53</c:v>
                </c:pt>
                <c:pt idx="205">
                  <c:v>112</c:v>
                </c:pt>
                <c:pt idx="206">
                  <c:v>60</c:v>
                </c:pt>
                <c:pt idx="207">
                  <c:v>61</c:v>
                </c:pt>
                <c:pt idx="208">
                  <c:v>119</c:v>
                </c:pt>
                <c:pt idx="209">
                  <c:v>60</c:v>
                </c:pt>
                <c:pt idx="210">
                  <c:v>137</c:v>
                </c:pt>
                <c:pt idx="211">
                  <c:v>65</c:v>
                </c:pt>
                <c:pt idx="212">
                  <c:v>62</c:v>
                </c:pt>
                <c:pt idx="213">
                  <c:v>61</c:v>
                </c:pt>
                <c:pt idx="214">
                  <c:v>116</c:v>
                </c:pt>
                <c:pt idx="215">
                  <c:v>56</c:v>
                </c:pt>
                <c:pt idx="216">
                  <c:v>58</c:v>
                </c:pt>
                <c:pt idx="217">
                  <c:v>102</c:v>
                </c:pt>
                <c:pt idx="218">
                  <c:v>69</c:v>
                </c:pt>
                <c:pt idx="219">
                  <c:v>78</c:v>
                </c:pt>
                <c:pt idx="220">
                  <c:v>70</c:v>
                </c:pt>
                <c:pt idx="221">
                  <c:v>108</c:v>
                </c:pt>
                <c:pt idx="222">
                  <c:v>61</c:v>
                </c:pt>
                <c:pt idx="223">
                  <c:v>53</c:v>
                </c:pt>
                <c:pt idx="224">
                  <c:v>127</c:v>
                </c:pt>
                <c:pt idx="225">
                  <c:v>79</c:v>
                </c:pt>
                <c:pt idx="226">
                  <c:v>74</c:v>
                </c:pt>
                <c:pt idx="227">
                  <c:v>62</c:v>
                </c:pt>
                <c:pt idx="228">
                  <c:v>119</c:v>
                </c:pt>
                <c:pt idx="229">
                  <c:v>63</c:v>
                </c:pt>
                <c:pt idx="230">
                  <c:v>68</c:v>
                </c:pt>
                <c:pt idx="231">
                  <c:v>124</c:v>
                </c:pt>
                <c:pt idx="232">
                  <c:v>68</c:v>
                </c:pt>
                <c:pt idx="233">
                  <c:v>75</c:v>
                </c:pt>
                <c:pt idx="234">
                  <c:v>79</c:v>
                </c:pt>
                <c:pt idx="235">
                  <c:v>128</c:v>
                </c:pt>
                <c:pt idx="236">
                  <c:v>48</c:v>
                </c:pt>
                <c:pt idx="237">
                  <c:v>53</c:v>
                </c:pt>
                <c:pt idx="238">
                  <c:v>106</c:v>
                </c:pt>
                <c:pt idx="239">
                  <c:v>70</c:v>
                </c:pt>
              </c:numCache>
            </c:numRef>
          </c:yVal>
        </c:ser>
        <c:axId val="130668800"/>
        <c:axId val="130818432"/>
      </c:scatterChart>
      <c:valAx>
        <c:axId val="130668800"/>
        <c:scaling>
          <c:orientation val="minMax"/>
          <c:max val="225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Arrival delay in minutes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0818432"/>
        <c:crosses val="autoZero"/>
        <c:crossBetween val="midCat"/>
      </c:valAx>
      <c:valAx>
        <c:axId val="13081843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Number</a:t>
                </a:r>
                <a:r>
                  <a:rPr lang="en-US" sz="1600" baseline="0"/>
                  <a:t> of passengers</a:t>
                </a:r>
                <a:endParaRPr lang="en-US" sz="1600"/>
              </a:p>
            </c:rich>
          </c:tx>
          <c:layout/>
        </c:title>
        <c:numFmt formatCode="General" sourceLinked="1"/>
        <c:majorTickMark val="none"/>
        <c:tickLblPos val="nextTo"/>
        <c:crossAx val="130668800"/>
        <c:crosses val="autoZero"/>
        <c:crossBetween val="midCat"/>
      </c:valAx>
    </c:plotArea>
    <c:plotVisOnly val="1"/>
  </c:chart>
  <c:txPr>
    <a:bodyPr/>
    <a:lstStyle/>
    <a:p>
      <a:pPr>
        <a:defRPr b="1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2000"/>
              <a:t>RegionEx</a:t>
            </a:r>
            <a:r>
              <a:rPr lang="en-US" sz="2000" baseline="0"/>
              <a:t> - All Flights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'Data - Arrived Flights Only'!$J$1</c:f>
              <c:strCache>
                <c:ptCount val="1"/>
                <c:pt idx="0">
                  <c:v>Day of Week</c:v>
                </c:pt>
              </c:strCache>
            </c:strRef>
          </c:tx>
          <c:spPr>
            <a:ln w="28575">
              <a:noFill/>
            </a:ln>
          </c:spPr>
          <c:xVal>
            <c:numRef>
              <c:f>'Data - Arrived Flights Only'!$J$2:$J$241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3</c:v>
                </c:pt>
                <c:pt idx="182">
                  <c:v>4</c:v>
                </c:pt>
                <c:pt idx="183">
                  <c:v>5</c:v>
                </c:pt>
                <c:pt idx="184">
                  <c:v>6</c:v>
                </c:pt>
                <c:pt idx="185">
                  <c:v>7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6</c:v>
                </c:pt>
                <c:pt idx="192">
                  <c:v>7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6</c:v>
                </c:pt>
                <c:pt idx="206">
                  <c:v>7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1</c:v>
                </c:pt>
                <c:pt idx="224">
                  <c:v>2</c:v>
                </c:pt>
                <c:pt idx="225">
                  <c:v>3</c:v>
                </c:pt>
                <c:pt idx="226">
                  <c:v>4</c:v>
                </c:pt>
                <c:pt idx="227">
                  <c:v>5</c:v>
                </c:pt>
                <c:pt idx="228">
                  <c:v>6</c:v>
                </c:pt>
                <c:pt idx="229">
                  <c:v>7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7</c:v>
                </c:pt>
                <c:pt idx="237">
                  <c:v>1</c:v>
                </c:pt>
                <c:pt idx="238">
                  <c:v>2</c:v>
                </c:pt>
                <c:pt idx="239">
                  <c:v>3</c:v>
                </c:pt>
              </c:numCache>
            </c:numRef>
          </c:xVal>
          <c:yVal>
            <c:numRef>
              <c:f>'Data - Arrived Flights Only'!$L$2:$L$241</c:f>
              <c:numCache>
                <c:formatCode>General</c:formatCode>
                <c:ptCount val="240"/>
                <c:pt idx="0">
                  <c:v>176</c:v>
                </c:pt>
                <c:pt idx="1">
                  <c:v>192</c:v>
                </c:pt>
                <c:pt idx="2">
                  <c:v>174</c:v>
                </c:pt>
                <c:pt idx="3">
                  <c:v>88</c:v>
                </c:pt>
                <c:pt idx="4">
                  <c:v>99</c:v>
                </c:pt>
                <c:pt idx="5">
                  <c:v>109</c:v>
                </c:pt>
                <c:pt idx="6">
                  <c:v>94</c:v>
                </c:pt>
                <c:pt idx="7">
                  <c:v>104</c:v>
                </c:pt>
                <c:pt idx="8">
                  <c:v>105</c:v>
                </c:pt>
                <c:pt idx="9">
                  <c:v>100</c:v>
                </c:pt>
                <c:pt idx="10">
                  <c:v>94</c:v>
                </c:pt>
                <c:pt idx="11">
                  <c:v>92</c:v>
                </c:pt>
                <c:pt idx="12">
                  <c:v>182</c:v>
                </c:pt>
                <c:pt idx="13">
                  <c:v>193</c:v>
                </c:pt>
                <c:pt idx="14">
                  <c:v>192</c:v>
                </c:pt>
                <c:pt idx="15">
                  <c:v>104</c:v>
                </c:pt>
                <c:pt idx="16">
                  <c:v>95</c:v>
                </c:pt>
                <c:pt idx="17">
                  <c:v>101</c:v>
                </c:pt>
                <c:pt idx="18">
                  <c:v>84</c:v>
                </c:pt>
                <c:pt idx="19">
                  <c:v>111</c:v>
                </c:pt>
                <c:pt idx="20">
                  <c:v>118</c:v>
                </c:pt>
                <c:pt idx="21">
                  <c:v>189</c:v>
                </c:pt>
                <c:pt idx="22">
                  <c:v>169</c:v>
                </c:pt>
                <c:pt idx="23">
                  <c:v>172</c:v>
                </c:pt>
                <c:pt idx="24">
                  <c:v>73</c:v>
                </c:pt>
                <c:pt idx="25">
                  <c:v>124</c:v>
                </c:pt>
                <c:pt idx="26">
                  <c:v>92</c:v>
                </c:pt>
                <c:pt idx="27">
                  <c:v>110</c:v>
                </c:pt>
                <c:pt idx="28">
                  <c:v>93</c:v>
                </c:pt>
                <c:pt idx="29">
                  <c:v>109</c:v>
                </c:pt>
                <c:pt idx="30">
                  <c:v>126</c:v>
                </c:pt>
                <c:pt idx="31">
                  <c:v>113</c:v>
                </c:pt>
                <c:pt idx="32">
                  <c:v>98</c:v>
                </c:pt>
                <c:pt idx="33">
                  <c:v>176</c:v>
                </c:pt>
                <c:pt idx="34">
                  <c:v>182</c:v>
                </c:pt>
                <c:pt idx="35">
                  <c:v>174</c:v>
                </c:pt>
                <c:pt idx="36">
                  <c:v>99</c:v>
                </c:pt>
                <c:pt idx="37">
                  <c:v>93</c:v>
                </c:pt>
                <c:pt idx="38">
                  <c:v>121</c:v>
                </c:pt>
                <c:pt idx="39">
                  <c:v>113</c:v>
                </c:pt>
                <c:pt idx="40">
                  <c:v>95</c:v>
                </c:pt>
                <c:pt idx="41">
                  <c:v>82</c:v>
                </c:pt>
                <c:pt idx="42">
                  <c:v>165</c:v>
                </c:pt>
                <c:pt idx="43">
                  <c:v>179</c:v>
                </c:pt>
                <c:pt idx="44">
                  <c:v>166</c:v>
                </c:pt>
                <c:pt idx="45">
                  <c:v>103</c:v>
                </c:pt>
                <c:pt idx="46">
                  <c:v>119</c:v>
                </c:pt>
                <c:pt idx="47">
                  <c:v>84</c:v>
                </c:pt>
                <c:pt idx="48">
                  <c:v>83</c:v>
                </c:pt>
                <c:pt idx="49">
                  <c:v>115</c:v>
                </c:pt>
                <c:pt idx="50">
                  <c:v>105</c:v>
                </c:pt>
                <c:pt idx="51">
                  <c:v>123</c:v>
                </c:pt>
                <c:pt idx="52">
                  <c:v>102</c:v>
                </c:pt>
                <c:pt idx="53">
                  <c:v>113</c:v>
                </c:pt>
                <c:pt idx="54">
                  <c:v>181</c:v>
                </c:pt>
                <c:pt idx="55">
                  <c:v>191</c:v>
                </c:pt>
                <c:pt idx="56">
                  <c:v>191</c:v>
                </c:pt>
                <c:pt idx="57">
                  <c:v>68</c:v>
                </c:pt>
                <c:pt idx="58">
                  <c:v>73</c:v>
                </c:pt>
                <c:pt idx="59">
                  <c:v>114</c:v>
                </c:pt>
                <c:pt idx="60">
                  <c:v>64</c:v>
                </c:pt>
                <c:pt idx="61">
                  <c:v>88</c:v>
                </c:pt>
                <c:pt idx="62">
                  <c:v>117</c:v>
                </c:pt>
                <c:pt idx="63">
                  <c:v>181</c:v>
                </c:pt>
                <c:pt idx="64">
                  <c:v>184</c:v>
                </c:pt>
                <c:pt idx="65">
                  <c:v>180</c:v>
                </c:pt>
                <c:pt idx="66">
                  <c:v>78</c:v>
                </c:pt>
                <c:pt idx="67">
                  <c:v>103</c:v>
                </c:pt>
                <c:pt idx="68">
                  <c:v>92</c:v>
                </c:pt>
                <c:pt idx="69">
                  <c:v>81</c:v>
                </c:pt>
                <c:pt idx="70">
                  <c:v>101</c:v>
                </c:pt>
                <c:pt idx="71">
                  <c:v>103</c:v>
                </c:pt>
                <c:pt idx="72">
                  <c:v>103</c:v>
                </c:pt>
                <c:pt idx="73">
                  <c:v>114</c:v>
                </c:pt>
                <c:pt idx="74">
                  <c:v>77</c:v>
                </c:pt>
                <c:pt idx="75">
                  <c:v>168</c:v>
                </c:pt>
                <c:pt idx="76">
                  <c:v>177</c:v>
                </c:pt>
                <c:pt idx="77">
                  <c:v>181</c:v>
                </c:pt>
                <c:pt idx="78">
                  <c:v>91</c:v>
                </c:pt>
                <c:pt idx="79">
                  <c:v>106</c:v>
                </c:pt>
                <c:pt idx="80">
                  <c:v>100</c:v>
                </c:pt>
                <c:pt idx="81">
                  <c:v>87</c:v>
                </c:pt>
                <c:pt idx="82">
                  <c:v>107</c:v>
                </c:pt>
                <c:pt idx="83">
                  <c:v>140</c:v>
                </c:pt>
                <c:pt idx="84">
                  <c:v>193</c:v>
                </c:pt>
                <c:pt idx="85">
                  <c:v>179</c:v>
                </c:pt>
                <c:pt idx="86">
                  <c:v>204</c:v>
                </c:pt>
                <c:pt idx="87">
                  <c:v>89</c:v>
                </c:pt>
                <c:pt idx="88">
                  <c:v>113</c:v>
                </c:pt>
                <c:pt idx="89">
                  <c:v>101</c:v>
                </c:pt>
                <c:pt idx="90">
                  <c:v>190</c:v>
                </c:pt>
                <c:pt idx="91">
                  <c:v>180</c:v>
                </c:pt>
                <c:pt idx="92">
                  <c:v>186</c:v>
                </c:pt>
                <c:pt idx="93">
                  <c:v>125</c:v>
                </c:pt>
                <c:pt idx="94">
                  <c:v>104</c:v>
                </c:pt>
                <c:pt idx="95">
                  <c:v>111</c:v>
                </c:pt>
                <c:pt idx="96">
                  <c:v>110</c:v>
                </c:pt>
                <c:pt idx="97">
                  <c:v>103</c:v>
                </c:pt>
                <c:pt idx="98">
                  <c:v>58</c:v>
                </c:pt>
                <c:pt idx="99">
                  <c:v>115</c:v>
                </c:pt>
                <c:pt idx="100">
                  <c:v>91</c:v>
                </c:pt>
                <c:pt idx="101">
                  <c:v>115</c:v>
                </c:pt>
                <c:pt idx="102">
                  <c:v>179</c:v>
                </c:pt>
                <c:pt idx="103">
                  <c:v>171</c:v>
                </c:pt>
                <c:pt idx="104">
                  <c:v>165</c:v>
                </c:pt>
                <c:pt idx="105">
                  <c:v>96</c:v>
                </c:pt>
                <c:pt idx="106">
                  <c:v>92</c:v>
                </c:pt>
                <c:pt idx="107">
                  <c:v>95</c:v>
                </c:pt>
                <c:pt idx="108">
                  <c:v>110</c:v>
                </c:pt>
                <c:pt idx="109">
                  <c:v>102</c:v>
                </c:pt>
                <c:pt idx="110">
                  <c:v>85</c:v>
                </c:pt>
                <c:pt idx="111">
                  <c:v>169</c:v>
                </c:pt>
                <c:pt idx="112">
                  <c:v>177</c:v>
                </c:pt>
                <c:pt idx="113">
                  <c:v>179</c:v>
                </c:pt>
                <c:pt idx="114">
                  <c:v>108</c:v>
                </c:pt>
                <c:pt idx="115">
                  <c:v>121</c:v>
                </c:pt>
                <c:pt idx="116">
                  <c:v>147</c:v>
                </c:pt>
                <c:pt idx="117">
                  <c:v>101</c:v>
                </c:pt>
                <c:pt idx="118">
                  <c:v>102</c:v>
                </c:pt>
                <c:pt idx="119">
                  <c:v>108</c:v>
                </c:pt>
                <c:pt idx="120">
                  <c:v>77</c:v>
                </c:pt>
                <c:pt idx="121">
                  <c:v>92</c:v>
                </c:pt>
                <c:pt idx="122">
                  <c:v>97</c:v>
                </c:pt>
                <c:pt idx="123">
                  <c:v>183</c:v>
                </c:pt>
                <c:pt idx="124">
                  <c:v>181</c:v>
                </c:pt>
                <c:pt idx="125">
                  <c:v>169</c:v>
                </c:pt>
                <c:pt idx="126">
                  <c:v>88</c:v>
                </c:pt>
                <c:pt idx="127">
                  <c:v>85</c:v>
                </c:pt>
                <c:pt idx="128">
                  <c:v>127</c:v>
                </c:pt>
                <c:pt idx="129">
                  <c:v>102</c:v>
                </c:pt>
                <c:pt idx="130">
                  <c:v>91</c:v>
                </c:pt>
                <c:pt idx="131">
                  <c:v>84</c:v>
                </c:pt>
                <c:pt idx="132">
                  <c:v>170</c:v>
                </c:pt>
                <c:pt idx="133">
                  <c:v>180</c:v>
                </c:pt>
                <c:pt idx="134">
                  <c:v>158</c:v>
                </c:pt>
                <c:pt idx="135">
                  <c:v>104</c:v>
                </c:pt>
                <c:pt idx="136">
                  <c:v>84</c:v>
                </c:pt>
                <c:pt idx="137">
                  <c:v>80</c:v>
                </c:pt>
                <c:pt idx="138">
                  <c:v>106</c:v>
                </c:pt>
                <c:pt idx="139">
                  <c:v>85</c:v>
                </c:pt>
                <c:pt idx="140">
                  <c:v>119</c:v>
                </c:pt>
                <c:pt idx="141">
                  <c:v>113</c:v>
                </c:pt>
                <c:pt idx="142">
                  <c:v>119</c:v>
                </c:pt>
                <c:pt idx="143">
                  <c:v>118</c:v>
                </c:pt>
                <c:pt idx="144">
                  <c:v>181</c:v>
                </c:pt>
                <c:pt idx="145">
                  <c:v>184</c:v>
                </c:pt>
                <c:pt idx="146">
                  <c:v>177</c:v>
                </c:pt>
                <c:pt idx="147">
                  <c:v>112</c:v>
                </c:pt>
                <c:pt idx="148">
                  <c:v>98</c:v>
                </c:pt>
                <c:pt idx="149">
                  <c:v>105</c:v>
                </c:pt>
                <c:pt idx="150">
                  <c:v>93</c:v>
                </c:pt>
                <c:pt idx="151">
                  <c:v>91</c:v>
                </c:pt>
                <c:pt idx="152">
                  <c:v>139</c:v>
                </c:pt>
                <c:pt idx="153">
                  <c:v>175</c:v>
                </c:pt>
                <c:pt idx="154">
                  <c:v>175</c:v>
                </c:pt>
                <c:pt idx="155">
                  <c:v>162</c:v>
                </c:pt>
                <c:pt idx="156">
                  <c:v>85</c:v>
                </c:pt>
                <c:pt idx="157">
                  <c:v>99</c:v>
                </c:pt>
                <c:pt idx="158">
                  <c:v>93</c:v>
                </c:pt>
                <c:pt idx="159">
                  <c:v>112</c:v>
                </c:pt>
                <c:pt idx="160">
                  <c:v>118</c:v>
                </c:pt>
                <c:pt idx="161">
                  <c:v>116</c:v>
                </c:pt>
                <c:pt idx="162">
                  <c:v>93</c:v>
                </c:pt>
                <c:pt idx="163">
                  <c:v>97</c:v>
                </c:pt>
                <c:pt idx="164">
                  <c:v>95</c:v>
                </c:pt>
                <c:pt idx="165">
                  <c:v>175</c:v>
                </c:pt>
                <c:pt idx="166">
                  <c:v>198</c:v>
                </c:pt>
                <c:pt idx="167">
                  <c:v>192</c:v>
                </c:pt>
                <c:pt idx="168">
                  <c:v>101</c:v>
                </c:pt>
                <c:pt idx="169">
                  <c:v>108</c:v>
                </c:pt>
                <c:pt idx="170">
                  <c:v>85</c:v>
                </c:pt>
                <c:pt idx="171">
                  <c:v>81</c:v>
                </c:pt>
                <c:pt idx="172">
                  <c:v>98</c:v>
                </c:pt>
                <c:pt idx="173">
                  <c:v>128</c:v>
                </c:pt>
                <c:pt idx="174">
                  <c:v>181</c:v>
                </c:pt>
                <c:pt idx="175">
                  <c:v>182</c:v>
                </c:pt>
                <c:pt idx="176">
                  <c:v>172</c:v>
                </c:pt>
                <c:pt idx="177">
                  <c:v>118</c:v>
                </c:pt>
                <c:pt idx="178">
                  <c:v>95</c:v>
                </c:pt>
                <c:pt idx="179">
                  <c:v>101</c:v>
                </c:pt>
                <c:pt idx="180">
                  <c:v>122</c:v>
                </c:pt>
                <c:pt idx="181">
                  <c:v>58</c:v>
                </c:pt>
                <c:pt idx="182">
                  <c:v>34</c:v>
                </c:pt>
                <c:pt idx="183">
                  <c:v>54</c:v>
                </c:pt>
                <c:pt idx="184">
                  <c:v>122</c:v>
                </c:pt>
                <c:pt idx="185">
                  <c:v>59</c:v>
                </c:pt>
                <c:pt idx="186">
                  <c:v>72</c:v>
                </c:pt>
                <c:pt idx="187">
                  <c:v>130</c:v>
                </c:pt>
                <c:pt idx="188">
                  <c:v>54</c:v>
                </c:pt>
                <c:pt idx="189">
                  <c:v>56</c:v>
                </c:pt>
                <c:pt idx="190">
                  <c:v>57</c:v>
                </c:pt>
                <c:pt idx="191">
                  <c:v>115</c:v>
                </c:pt>
                <c:pt idx="192">
                  <c:v>57</c:v>
                </c:pt>
                <c:pt idx="193">
                  <c:v>60</c:v>
                </c:pt>
                <c:pt idx="194">
                  <c:v>123</c:v>
                </c:pt>
                <c:pt idx="195">
                  <c:v>54</c:v>
                </c:pt>
                <c:pt idx="196">
                  <c:v>49</c:v>
                </c:pt>
                <c:pt idx="197">
                  <c:v>49</c:v>
                </c:pt>
                <c:pt idx="198">
                  <c:v>115</c:v>
                </c:pt>
                <c:pt idx="199">
                  <c:v>50</c:v>
                </c:pt>
                <c:pt idx="200">
                  <c:v>35</c:v>
                </c:pt>
                <c:pt idx="201">
                  <c:v>128</c:v>
                </c:pt>
                <c:pt idx="202">
                  <c:v>67</c:v>
                </c:pt>
                <c:pt idx="203">
                  <c:v>65</c:v>
                </c:pt>
                <c:pt idx="204">
                  <c:v>53</c:v>
                </c:pt>
                <c:pt idx="205">
                  <c:v>112</c:v>
                </c:pt>
                <c:pt idx="206">
                  <c:v>60</c:v>
                </c:pt>
                <c:pt idx="207">
                  <c:v>61</c:v>
                </c:pt>
                <c:pt idx="208">
                  <c:v>119</c:v>
                </c:pt>
                <c:pt idx="209">
                  <c:v>60</c:v>
                </c:pt>
                <c:pt idx="210">
                  <c:v>137</c:v>
                </c:pt>
                <c:pt idx="211">
                  <c:v>65</c:v>
                </c:pt>
                <c:pt idx="212">
                  <c:v>62</c:v>
                </c:pt>
                <c:pt idx="213">
                  <c:v>61</c:v>
                </c:pt>
                <c:pt idx="214">
                  <c:v>116</c:v>
                </c:pt>
                <c:pt idx="215">
                  <c:v>56</c:v>
                </c:pt>
                <c:pt idx="216">
                  <c:v>58</c:v>
                </c:pt>
                <c:pt idx="217">
                  <c:v>102</c:v>
                </c:pt>
                <c:pt idx="218">
                  <c:v>69</c:v>
                </c:pt>
                <c:pt idx="219">
                  <c:v>78</c:v>
                </c:pt>
                <c:pt idx="220">
                  <c:v>70</c:v>
                </c:pt>
                <c:pt idx="221">
                  <c:v>108</c:v>
                </c:pt>
                <c:pt idx="222">
                  <c:v>61</c:v>
                </c:pt>
                <c:pt idx="223">
                  <c:v>53</c:v>
                </c:pt>
                <c:pt idx="224">
                  <c:v>127</c:v>
                </c:pt>
                <c:pt idx="225">
                  <c:v>79</c:v>
                </c:pt>
                <c:pt idx="226">
                  <c:v>74</c:v>
                </c:pt>
                <c:pt idx="227">
                  <c:v>62</c:v>
                </c:pt>
                <c:pt idx="228">
                  <c:v>119</c:v>
                </c:pt>
                <c:pt idx="229">
                  <c:v>63</c:v>
                </c:pt>
                <c:pt idx="230">
                  <c:v>68</c:v>
                </c:pt>
                <c:pt idx="231">
                  <c:v>124</c:v>
                </c:pt>
                <c:pt idx="232">
                  <c:v>68</c:v>
                </c:pt>
                <c:pt idx="233">
                  <c:v>75</c:v>
                </c:pt>
                <c:pt idx="234">
                  <c:v>79</c:v>
                </c:pt>
                <c:pt idx="235">
                  <c:v>128</c:v>
                </c:pt>
                <c:pt idx="236">
                  <c:v>48</c:v>
                </c:pt>
                <c:pt idx="237">
                  <c:v>53</c:v>
                </c:pt>
                <c:pt idx="238">
                  <c:v>106</c:v>
                </c:pt>
                <c:pt idx="239">
                  <c:v>70</c:v>
                </c:pt>
              </c:numCache>
            </c:numRef>
          </c:yVal>
        </c:ser>
        <c:axId val="130887680"/>
        <c:axId val="130889600"/>
      </c:scatterChart>
      <c:valAx>
        <c:axId val="130887680"/>
        <c:scaling>
          <c:orientation val="minMax"/>
          <c:max val="7"/>
          <c:min val="1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Weekday (1</a:t>
                </a:r>
                <a:r>
                  <a:rPr lang="en-US" sz="1600" baseline="0"/>
                  <a:t> = Sunday)</a:t>
                </a:r>
                <a:endParaRPr lang="en-US" sz="1600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30889600"/>
        <c:crosses val="autoZero"/>
        <c:crossBetween val="midCat"/>
      </c:valAx>
      <c:valAx>
        <c:axId val="13088960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Number</a:t>
                </a:r>
                <a:r>
                  <a:rPr lang="en-US" sz="1600" baseline="0"/>
                  <a:t> of passengers</a:t>
                </a:r>
                <a:endParaRPr lang="en-US" sz="1600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30887680"/>
        <c:crosses val="autoZero"/>
        <c:crossBetween val="midCat"/>
      </c:valAx>
    </c:plotArea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2000"/>
              <a:t>RegionEx</a:t>
            </a:r>
            <a:r>
              <a:rPr lang="en-US" sz="2000" baseline="0"/>
              <a:t> - All Flights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'Data - Arrived Flights Only'!$J$1</c:f>
              <c:strCache>
                <c:ptCount val="1"/>
                <c:pt idx="0">
                  <c:v>Day of Week</c:v>
                </c:pt>
              </c:strCache>
            </c:strRef>
          </c:tx>
          <c:spPr>
            <a:ln w="28575">
              <a:noFill/>
            </a:ln>
          </c:spPr>
          <c:xVal>
            <c:numRef>
              <c:f>'Data - Arrived Flights Only'!$J$2:$J$241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3</c:v>
                </c:pt>
                <c:pt idx="182">
                  <c:v>4</c:v>
                </c:pt>
                <c:pt idx="183">
                  <c:v>5</c:v>
                </c:pt>
                <c:pt idx="184">
                  <c:v>6</c:v>
                </c:pt>
                <c:pt idx="185">
                  <c:v>7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6</c:v>
                </c:pt>
                <c:pt idx="192">
                  <c:v>7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6</c:v>
                </c:pt>
                <c:pt idx="206">
                  <c:v>7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1</c:v>
                </c:pt>
                <c:pt idx="224">
                  <c:v>2</c:v>
                </c:pt>
                <c:pt idx="225">
                  <c:v>3</c:v>
                </c:pt>
                <c:pt idx="226">
                  <c:v>4</c:v>
                </c:pt>
                <c:pt idx="227">
                  <c:v>5</c:v>
                </c:pt>
                <c:pt idx="228">
                  <c:v>6</c:v>
                </c:pt>
                <c:pt idx="229">
                  <c:v>7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7</c:v>
                </c:pt>
                <c:pt idx="237">
                  <c:v>1</c:v>
                </c:pt>
                <c:pt idx="238">
                  <c:v>2</c:v>
                </c:pt>
                <c:pt idx="239">
                  <c:v>3</c:v>
                </c:pt>
              </c:numCache>
            </c:numRef>
          </c:xVal>
          <c:yVal>
            <c:numRef>
              <c:f>'Data - Arrived Flights Only'!$H$2:$H$241</c:f>
              <c:numCache>
                <c:formatCode>General</c:formatCode>
                <c:ptCount val="240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10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21</c:v>
                </c:pt>
                <c:pt idx="22">
                  <c:v>21</c:v>
                </c:pt>
                <c:pt idx="23">
                  <c:v>20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9</c:v>
                </c:pt>
                <c:pt idx="31">
                  <c:v>8</c:v>
                </c:pt>
                <c:pt idx="32">
                  <c:v>8</c:v>
                </c:pt>
                <c:pt idx="33">
                  <c:v>148</c:v>
                </c:pt>
                <c:pt idx="34">
                  <c:v>120</c:v>
                </c:pt>
                <c:pt idx="35">
                  <c:v>113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13</c:v>
                </c:pt>
                <c:pt idx="40">
                  <c:v>14</c:v>
                </c:pt>
                <c:pt idx="41">
                  <c:v>13</c:v>
                </c:pt>
                <c:pt idx="42">
                  <c:v>15</c:v>
                </c:pt>
                <c:pt idx="43">
                  <c:v>15</c:v>
                </c:pt>
                <c:pt idx="44">
                  <c:v>14</c:v>
                </c:pt>
                <c:pt idx="45">
                  <c:v>-2</c:v>
                </c:pt>
                <c:pt idx="46">
                  <c:v>-2</c:v>
                </c:pt>
                <c:pt idx="47">
                  <c:v>-4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17</c:v>
                </c:pt>
                <c:pt idx="55">
                  <c:v>18</c:v>
                </c:pt>
                <c:pt idx="56">
                  <c:v>17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12</c:v>
                </c:pt>
                <c:pt idx="61">
                  <c:v>12</c:v>
                </c:pt>
                <c:pt idx="62">
                  <c:v>13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17</c:v>
                </c:pt>
                <c:pt idx="76">
                  <c:v>16</c:v>
                </c:pt>
                <c:pt idx="77">
                  <c:v>17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136</c:v>
                </c:pt>
                <c:pt idx="85">
                  <c:v>142</c:v>
                </c:pt>
                <c:pt idx="86">
                  <c:v>25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23</c:v>
                </c:pt>
                <c:pt idx="91">
                  <c:v>22</c:v>
                </c:pt>
                <c:pt idx="92">
                  <c:v>24</c:v>
                </c:pt>
                <c:pt idx="93">
                  <c:v>10</c:v>
                </c:pt>
                <c:pt idx="94">
                  <c:v>10</c:v>
                </c:pt>
                <c:pt idx="95">
                  <c:v>9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0</c:v>
                </c:pt>
                <c:pt idx="106">
                  <c:v>-1</c:v>
                </c:pt>
                <c:pt idx="107">
                  <c:v>-2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137</c:v>
                </c:pt>
                <c:pt idx="112">
                  <c:v>27</c:v>
                </c:pt>
                <c:pt idx="113">
                  <c:v>25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153</c:v>
                </c:pt>
                <c:pt idx="124">
                  <c:v>110</c:v>
                </c:pt>
                <c:pt idx="125">
                  <c:v>95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16</c:v>
                </c:pt>
                <c:pt idx="130">
                  <c:v>14</c:v>
                </c:pt>
                <c:pt idx="131">
                  <c:v>16</c:v>
                </c:pt>
                <c:pt idx="132">
                  <c:v>17</c:v>
                </c:pt>
                <c:pt idx="133">
                  <c:v>17</c:v>
                </c:pt>
                <c:pt idx="134">
                  <c:v>16</c:v>
                </c:pt>
                <c:pt idx="135">
                  <c:v>-7</c:v>
                </c:pt>
                <c:pt idx="136">
                  <c:v>-2</c:v>
                </c:pt>
                <c:pt idx="137">
                  <c:v>-6</c:v>
                </c:pt>
                <c:pt idx="138">
                  <c:v>11</c:v>
                </c:pt>
                <c:pt idx="139">
                  <c:v>10</c:v>
                </c:pt>
                <c:pt idx="140">
                  <c:v>10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21</c:v>
                </c:pt>
                <c:pt idx="145">
                  <c:v>19</c:v>
                </c:pt>
                <c:pt idx="146">
                  <c:v>19</c:v>
                </c:pt>
                <c:pt idx="147">
                  <c:v>7</c:v>
                </c:pt>
                <c:pt idx="148">
                  <c:v>6</c:v>
                </c:pt>
                <c:pt idx="149">
                  <c:v>6</c:v>
                </c:pt>
                <c:pt idx="150">
                  <c:v>13</c:v>
                </c:pt>
                <c:pt idx="151">
                  <c:v>14</c:v>
                </c:pt>
                <c:pt idx="152">
                  <c:v>13</c:v>
                </c:pt>
                <c:pt idx="153">
                  <c:v>17</c:v>
                </c:pt>
                <c:pt idx="154">
                  <c:v>18</c:v>
                </c:pt>
                <c:pt idx="155">
                  <c:v>17</c:v>
                </c:pt>
                <c:pt idx="156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4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12</c:v>
                </c:pt>
                <c:pt idx="172">
                  <c:v>11</c:v>
                </c:pt>
                <c:pt idx="173">
                  <c:v>11</c:v>
                </c:pt>
                <c:pt idx="174">
                  <c:v>135</c:v>
                </c:pt>
                <c:pt idx="175">
                  <c:v>132</c:v>
                </c:pt>
                <c:pt idx="176">
                  <c:v>98</c:v>
                </c:pt>
                <c:pt idx="177">
                  <c:v>8</c:v>
                </c:pt>
                <c:pt idx="178">
                  <c:v>8</c:v>
                </c:pt>
                <c:pt idx="179">
                  <c:v>7</c:v>
                </c:pt>
                <c:pt idx="180">
                  <c:v>18</c:v>
                </c:pt>
                <c:pt idx="181">
                  <c:v>7</c:v>
                </c:pt>
                <c:pt idx="182">
                  <c:v>6</c:v>
                </c:pt>
                <c:pt idx="183">
                  <c:v>6</c:v>
                </c:pt>
                <c:pt idx="184">
                  <c:v>10</c:v>
                </c:pt>
                <c:pt idx="185">
                  <c:v>0</c:v>
                </c:pt>
                <c:pt idx="186">
                  <c:v>9</c:v>
                </c:pt>
                <c:pt idx="187">
                  <c:v>18</c:v>
                </c:pt>
                <c:pt idx="188">
                  <c:v>1</c:v>
                </c:pt>
                <c:pt idx="189">
                  <c:v>0</c:v>
                </c:pt>
                <c:pt idx="190">
                  <c:v>4</c:v>
                </c:pt>
                <c:pt idx="191">
                  <c:v>70</c:v>
                </c:pt>
                <c:pt idx="192">
                  <c:v>6</c:v>
                </c:pt>
                <c:pt idx="193">
                  <c:v>12</c:v>
                </c:pt>
                <c:pt idx="194">
                  <c:v>12</c:v>
                </c:pt>
                <c:pt idx="195">
                  <c:v>-4</c:v>
                </c:pt>
                <c:pt idx="196">
                  <c:v>8</c:v>
                </c:pt>
                <c:pt idx="197">
                  <c:v>0</c:v>
                </c:pt>
                <c:pt idx="198">
                  <c:v>16</c:v>
                </c:pt>
                <c:pt idx="199">
                  <c:v>4</c:v>
                </c:pt>
                <c:pt idx="200">
                  <c:v>10</c:v>
                </c:pt>
                <c:pt idx="201">
                  <c:v>13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15</c:v>
                </c:pt>
                <c:pt idx="206">
                  <c:v>3</c:v>
                </c:pt>
                <c:pt idx="207">
                  <c:v>9</c:v>
                </c:pt>
                <c:pt idx="208">
                  <c:v>63</c:v>
                </c:pt>
                <c:pt idx="209">
                  <c:v>6</c:v>
                </c:pt>
                <c:pt idx="210">
                  <c:v>18</c:v>
                </c:pt>
                <c:pt idx="211">
                  <c:v>8</c:v>
                </c:pt>
                <c:pt idx="212">
                  <c:v>5</c:v>
                </c:pt>
                <c:pt idx="213">
                  <c:v>7</c:v>
                </c:pt>
                <c:pt idx="214">
                  <c:v>12</c:v>
                </c:pt>
                <c:pt idx="215">
                  <c:v>-3</c:v>
                </c:pt>
                <c:pt idx="216">
                  <c:v>10</c:v>
                </c:pt>
                <c:pt idx="217">
                  <c:v>18</c:v>
                </c:pt>
                <c:pt idx="218">
                  <c:v>-2</c:v>
                </c:pt>
                <c:pt idx="219">
                  <c:v>-3</c:v>
                </c:pt>
                <c:pt idx="220">
                  <c:v>4</c:v>
                </c:pt>
                <c:pt idx="221">
                  <c:v>75</c:v>
                </c:pt>
                <c:pt idx="222">
                  <c:v>7</c:v>
                </c:pt>
                <c:pt idx="223">
                  <c:v>12</c:v>
                </c:pt>
                <c:pt idx="224">
                  <c:v>15</c:v>
                </c:pt>
                <c:pt idx="225">
                  <c:v>-11</c:v>
                </c:pt>
                <c:pt idx="226">
                  <c:v>8</c:v>
                </c:pt>
                <c:pt idx="227">
                  <c:v>-3</c:v>
                </c:pt>
                <c:pt idx="228">
                  <c:v>17</c:v>
                </c:pt>
                <c:pt idx="229">
                  <c:v>3</c:v>
                </c:pt>
                <c:pt idx="230">
                  <c:v>10</c:v>
                </c:pt>
                <c:pt idx="231">
                  <c:v>15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16</c:v>
                </c:pt>
                <c:pt idx="236">
                  <c:v>0</c:v>
                </c:pt>
                <c:pt idx="237">
                  <c:v>9</c:v>
                </c:pt>
                <c:pt idx="238">
                  <c:v>58</c:v>
                </c:pt>
                <c:pt idx="239">
                  <c:v>5</c:v>
                </c:pt>
              </c:numCache>
            </c:numRef>
          </c:yVal>
        </c:ser>
        <c:axId val="130922368"/>
        <c:axId val="130936832"/>
      </c:scatterChart>
      <c:valAx>
        <c:axId val="130922368"/>
        <c:scaling>
          <c:orientation val="minMax"/>
          <c:max val="7"/>
          <c:min val="1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Weekday (1 = Sunday)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30936832"/>
        <c:crosses val="autoZero"/>
        <c:crossBetween val="midCat"/>
      </c:valAx>
      <c:valAx>
        <c:axId val="13093683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Arrival</a:t>
                </a:r>
                <a:r>
                  <a:rPr lang="en-US" sz="1600" baseline="0"/>
                  <a:t> delay in minutes</a:t>
                </a:r>
                <a:endParaRPr lang="en-US" sz="1600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30922368"/>
        <c:crosses val="autoZero"/>
        <c:crossBetween val="midCat"/>
      </c:valAx>
    </c:plotArea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000"/>
            </a:pPr>
            <a:r>
              <a:rPr lang="en-US" sz="2000" baseline="0"/>
              <a:t>RegionEx - Sunday Flights only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'RegionEx - Sorted by day'!$L$1</c:f>
              <c:strCache>
                <c:ptCount val="1"/>
                <c:pt idx="0">
                  <c:v>Number of passengers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074000206685161"/>
                  <c:y val="-7.9800545147339572E-2"/>
                </c:manualLayout>
              </c:layout>
              <c:tx>
                <c:rich>
                  <a:bodyPr/>
                  <a:lstStyle/>
                  <a:p>
                    <a:pPr>
                      <a:defRPr sz="1800" b="1"/>
                    </a:pPr>
                    <a:r>
                      <a:rPr lang="en-US" baseline="0"/>
                      <a:t>Correlation = 0.37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'RegionEx - Sorted by day'!$L$2:$L$33</c:f>
              <c:numCache>
                <c:formatCode>General</c:formatCode>
                <c:ptCount val="32"/>
                <c:pt idx="0">
                  <c:v>84</c:v>
                </c:pt>
                <c:pt idx="1">
                  <c:v>111</c:v>
                </c:pt>
                <c:pt idx="2">
                  <c:v>118</c:v>
                </c:pt>
                <c:pt idx="3">
                  <c:v>113</c:v>
                </c:pt>
                <c:pt idx="4">
                  <c:v>95</c:v>
                </c:pt>
                <c:pt idx="5">
                  <c:v>82</c:v>
                </c:pt>
                <c:pt idx="6">
                  <c:v>64</c:v>
                </c:pt>
                <c:pt idx="7">
                  <c:v>88</c:v>
                </c:pt>
                <c:pt idx="8">
                  <c:v>117</c:v>
                </c:pt>
                <c:pt idx="9">
                  <c:v>87</c:v>
                </c:pt>
                <c:pt idx="10">
                  <c:v>107</c:v>
                </c:pt>
                <c:pt idx="11">
                  <c:v>140</c:v>
                </c:pt>
                <c:pt idx="12">
                  <c:v>110</c:v>
                </c:pt>
                <c:pt idx="13">
                  <c:v>102</c:v>
                </c:pt>
                <c:pt idx="14">
                  <c:v>85</c:v>
                </c:pt>
                <c:pt idx="15">
                  <c:v>102</c:v>
                </c:pt>
                <c:pt idx="16">
                  <c:v>91</c:v>
                </c:pt>
                <c:pt idx="17">
                  <c:v>84</c:v>
                </c:pt>
                <c:pt idx="18">
                  <c:v>93</c:v>
                </c:pt>
                <c:pt idx="19">
                  <c:v>91</c:v>
                </c:pt>
                <c:pt idx="20">
                  <c:v>139</c:v>
                </c:pt>
                <c:pt idx="21">
                  <c:v>81</c:v>
                </c:pt>
                <c:pt idx="22">
                  <c:v>98</c:v>
                </c:pt>
                <c:pt idx="23">
                  <c:v>128</c:v>
                </c:pt>
                <c:pt idx="24">
                  <c:v>72</c:v>
                </c:pt>
                <c:pt idx="25">
                  <c:v>60</c:v>
                </c:pt>
                <c:pt idx="26">
                  <c:v>35</c:v>
                </c:pt>
                <c:pt idx="27">
                  <c:v>61</c:v>
                </c:pt>
                <c:pt idx="28">
                  <c:v>58</c:v>
                </c:pt>
                <c:pt idx="29">
                  <c:v>53</c:v>
                </c:pt>
                <c:pt idx="30">
                  <c:v>68</c:v>
                </c:pt>
                <c:pt idx="31">
                  <c:v>53</c:v>
                </c:pt>
              </c:numCache>
            </c:numRef>
          </c:xVal>
          <c:yVal>
            <c:numRef>
              <c:f>'RegionEx - Sorted by day'!$H$2:$H$33</c:f>
              <c:numCache>
                <c:formatCode>General</c:formatCode>
                <c:ptCount val="3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16</c:v>
                </c:pt>
                <c:pt idx="16">
                  <c:v>14</c:v>
                </c:pt>
                <c:pt idx="17">
                  <c:v>16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9</c:v>
                </c:pt>
                <c:pt idx="25">
                  <c:v>12</c:v>
                </c:pt>
                <c:pt idx="26">
                  <c:v>10</c:v>
                </c:pt>
                <c:pt idx="27">
                  <c:v>9</c:v>
                </c:pt>
                <c:pt idx="28">
                  <c:v>10</c:v>
                </c:pt>
                <c:pt idx="29">
                  <c:v>12</c:v>
                </c:pt>
                <c:pt idx="30">
                  <c:v>10</c:v>
                </c:pt>
                <c:pt idx="31">
                  <c:v>9</c:v>
                </c:pt>
              </c:numCache>
            </c:numRef>
          </c:yVal>
        </c:ser>
        <c:axId val="131034496"/>
        <c:axId val="131053056"/>
      </c:scatterChart>
      <c:valAx>
        <c:axId val="131034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 of Passengers</a:t>
                </a:r>
              </a:p>
            </c:rich>
          </c:tx>
          <c:layout/>
        </c:title>
        <c:numFmt formatCode="General" sourceLinked="1"/>
        <c:tickLblPos val="nextTo"/>
        <c:crossAx val="131053056"/>
        <c:crosses val="autoZero"/>
        <c:crossBetween val="midCat"/>
      </c:valAx>
      <c:valAx>
        <c:axId val="13105305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Arrival Delay in Minutes</a:t>
                </a:r>
              </a:p>
            </c:rich>
          </c:tx>
          <c:layout/>
        </c:title>
        <c:numFmt formatCode="General" sourceLinked="1"/>
        <c:tickLblPos val="nextTo"/>
        <c:crossAx val="131034496"/>
        <c:crosses val="autoZero"/>
        <c:crossBetween val="midCat"/>
      </c:valAx>
    </c:plotArea>
    <c:plotVisOnly val="1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2000"/>
              <a:t>RegionEx</a:t>
            </a:r>
            <a:r>
              <a:rPr lang="en-US" sz="2000" baseline="0"/>
              <a:t> - All Flights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'Data - Arrived Flights Only'!$J$1</c:f>
              <c:strCache>
                <c:ptCount val="1"/>
                <c:pt idx="0">
                  <c:v>Day of Week</c:v>
                </c:pt>
              </c:strCache>
            </c:strRef>
          </c:tx>
          <c:spPr>
            <a:ln w="28575">
              <a:noFill/>
            </a:ln>
          </c:spPr>
          <c:xVal>
            <c:numRef>
              <c:f>'Data - Arrived Flights Only'!$K$2:$K$241</c:f>
              <c:numCache>
                <c:formatCode>General</c:formatCode>
                <c:ptCount val="2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</c:numCache>
            </c:numRef>
          </c:xVal>
          <c:yVal>
            <c:numRef>
              <c:f>'Data - Arrived Flights Only'!$L$2:$L$241</c:f>
              <c:numCache>
                <c:formatCode>General</c:formatCode>
                <c:ptCount val="240"/>
                <c:pt idx="0">
                  <c:v>176</c:v>
                </c:pt>
                <c:pt idx="1">
                  <c:v>192</c:v>
                </c:pt>
                <c:pt idx="2">
                  <c:v>174</c:v>
                </c:pt>
                <c:pt idx="3">
                  <c:v>88</c:v>
                </c:pt>
                <c:pt idx="4">
                  <c:v>99</c:v>
                </c:pt>
                <c:pt idx="5">
                  <c:v>109</c:v>
                </c:pt>
                <c:pt idx="6">
                  <c:v>94</c:v>
                </c:pt>
                <c:pt idx="7">
                  <c:v>104</c:v>
                </c:pt>
                <c:pt idx="8">
                  <c:v>105</c:v>
                </c:pt>
                <c:pt idx="9">
                  <c:v>100</c:v>
                </c:pt>
                <c:pt idx="10">
                  <c:v>94</c:v>
                </c:pt>
                <c:pt idx="11">
                  <c:v>92</c:v>
                </c:pt>
                <c:pt idx="12">
                  <c:v>182</c:v>
                </c:pt>
                <c:pt idx="13">
                  <c:v>193</c:v>
                </c:pt>
                <c:pt idx="14">
                  <c:v>192</c:v>
                </c:pt>
                <c:pt idx="15">
                  <c:v>104</c:v>
                </c:pt>
                <c:pt idx="16">
                  <c:v>95</c:v>
                </c:pt>
                <c:pt idx="17">
                  <c:v>101</c:v>
                </c:pt>
                <c:pt idx="18">
                  <c:v>84</c:v>
                </c:pt>
                <c:pt idx="19">
                  <c:v>111</c:v>
                </c:pt>
                <c:pt idx="20">
                  <c:v>118</c:v>
                </c:pt>
                <c:pt idx="21">
                  <c:v>189</c:v>
                </c:pt>
                <c:pt idx="22">
                  <c:v>169</c:v>
                </c:pt>
                <c:pt idx="23">
                  <c:v>172</c:v>
                </c:pt>
                <c:pt idx="24">
                  <c:v>73</c:v>
                </c:pt>
                <c:pt idx="25">
                  <c:v>124</c:v>
                </c:pt>
                <c:pt idx="26">
                  <c:v>92</c:v>
                </c:pt>
                <c:pt idx="27">
                  <c:v>110</c:v>
                </c:pt>
                <c:pt idx="28">
                  <c:v>93</c:v>
                </c:pt>
                <c:pt idx="29">
                  <c:v>109</c:v>
                </c:pt>
                <c:pt idx="30">
                  <c:v>126</c:v>
                </c:pt>
                <c:pt idx="31">
                  <c:v>113</c:v>
                </c:pt>
                <c:pt idx="32">
                  <c:v>98</c:v>
                </c:pt>
                <c:pt idx="33">
                  <c:v>176</c:v>
                </c:pt>
                <c:pt idx="34">
                  <c:v>182</c:v>
                </c:pt>
                <c:pt idx="35">
                  <c:v>174</c:v>
                </c:pt>
                <c:pt idx="36">
                  <c:v>99</c:v>
                </c:pt>
                <c:pt idx="37">
                  <c:v>93</c:v>
                </c:pt>
                <c:pt idx="38">
                  <c:v>121</c:v>
                </c:pt>
                <c:pt idx="39">
                  <c:v>113</c:v>
                </c:pt>
                <c:pt idx="40">
                  <c:v>95</c:v>
                </c:pt>
                <c:pt idx="41">
                  <c:v>82</c:v>
                </c:pt>
                <c:pt idx="42">
                  <c:v>165</c:v>
                </c:pt>
                <c:pt idx="43">
                  <c:v>179</c:v>
                </c:pt>
                <c:pt idx="44">
                  <c:v>166</c:v>
                </c:pt>
                <c:pt idx="45">
                  <c:v>103</c:v>
                </c:pt>
                <c:pt idx="46">
                  <c:v>119</c:v>
                </c:pt>
                <c:pt idx="47">
                  <c:v>84</c:v>
                </c:pt>
                <c:pt idx="48">
                  <c:v>83</c:v>
                </c:pt>
                <c:pt idx="49">
                  <c:v>115</c:v>
                </c:pt>
                <c:pt idx="50">
                  <c:v>105</c:v>
                </c:pt>
                <c:pt idx="51">
                  <c:v>123</c:v>
                </c:pt>
                <c:pt idx="52">
                  <c:v>102</c:v>
                </c:pt>
                <c:pt idx="53">
                  <c:v>113</c:v>
                </c:pt>
                <c:pt idx="54">
                  <c:v>181</c:v>
                </c:pt>
                <c:pt idx="55">
                  <c:v>191</c:v>
                </c:pt>
                <c:pt idx="56">
                  <c:v>191</c:v>
                </c:pt>
                <c:pt idx="57">
                  <c:v>68</c:v>
                </c:pt>
                <c:pt idx="58">
                  <c:v>73</c:v>
                </c:pt>
                <c:pt idx="59">
                  <c:v>114</c:v>
                </c:pt>
                <c:pt idx="60">
                  <c:v>64</c:v>
                </c:pt>
                <c:pt idx="61">
                  <c:v>88</c:v>
                </c:pt>
                <c:pt idx="62">
                  <c:v>117</c:v>
                </c:pt>
                <c:pt idx="63">
                  <c:v>181</c:v>
                </c:pt>
                <c:pt idx="64">
                  <c:v>184</c:v>
                </c:pt>
                <c:pt idx="65">
                  <c:v>180</c:v>
                </c:pt>
                <c:pt idx="66">
                  <c:v>78</c:v>
                </c:pt>
                <c:pt idx="67">
                  <c:v>103</c:v>
                </c:pt>
                <c:pt idx="68">
                  <c:v>92</c:v>
                </c:pt>
                <c:pt idx="69">
                  <c:v>81</c:v>
                </c:pt>
                <c:pt idx="70">
                  <c:v>101</c:v>
                </c:pt>
                <c:pt idx="71">
                  <c:v>103</c:v>
                </c:pt>
                <c:pt idx="72">
                  <c:v>103</c:v>
                </c:pt>
                <c:pt idx="73">
                  <c:v>114</c:v>
                </c:pt>
                <c:pt idx="74">
                  <c:v>77</c:v>
                </c:pt>
                <c:pt idx="75">
                  <c:v>168</c:v>
                </c:pt>
                <c:pt idx="76">
                  <c:v>177</c:v>
                </c:pt>
                <c:pt idx="77">
                  <c:v>181</c:v>
                </c:pt>
                <c:pt idx="78">
                  <c:v>91</c:v>
                </c:pt>
                <c:pt idx="79">
                  <c:v>106</c:v>
                </c:pt>
                <c:pt idx="80">
                  <c:v>100</c:v>
                </c:pt>
                <c:pt idx="81">
                  <c:v>87</c:v>
                </c:pt>
                <c:pt idx="82">
                  <c:v>107</c:v>
                </c:pt>
                <c:pt idx="83">
                  <c:v>140</c:v>
                </c:pt>
                <c:pt idx="84">
                  <c:v>193</c:v>
                </c:pt>
                <c:pt idx="85">
                  <c:v>179</c:v>
                </c:pt>
                <c:pt idx="86">
                  <c:v>204</c:v>
                </c:pt>
                <c:pt idx="87">
                  <c:v>89</c:v>
                </c:pt>
                <c:pt idx="88">
                  <c:v>113</c:v>
                </c:pt>
                <c:pt idx="89">
                  <c:v>101</c:v>
                </c:pt>
                <c:pt idx="90">
                  <c:v>190</c:v>
                </c:pt>
                <c:pt idx="91">
                  <c:v>180</c:v>
                </c:pt>
                <c:pt idx="92">
                  <c:v>186</c:v>
                </c:pt>
                <c:pt idx="93">
                  <c:v>125</c:v>
                </c:pt>
                <c:pt idx="94">
                  <c:v>104</c:v>
                </c:pt>
                <c:pt idx="95">
                  <c:v>111</c:v>
                </c:pt>
                <c:pt idx="96">
                  <c:v>110</c:v>
                </c:pt>
                <c:pt idx="97">
                  <c:v>103</c:v>
                </c:pt>
                <c:pt idx="98">
                  <c:v>58</c:v>
                </c:pt>
                <c:pt idx="99">
                  <c:v>115</c:v>
                </c:pt>
                <c:pt idx="100">
                  <c:v>91</c:v>
                </c:pt>
                <c:pt idx="101">
                  <c:v>115</c:v>
                </c:pt>
                <c:pt idx="102">
                  <c:v>179</c:v>
                </c:pt>
                <c:pt idx="103">
                  <c:v>171</c:v>
                </c:pt>
                <c:pt idx="104">
                  <c:v>165</c:v>
                </c:pt>
                <c:pt idx="105">
                  <c:v>96</c:v>
                </c:pt>
                <c:pt idx="106">
                  <c:v>92</c:v>
                </c:pt>
                <c:pt idx="107">
                  <c:v>95</c:v>
                </c:pt>
                <c:pt idx="108">
                  <c:v>110</c:v>
                </c:pt>
                <c:pt idx="109">
                  <c:v>102</c:v>
                </c:pt>
                <c:pt idx="110">
                  <c:v>85</c:v>
                </c:pt>
                <c:pt idx="111">
                  <c:v>169</c:v>
                </c:pt>
                <c:pt idx="112">
                  <c:v>177</c:v>
                </c:pt>
                <c:pt idx="113">
                  <c:v>179</c:v>
                </c:pt>
                <c:pt idx="114">
                  <c:v>108</c:v>
                </c:pt>
                <c:pt idx="115">
                  <c:v>121</c:v>
                </c:pt>
                <c:pt idx="116">
                  <c:v>147</c:v>
                </c:pt>
                <c:pt idx="117">
                  <c:v>101</c:v>
                </c:pt>
                <c:pt idx="118">
                  <c:v>102</c:v>
                </c:pt>
                <c:pt idx="119">
                  <c:v>108</c:v>
                </c:pt>
                <c:pt idx="120">
                  <c:v>77</c:v>
                </c:pt>
                <c:pt idx="121">
                  <c:v>92</c:v>
                </c:pt>
                <c:pt idx="122">
                  <c:v>97</c:v>
                </c:pt>
                <c:pt idx="123">
                  <c:v>183</c:v>
                </c:pt>
                <c:pt idx="124">
                  <c:v>181</c:v>
                </c:pt>
                <c:pt idx="125">
                  <c:v>169</c:v>
                </c:pt>
                <c:pt idx="126">
                  <c:v>88</c:v>
                </c:pt>
                <c:pt idx="127">
                  <c:v>85</c:v>
                </c:pt>
                <c:pt idx="128">
                  <c:v>127</c:v>
                </c:pt>
                <c:pt idx="129">
                  <c:v>102</c:v>
                </c:pt>
                <c:pt idx="130">
                  <c:v>91</c:v>
                </c:pt>
                <c:pt idx="131">
                  <c:v>84</c:v>
                </c:pt>
                <c:pt idx="132">
                  <c:v>170</c:v>
                </c:pt>
                <c:pt idx="133">
                  <c:v>180</c:v>
                </c:pt>
                <c:pt idx="134">
                  <c:v>158</c:v>
                </c:pt>
                <c:pt idx="135">
                  <c:v>104</c:v>
                </c:pt>
                <c:pt idx="136">
                  <c:v>84</c:v>
                </c:pt>
                <c:pt idx="137">
                  <c:v>80</c:v>
                </c:pt>
                <c:pt idx="138">
                  <c:v>106</c:v>
                </c:pt>
                <c:pt idx="139">
                  <c:v>85</c:v>
                </c:pt>
                <c:pt idx="140">
                  <c:v>119</c:v>
                </c:pt>
                <c:pt idx="141">
                  <c:v>113</c:v>
                </c:pt>
                <c:pt idx="142">
                  <c:v>119</c:v>
                </c:pt>
                <c:pt idx="143">
                  <c:v>118</c:v>
                </c:pt>
                <c:pt idx="144">
                  <c:v>181</c:v>
                </c:pt>
                <c:pt idx="145">
                  <c:v>184</c:v>
                </c:pt>
                <c:pt idx="146">
                  <c:v>177</c:v>
                </c:pt>
                <c:pt idx="147">
                  <c:v>112</c:v>
                </c:pt>
                <c:pt idx="148">
                  <c:v>98</c:v>
                </c:pt>
                <c:pt idx="149">
                  <c:v>105</c:v>
                </c:pt>
                <c:pt idx="150">
                  <c:v>93</c:v>
                </c:pt>
                <c:pt idx="151">
                  <c:v>91</c:v>
                </c:pt>
                <c:pt idx="152">
                  <c:v>139</c:v>
                </c:pt>
                <c:pt idx="153">
                  <c:v>175</c:v>
                </c:pt>
                <c:pt idx="154">
                  <c:v>175</c:v>
                </c:pt>
                <c:pt idx="155">
                  <c:v>162</c:v>
                </c:pt>
                <c:pt idx="156">
                  <c:v>85</c:v>
                </c:pt>
                <c:pt idx="157">
                  <c:v>99</c:v>
                </c:pt>
                <c:pt idx="158">
                  <c:v>93</c:v>
                </c:pt>
                <c:pt idx="159">
                  <c:v>112</c:v>
                </c:pt>
                <c:pt idx="160">
                  <c:v>118</c:v>
                </c:pt>
                <c:pt idx="161">
                  <c:v>116</c:v>
                </c:pt>
                <c:pt idx="162">
                  <c:v>93</c:v>
                </c:pt>
                <c:pt idx="163">
                  <c:v>97</c:v>
                </c:pt>
                <c:pt idx="164">
                  <c:v>95</c:v>
                </c:pt>
                <c:pt idx="165">
                  <c:v>175</c:v>
                </c:pt>
                <c:pt idx="166">
                  <c:v>198</c:v>
                </c:pt>
                <c:pt idx="167">
                  <c:v>192</c:v>
                </c:pt>
                <c:pt idx="168">
                  <c:v>101</c:v>
                </c:pt>
                <c:pt idx="169">
                  <c:v>108</c:v>
                </c:pt>
                <c:pt idx="170">
                  <c:v>85</c:v>
                </c:pt>
                <c:pt idx="171">
                  <c:v>81</c:v>
                </c:pt>
                <c:pt idx="172">
                  <c:v>98</c:v>
                </c:pt>
                <c:pt idx="173">
                  <c:v>128</c:v>
                </c:pt>
                <c:pt idx="174">
                  <c:v>181</c:v>
                </c:pt>
                <c:pt idx="175">
                  <c:v>182</c:v>
                </c:pt>
                <c:pt idx="176">
                  <c:v>172</c:v>
                </c:pt>
                <c:pt idx="177">
                  <c:v>118</c:v>
                </c:pt>
                <c:pt idx="178">
                  <c:v>95</c:v>
                </c:pt>
                <c:pt idx="179">
                  <c:v>101</c:v>
                </c:pt>
                <c:pt idx="180">
                  <c:v>122</c:v>
                </c:pt>
                <c:pt idx="181">
                  <c:v>58</c:v>
                </c:pt>
                <c:pt idx="182">
                  <c:v>34</c:v>
                </c:pt>
                <c:pt idx="183">
                  <c:v>54</c:v>
                </c:pt>
                <c:pt idx="184">
                  <c:v>122</c:v>
                </c:pt>
                <c:pt idx="185">
                  <c:v>59</c:v>
                </c:pt>
                <c:pt idx="186">
                  <c:v>72</c:v>
                </c:pt>
                <c:pt idx="187">
                  <c:v>130</c:v>
                </c:pt>
                <c:pt idx="188">
                  <c:v>54</c:v>
                </c:pt>
                <c:pt idx="189">
                  <c:v>56</c:v>
                </c:pt>
                <c:pt idx="190">
                  <c:v>57</c:v>
                </c:pt>
                <c:pt idx="191">
                  <c:v>115</c:v>
                </c:pt>
                <c:pt idx="192">
                  <c:v>57</c:v>
                </c:pt>
                <c:pt idx="193">
                  <c:v>60</c:v>
                </c:pt>
                <c:pt idx="194">
                  <c:v>123</c:v>
                </c:pt>
                <c:pt idx="195">
                  <c:v>54</c:v>
                </c:pt>
                <c:pt idx="196">
                  <c:v>49</c:v>
                </c:pt>
                <c:pt idx="197">
                  <c:v>49</c:v>
                </c:pt>
                <c:pt idx="198">
                  <c:v>115</c:v>
                </c:pt>
                <c:pt idx="199">
                  <c:v>50</c:v>
                </c:pt>
                <c:pt idx="200">
                  <c:v>35</c:v>
                </c:pt>
                <c:pt idx="201">
                  <c:v>128</c:v>
                </c:pt>
                <c:pt idx="202">
                  <c:v>67</c:v>
                </c:pt>
                <c:pt idx="203">
                  <c:v>65</c:v>
                </c:pt>
                <c:pt idx="204">
                  <c:v>53</c:v>
                </c:pt>
                <c:pt idx="205">
                  <c:v>112</c:v>
                </c:pt>
                <c:pt idx="206">
                  <c:v>60</c:v>
                </c:pt>
                <c:pt idx="207">
                  <c:v>61</c:v>
                </c:pt>
                <c:pt idx="208">
                  <c:v>119</c:v>
                </c:pt>
                <c:pt idx="209">
                  <c:v>60</c:v>
                </c:pt>
                <c:pt idx="210">
                  <c:v>137</c:v>
                </c:pt>
                <c:pt idx="211">
                  <c:v>65</c:v>
                </c:pt>
                <c:pt idx="212">
                  <c:v>62</c:v>
                </c:pt>
                <c:pt idx="213">
                  <c:v>61</c:v>
                </c:pt>
                <c:pt idx="214">
                  <c:v>116</c:v>
                </c:pt>
                <c:pt idx="215">
                  <c:v>56</c:v>
                </c:pt>
                <c:pt idx="216">
                  <c:v>58</c:v>
                </c:pt>
                <c:pt idx="217">
                  <c:v>102</c:v>
                </c:pt>
                <c:pt idx="218">
                  <c:v>69</c:v>
                </c:pt>
                <c:pt idx="219">
                  <c:v>78</c:v>
                </c:pt>
                <c:pt idx="220">
                  <c:v>70</c:v>
                </c:pt>
                <c:pt idx="221">
                  <c:v>108</c:v>
                </c:pt>
                <c:pt idx="222">
                  <c:v>61</c:v>
                </c:pt>
                <c:pt idx="223">
                  <c:v>53</c:v>
                </c:pt>
                <c:pt idx="224">
                  <c:v>127</c:v>
                </c:pt>
                <c:pt idx="225">
                  <c:v>79</c:v>
                </c:pt>
                <c:pt idx="226">
                  <c:v>74</c:v>
                </c:pt>
                <c:pt idx="227">
                  <c:v>62</c:v>
                </c:pt>
                <c:pt idx="228">
                  <c:v>119</c:v>
                </c:pt>
                <c:pt idx="229">
                  <c:v>63</c:v>
                </c:pt>
                <c:pt idx="230">
                  <c:v>68</c:v>
                </c:pt>
                <c:pt idx="231">
                  <c:v>124</c:v>
                </c:pt>
                <c:pt idx="232">
                  <c:v>68</c:v>
                </c:pt>
                <c:pt idx="233">
                  <c:v>75</c:v>
                </c:pt>
                <c:pt idx="234">
                  <c:v>79</c:v>
                </c:pt>
                <c:pt idx="235">
                  <c:v>128</c:v>
                </c:pt>
                <c:pt idx="236">
                  <c:v>48</c:v>
                </c:pt>
                <c:pt idx="237">
                  <c:v>53</c:v>
                </c:pt>
                <c:pt idx="238">
                  <c:v>106</c:v>
                </c:pt>
                <c:pt idx="239">
                  <c:v>70</c:v>
                </c:pt>
              </c:numCache>
            </c:numRef>
          </c:yVal>
        </c:ser>
        <c:axId val="131103360"/>
        <c:axId val="131248896"/>
      </c:scatterChart>
      <c:valAx>
        <c:axId val="131103360"/>
        <c:scaling>
          <c:orientation val="minMax"/>
          <c:max val="4"/>
          <c:min val="1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Route</a:t>
                </a:r>
                <a:r>
                  <a:rPr lang="en-US" sz="1600" baseline="0"/>
                  <a:t> </a:t>
                </a:r>
                <a:r>
                  <a:rPr lang="en-US" sz="1600"/>
                  <a:t>(1=DFW-MSY, 2=MSY-DFW, 3=MSY-PNS, 4=PNS-MSY)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31248896"/>
        <c:crosses val="autoZero"/>
        <c:crossBetween val="midCat"/>
        <c:majorUnit val="1"/>
      </c:valAx>
      <c:valAx>
        <c:axId val="13124889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Number</a:t>
                </a:r>
                <a:r>
                  <a:rPr lang="en-US" sz="1600" baseline="0"/>
                  <a:t> of passengers</a:t>
                </a:r>
                <a:endParaRPr lang="en-US" sz="1600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31103360"/>
        <c:crosses val="autoZero"/>
        <c:crossBetween val="midCat"/>
      </c:valAx>
    </c:plotArea>
    <c:plotVisOnly val="1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2000"/>
              <a:t>RegionEx</a:t>
            </a:r>
            <a:r>
              <a:rPr lang="en-US" sz="2000" baseline="0"/>
              <a:t> - All Flights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'Data - Arrived Flights Only'!$J$1</c:f>
              <c:strCache>
                <c:ptCount val="1"/>
                <c:pt idx="0">
                  <c:v>Day of Week</c:v>
                </c:pt>
              </c:strCache>
            </c:strRef>
          </c:tx>
          <c:spPr>
            <a:ln w="28575">
              <a:noFill/>
            </a:ln>
          </c:spPr>
          <c:xVal>
            <c:numRef>
              <c:f>'Data - Arrived Flights Only'!$K$2:$K$241</c:f>
              <c:numCache>
                <c:formatCode>General</c:formatCode>
                <c:ptCount val="2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</c:numCache>
            </c:numRef>
          </c:xVal>
          <c:yVal>
            <c:numRef>
              <c:f>'Data - Arrived Flights Only'!$H$2:$H$241</c:f>
              <c:numCache>
                <c:formatCode>General</c:formatCode>
                <c:ptCount val="240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10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21</c:v>
                </c:pt>
                <c:pt idx="22">
                  <c:v>21</c:v>
                </c:pt>
                <c:pt idx="23">
                  <c:v>20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9</c:v>
                </c:pt>
                <c:pt idx="31">
                  <c:v>8</c:v>
                </c:pt>
                <c:pt idx="32">
                  <c:v>8</c:v>
                </c:pt>
                <c:pt idx="33">
                  <c:v>148</c:v>
                </c:pt>
                <c:pt idx="34">
                  <c:v>120</c:v>
                </c:pt>
                <c:pt idx="35">
                  <c:v>113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13</c:v>
                </c:pt>
                <c:pt idx="40">
                  <c:v>14</c:v>
                </c:pt>
                <c:pt idx="41">
                  <c:v>13</c:v>
                </c:pt>
                <c:pt idx="42">
                  <c:v>15</c:v>
                </c:pt>
                <c:pt idx="43">
                  <c:v>15</c:v>
                </c:pt>
                <c:pt idx="44">
                  <c:v>14</c:v>
                </c:pt>
                <c:pt idx="45">
                  <c:v>-2</c:v>
                </c:pt>
                <c:pt idx="46">
                  <c:v>-2</c:v>
                </c:pt>
                <c:pt idx="47">
                  <c:v>-4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17</c:v>
                </c:pt>
                <c:pt idx="55">
                  <c:v>18</c:v>
                </c:pt>
                <c:pt idx="56">
                  <c:v>17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12</c:v>
                </c:pt>
                <c:pt idx="61">
                  <c:v>12</c:v>
                </c:pt>
                <c:pt idx="62">
                  <c:v>13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17</c:v>
                </c:pt>
                <c:pt idx="76">
                  <c:v>16</c:v>
                </c:pt>
                <c:pt idx="77">
                  <c:v>17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136</c:v>
                </c:pt>
                <c:pt idx="85">
                  <c:v>142</c:v>
                </c:pt>
                <c:pt idx="86">
                  <c:v>25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23</c:v>
                </c:pt>
                <c:pt idx="91">
                  <c:v>22</c:v>
                </c:pt>
                <c:pt idx="92">
                  <c:v>24</c:v>
                </c:pt>
                <c:pt idx="93">
                  <c:v>10</c:v>
                </c:pt>
                <c:pt idx="94">
                  <c:v>10</c:v>
                </c:pt>
                <c:pt idx="95">
                  <c:v>9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0</c:v>
                </c:pt>
                <c:pt idx="106">
                  <c:v>-1</c:v>
                </c:pt>
                <c:pt idx="107">
                  <c:v>-2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137</c:v>
                </c:pt>
                <c:pt idx="112">
                  <c:v>27</c:v>
                </c:pt>
                <c:pt idx="113">
                  <c:v>25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153</c:v>
                </c:pt>
                <c:pt idx="124">
                  <c:v>110</c:v>
                </c:pt>
                <c:pt idx="125">
                  <c:v>95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16</c:v>
                </c:pt>
                <c:pt idx="130">
                  <c:v>14</c:v>
                </c:pt>
                <c:pt idx="131">
                  <c:v>16</c:v>
                </c:pt>
                <c:pt idx="132">
                  <c:v>17</c:v>
                </c:pt>
                <c:pt idx="133">
                  <c:v>17</c:v>
                </c:pt>
                <c:pt idx="134">
                  <c:v>16</c:v>
                </c:pt>
                <c:pt idx="135">
                  <c:v>-7</c:v>
                </c:pt>
                <c:pt idx="136">
                  <c:v>-2</c:v>
                </c:pt>
                <c:pt idx="137">
                  <c:v>-6</c:v>
                </c:pt>
                <c:pt idx="138">
                  <c:v>11</c:v>
                </c:pt>
                <c:pt idx="139">
                  <c:v>10</c:v>
                </c:pt>
                <c:pt idx="140">
                  <c:v>10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21</c:v>
                </c:pt>
                <c:pt idx="145">
                  <c:v>19</c:v>
                </c:pt>
                <c:pt idx="146">
                  <c:v>19</c:v>
                </c:pt>
                <c:pt idx="147">
                  <c:v>7</c:v>
                </c:pt>
                <c:pt idx="148">
                  <c:v>6</c:v>
                </c:pt>
                <c:pt idx="149">
                  <c:v>6</c:v>
                </c:pt>
                <c:pt idx="150">
                  <c:v>13</c:v>
                </c:pt>
                <c:pt idx="151">
                  <c:v>14</c:v>
                </c:pt>
                <c:pt idx="152">
                  <c:v>13</c:v>
                </c:pt>
                <c:pt idx="153">
                  <c:v>17</c:v>
                </c:pt>
                <c:pt idx="154">
                  <c:v>18</c:v>
                </c:pt>
                <c:pt idx="155">
                  <c:v>17</c:v>
                </c:pt>
                <c:pt idx="156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4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12</c:v>
                </c:pt>
                <c:pt idx="172">
                  <c:v>11</c:v>
                </c:pt>
                <c:pt idx="173">
                  <c:v>11</c:v>
                </c:pt>
                <c:pt idx="174">
                  <c:v>135</c:v>
                </c:pt>
                <c:pt idx="175">
                  <c:v>132</c:v>
                </c:pt>
                <c:pt idx="176">
                  <c:v>98</c:v>
                </c:pt>
                <c:pt idx="177">
                  <c:v>8</c:v>
                </c:pt>
                <c:pt idx="178">
                  <c:v>8</c:v>
                </c:pt>
                <c:pt idx="179">
                  <c:v>7</c:v>
                </c:pt>
                <c:pt idx="180">
                  <c:v>18</c:v>
                </c:pt>
                <c:pt idx="181">
                  <c:v>7</c:v>
                </c:pt>
                <c:pt idx="182">
                  <c:v>6</c:v>
                </c:pt>
                <c:pt idx="183">
                  <c:v>6</c:v>
                </c:pt>
                <c:pt idx="184">
                  <c:v>10</c:v>
                </c:pt>
                <c:pt idx="185">
                  <c:v>0</c:v>
                </c:pt>
                <c:pt idx="186">
                  <c:v>9</c:v>
                </c:pt>
                <c:pt idx="187">
                  <c:v>18</c:v>
                </c:pt>
                <c:pt idx="188">
                  <c:v>1</c:v>
                </c:pt>
                <c:pt idx="189">
                  <c:v>0</c:v>
                </c:pt>
                <c:pt idx="190">
                  <c:v>4</c:v>
                </c:pt>
                <c:pt idx="191">
                  <c:v>70</c:v>
                </c:pt>
                <c:pt idx="192">
                  <c:v>6</c:v>
                </c:pt>
                <c:pt idx="193">
                  <c:v>12</c:v>
                </c:pt>
                <c:pt idx="194">
                  <c:v>12</c:v>
                </c:pt>
                <c:pt idx="195">
                  <c:v>-4</c:v>
                </c:pt>
                <c:pt idx="196">
                  <c:v>8</c:v>
                </c:pt>
                <c:pt idx="197">
                  <c:v>0</c:v>
                </c:pt>
                <c:pt idx="198">
                  <c:v>16</c:v>
                </c:pt>
                <c:pt idx="199">
                  <c:v>4</c:v>
                </c:pt>
                <c:pt idx="200">
                  <c:v>10</c:v>
                </c:pt>
                <c:pt idx="201">
                  <c:v>13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15</c:v>
                </c:pt>
                <c:pt idx="206">
                  <c:v>3</c:v>
                </c:pt>
                <c:pt idx="207">
                  <c:v>9</c:v>
                </c:pt>
                <c:pt idx="208">
                  <c:v>63</c:v>
                </c:pt>
                <c:pt idx="209">
                  <c:v>6</c:v>
                </c:pt>
                <c:pt idx="210">
                  <c:v>18</c:v>
                </c:pt>
                <c:pt idx="211">
                  <c:v>8</c:v>
                </c:pt>
                <c:pt idx="212">
                  <c:v>5</c:v>
                </c:pt>
                <c:pt idx="213">
                  <c:v>7</c:v>
                </c:pt>
                <c:pt idx="214">
                  <c:v>12</c:v>
                </c:pt>
                <c:pt idx="215">
                  <c:v>-3</c:v>
                </c:pt>
                <c:pt idx="216">
                  <c:v>10</c:v>
                </c:pt>
                <c:pt idx="217">
                  <c:v>18</c:v>
                </c:pt>
                <c:pt idx="218">
                  <c:v>-2</c:v>
                </c:pt>
                <c:pt idx="219">
                  <c:v>-3</c:v>
                </c:pt>
                <c:pt idx="220">
                  <c:v>4</c:v>
                </c:pt>
                <c:pt idx="221">
                  <c:v>75</c:v>
                </c:pt>
                <c:pt idx="222">
                  <c:v>7</c:v>
                </c:pt>
                <c:pt idx="223">
                  <c:v>12</c:v>
                </c:pt>
                <c:pt idx="224">
                  <c:v>15</c:v>
                </c:pt>
                <c:pt idx="225">
                  <c:v>-11</c:v>
                </c:pt>
                <c:pt idx="226">
                  <c:v>8</c:v>
                </c:pt>
                <c:pt idx="227">
                  <c:v>-3</c:v>
                </c:pt>
                <c:pt idx="228">
                  <c:v>17</c:v>
                </c:pt>
                <c:pt idx="229">
                  <c:v>3</c:v>
                </c:pt>
                <c:pt idx="230">
                  <c:v>10</c:v>
                </c:pt>
                <c:pt idx="231">
                  <c:v>15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16</c:v>
                </c:pt>
                <c:pt idx="236">
                  <c:v>0</c:v>
                </c:pt>
                <c:pt idx="237">
                  <c:v>9</c:v>
                </c:pt>
                <c:pt idx="238">
                  <c:v>58</c:v>
                </c:pt>
                <c:pt idx="239">
                  <c:v>5</c:v>
                </c:pt>
              </c:numCache>
            </c:numRef>
          </c:yVal>
        </c:ser>
        <c:axId val="131257472"/>
        <c:axId val="130488960"/>
      </c:scatterChart>
      <c:valAx>
        <c:axId val="131257472"/>
        <c:scaling>
          <c:orientation val="minMax"/>
          <c:max val="4"/>
          <c:min val="1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1" i="0" baseline="0"/>
                  <a:t>Route (1=DFW-MSY, 2=MSY-DFW, 3=MSY-PNS, 4=PNS-MSY)</a:t>
                </a:r>
                <a:endParaRPr lang="en-US" sz="1600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30488960"/>
        <c:crosses val="autoZero"/>
        <c:crossBetween val="midCat"/>
        <c:majorUnit val="1"/>
      </c:valAx>
      <c:valAx>
        <c:axId val="13048896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Arrival</a:t>
                </a:r>
                <a:r>
                  <a:rPr lang="en-US" sz="1600" baseline="0"/>
                  <a:t> delay in minutes</a:t>
                </a:r>
                <a:endParaRPr lang="en-US" sz="1600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31257472"/>
        <c:crosses val="autoZero"/>
        <c:crossBetween val="midCat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tabSelected="1" zoomScale="6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19049</xdr:rowOff>
    </xdr:from>
    <xdr:to>
      <xdr:col>15</xdr:col>
      <xdr:colOff>18288</xdr:colOff>
      <xdr:row>25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19049</xdr:rowOff>
    </xdr:from>
    <xdr:to>
      <xdr:col>14</xdr:col>
      <xdr:colOff>573024</xdr:colOff>
      <xdr:row>24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f33" refreshedDate="39689.457098148145" createdVersion="3" refreshedVersion="3" minRefreshableVersion="3" recordCount="357">
  <cacheSource type="worksheet">
    <worksheetSource ref="A1:L358" sheet="Data - Arrived Flights Only"/>
  </cacheSource>
  <cacheFields count="12">
    <cacheField name="Airline" numFmtId="0">
      <sharedItems count="2">
        <s v="RegionEx"/>
        <s v="MDA"/>
      </sharedItems>
    </cacheField>
    <cacheField name="Origin airport" numFmtId="0">
      <sharedItems count="3">
        <s v="DFW"/>
        <s v="MSY"/>
        <s v="PNS"/>
      </sharedItems>
    </cacheField>
    <cacheField name="Destination airport" numFmtId="0">
      <sharedItems count="3">
        <s v="MSY"/>
        <s v="DFW"/>
        <s v="PNS"/>
      </sharedItems>
    </cacheField>
    <cacheField name="Departure date" numFmtId="14">
      <sharedItems containsSemiMixedTypes="0" containsNonDate="0" containsDate="1" containsString="0" minDate="2008-09-01T00:00:00" maxDate="2008-10-01T00:00:00" count="30"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</sharedItems>
    </cacheField>
    <cacheField name="Scheduled departure time" numFmtId="166">
      <sharedItems containsSemiMixedTypes="0" containsNonDate="0" containsDate="1" containsString="0" minDate="1899-12-30T06:35:00" maxDate="1899-12-30T21:55:00"/>
    </cacheField>
    <cacheField name="Scheduled arrival time" numFmtId="166">
      <sharedItems containsSemiMixedTypes="0" containsNonDate="0" containsDate="1" containsString="0" minDate="1899-12-30T07:50:00" maxDate="1899-12-30T23:35:00"/>
    </cacheField>
    <cacheField name="Actual arrival time" numFmtId="166">
      <sharedItems containsSemiMixedTypes="0" containsNonDate="0" containsDate="1" containsString="0" minDate="1899-12-30T07:43:00" maxDate="1899-12-30T23:53:00"/>
    </cacheField>
    <cacheField name="Arrival delay in minutes" numFmtId="0">
      <sharedItems containsSemiMixedTypes="0" containsString="0" containsNumber="1" containsInteger="1" minValue="-13" maxValue="153"/>
    </cacheField>
    <cacheField name="Delay indicator" numFmtId="0">
      <sharedItems containsSemiMixedTypes="0" containsString="0" containsNumber="1" containsInteger="1" minValue="0" maxValue="1"/>
    </cacheField>
    <cacheField name="Day of Week" numFmtId="0">
      <sharedItems containsSemiMixedTypes="0" containsString="0" containsNumber="1" containsInteger="1" minValue="1" maxValue="7" count="7">
        <n v="2"/>
        <n v="3"/>
        <n v="4"/>
        <n v="5"/>
        <n v="6"/>
        <n v="7"/>
        <n v="1"/>
      </sharedItems>
    </cacheField>
    <cacheField name="Route Cod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Number of passengers" numFmtId="0">
      <sharedItems containsString="0" containsBlank="1" containsNumber="1" containsInteger="1" minValue="34" maxValue="20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7">
  <r>
    <x v="0"/>
    <x v="0"/>
    <x v="0"/>
    <x v="0"/>
    <d v="1899-12-30T09:10:00"/>
    <d v="1899-12-30T10:40:00"/>
    <d v="1899-12-30T11:00:00"/>
    <n v="20"/>
    <n v="1"/>
    <x v="0"/>
    <x v="0"/>
    <n v="176"/>
  </r>
  <r>
    <x v="0"/>
    <x v="0"/>
    <x v="0"/>
    <x v="0"/>
    <d v="1899-12-30T13:10:00"/>
    <d v="1899-12-30T14:40:00"/>
    <d v="1899-12-30T15:00:00"/>
    <n v="20"/>
    <n v="1"/>
    <x v="0"/>
    <x v="0"/>
    <n v="192"/>
  </r>
  <r>
    <x v="0"/>
    <x v="0"/>
    <x v="0"/>
    <x v="0"/>
    <d v="1899-12-30T18:10:00"/>
    <d v="1899-12-30T19:40:00"/>
    <d v="1899-12-30T19:58:00"/>
    <n v="18"/>
    <n v="1"/>
    <x v="0"/>
    <x v="0"/>
    <n v="174"/>
  </r>
  <r>
    <x v="0"/>
    <x v="0"/>
    <x v="0"/>
    <x v="1"/>
    <d v="1899-12-30T09:10:00"/>
    <d v="1899-12-30T10:40:00"/>
    <d v="1899-12-30T10:50:00"/>
    <n v="10"/>
    <n v="0"/>
    <x v="1"/>
    <x v="0"/>
    <n v="88"/>
  </r>
  <r>
    <x v="0"/>
    <x v="0"/>
    <x v="0"/>
    <x v="1"/>
    <d v="1899-12-30T13:10:00"/>
    <d v="1899-12-30T14:40:00"/>
    <d v="1899-12-30T14:51:00"/>
    <n v="11"/>
    <n v="0"/>
    <x v="1"/>
    <x v="0"/>
    <n v="99"/>
  </r>
  <r>
    <x v="0"/>
    <x v="0"/>
    <x v="0"/>
    <x v="1"/>
    <d v="1899-12-30T18:10:00"/>
    <d v="1899-12-30T19:40:00"/>
    <d v="1899-12-30T19:50:00"/>
    <n v="10"/>
    <n v="0"/>
    <x v="1"/>
    <x v="0"/>
    <n v="109"/>
  </r>
  <r>
    <x v="0"/>
    <x v="0"/>
    <x v="0"/>
    <x v="2"/>
    <d v="1899-12-30T09:10:00"/>
    <d v="1899-12-30T10:40:00"/>
    <d v="1899-12-30T10:49:00"/>
    <n v="9"/>
    <n v="0"/>
    <x v="2"/>
    <x v="0"/>
    <n v="94"/>
  </r>
  <r>
    <x v="0"/>
    <x v="0"/>
    <x v="0"/>
    <x v="2"/>
    <d v="1899-12-30T13:10:00"/>
    <d v="1899-12-30T14:40:00"/>
    <d v="1899-12-30T14:49:00"/>
    <n v="9"/>
    <n v="0"/>
    <x v="2"/>
    <x v="0"/>
    <n v="104"/>
  </r>
  <r>
    <x v="0"/>
    <x v="0"/>
    <x v="0"/>
    <x v="2"/>
    <d v="1899-12-30T18:10:00"/>
    <d v="1899-12-30T19:40:00"/>
    <d v="1899-12-30T19:49:00"/>
    <n v="9"/>
    <n v="0"/>
    <x v="2"/>
    <x v="0"/>
    <n v="105"/>
  </r>
  <r>
    <x v="0"/>
    <x v="0"/>
    <x v="0"/>
    <x v="3"/>
    <d v="1899-12-30T09:10:00"/>
    <d v="1899-12-30T10:40:00"/>
    <d v="1899-12-30T10:50:00"/>
    <n v="10"/>
    <n v="0"/>
    <x v="3"/>
    <x v="0"/>
    <n v="100"/>
  </r>
  <r>
    <x v="0"/>
    <x v="0"/>
    <x v="0"/>
    <x v="3"/>
    <d v="1899-12-30T13:10:00"/>
    <d v="1899-12-30T14:40:00"/>
    <d v="1899-12-30T14:50:00"/>
    <n v="10"/>
    <n v="0"/>
    <x v="3"/>
    <x v="0"/>
    <n v="94"/>
  </r>
  <r>
    <x v="0"/>
    <x v="0"/>
    <x v="0"/>
    <x v="3"/>
    <d v="1899-12-30T18:10:00"/>
    <d v="1899-12-30T19:40:00"/>
    <d v="1899-12-30T19:49:00"/>
    <n v="9"/>
    <n v="0"/>
    <x v="3"/>
    <x v="0"/>
    <n v="92"/>
  </r>
  <r>
    <x v="0"/>
    <x v="0"/>
    <x v="0"/>
    <x v="4"/>
    <d v="1899-12-30T09:10:00"/>
    <d v="1899-12-30T10:40:00"/>
    <d v="1899-12-30T10:53:00"/>
    <n v="13"/>
    <n v="0"/>
    <x v="4"/>
    <x v="0"/>
    <n v="182"/>
  </r>
  <r>
    <x v="0"/>
    <x v="0"/>
    <x v="0"/>
    <x v="4"/>
    <d v="1899-12-30T13:10:00"/>
    <d v="1899-12-30T14:40:00"/>
    <d v="1899-12-30T14:53:00"/>
    <n v="13"/>
    <n v="0"/>
    <x v="4"/>
    <x v="0"/>
    <n v="193"/>
  </r>
  <r>
    <x v="0"/>
    <x v="0"/>
    <x v="0"/>
    <x v="4"/>
    <d v="1899-12-30T18:10:00"/>
    <d v="1899-12-30T19:40:00"/>
    <d v="1899-12-30T19:53:00"/>
    <n v="13"/>
    <n v="0"/>
    <x v="4"/>
    <x v="0"/>
    <n v="192"/>
  </r>
  <r>
    <x v="0"/>
    <x v="0"/>
    <x v="0"/>
    <x v="5"/>
    <d v="1899-12-30T09:10:00"/>
    <d v="1899-12-30T10:40:00"/>
    <d v="1899-12-30T10:40:00"/>
    <n v="0"/>
    <n v="0"/>
    <x v="5"/>
    <x v="0"/>
    <n v="104"/>
  </r>
  <r>
    <x v="0"/>
    <x v="0"/>
    <x v="0"/>
    <x v="5"/>
    <d v="1899-12-30T13:10:00"/>
    <d v="1899-12-30T14:40:00"/>
    <d v="1899-12-30T14:40:00"/>
    <n v="0"/>
    <n v="0"/>
    <x v="5"/>
    <x v="0"/>
    <n v="95"/>
  </r>
  <r>
    <x v="0"/>
    <x v="0"/>
    <x v="0"/>
    <x v="5"/>
    <d v="1899-12-30T18:10:00"/>
    <d v="1899-12-30T19:40:00"/>
    <d v="1899-12-30T19:40:00"/>
    <n v="0"/>
    <n v="0"/>
    <x v="5"/>
    <x v="0"/>
    <n v="101"/>
  </r>
  <r>
    <x v="0"/>
    <x v="0"/>
    <x v="0"/>
    <x v="6"/>
    <d v="1899-12-30T09:10:00"/>
    <d v="1899-12-30T10:40:00"/>
    <d v="1899-12-30T10:52:00"/>
    <n v="12"/>
    <n v="0"/>
    <x v="6"/>
    <x v="0"/>
    <n v="84"/>
  </r>
  <r>
    <x v="0"/>
    <x v="0"/>
    <x v="0"/>
    <x v="6"/>
    <d v="1899-12-30T13:10:00"/>
    <d v="1899-12-30T14:40:00"/>
    <d v="1899-12-30T14:52:00"/>
    <n v="12"/>
    <n v="0"/>
    <x v="6"/>
    <x v="0"/>
    <n v="111"/>
  </r>
  <r>
    <x v="0"/>
    <x v="0"/>
    <x v="0"/>
    <x v="6"/>
    <d v="1899-12-30T18:10:00"/>
    <d v="1899-12-30T19:40:00"/>
    <d v="1899-12-30T19:52:00"/>
    <n v="12"/>
    <n v="0"/>
    <x v="6"/>
    <x v="0"/>
    <n v="118"/>
  </r>
  <r>
    <x v="0"/>
    <x v="0"/>
    <x v="0"/>
    <x v="7"/>
    <d v="1899-12-30T09:10:00"/>
    <d v="1899-12-30T10:40:00"/>
    <d v="1899-12-30T11:01:00"/>
    <n v="21"/>
    <n v="1"/>
    <x v="0"/>
    <x v="0"/>
    <n v="189"/>
  </r>
  <r>
    <x v="0"/>
    <x v="0"/>
    <x v="0"/>
    <x v="7"/>
    <d v="1899-12-30T13:10:00"/>
    <d v="1899-12-30T14:40:00"/>
    <d v="1899-12-30T15:01:00"/>
    <n v="21"/>
    <n v="1"/>
    <x v="0"/>
    <x v="0"/>
    <n v="169"/>
  </r>
  <r>
    <x v="0"/>
    <x v="0"/>
    <x v="0"/>
    <x v="7"/>
    <d v="1899-12-30T18:10:00"/>
    <d v="1899-12-30T19:40:00"/>
    <d v="1899-12-30T20:00:00"/>
    <n v="20"/>
    <n v="1"/>
    <x v="0"/>
    <x v="0"/>
    <n v="172"/>
  </r>
  <r>
    <x v="0"/>
    <x v="0"/>
    <x v="0"/>
    <x v="8"/>
    <d v="1899-12-30T09:10:00"/>
    <d v="1899-12-30T10:40:00"/>
    <d v="1899-12-30T10:43:00"/>
    <n v="3"/>
    <n v="0"/>
    <x v="1"/>
    <x v="0"/>
    <n v="73"/>
  </r>
  <r>
    <x v="0"/>
    <x v="0"/>
    <x v="0"/>
    <x v="8"/>
    <d v="1899-12-30T13:10:00"/>
    <d v="1899-12-30T14:40:00"/>
    <d v="1899-12-30T14:43:00"/>
    <n v="3"/>
    <n v="0"/>
    <x v="1"/>
    <x v="0"/>
    <n v="124"/>
  </r>
  <r>
    <x v="0"/>
    <x v="0"/>
    <x v="0"/>
    <x v="8"/>
    <d v="1899-12-30T18:10:00"/>
    <d v="1899-12-30T19:40:00"/>
    <d v="1899-12-30T19:43:00"/>
    <n v="3"/>
    <n v="0"/>
    <x v="1"/>
    <x v="0"/>
    <n v="92"/>
  </r>
  <r>
    <x v="0"/>
    <x v="0"/>
    <x v="0"/>
    <x v="9"/>
    <d v="1899-12-30T09:10:00"/>
    <d v="1899-12-30T10:40:00"/>
    <d v="1899-12-30T10:43:00"/>
    <n v="3"/>
    <n v="0"/>
    <x v="2"/>
    <x v="0"/>
    <n v="110"/>
  </r>
  <r>
    <x v="0"/>
    <x v="0"/>
    <x v="0"/>
    <x v="9"/>
    <d v="1899-12-30T13:10:00"/>
    <d v="1899-12-30T14:40:00"/>
    <d v="1899-12-30T14:42:00"/>
    <n v="2"/>
    <n v="0"/>
    <x v="2"/>
    <x v="0"/>
    <n v="93"/>
  </r>
  <r>
    <x v="0"/>
    <x v="0"/>
    <x v="0"/>
    <x v="9"/>
    <d v="1899-12-30T18:10:00"/>
    <d v="1899-12-30T19:40:00"/>
    <d v="1899-12-30T19:41:00"/>
    <n v="1"/>
    <n v="0"/>
    <x v="2"/>
    <x v="0"/>
    <n v="109"/>
  </r>
  <r>
    <x v="0"/>
    <x v="0"/>
    <x v="0"/>
    <x v="10"/>
    <d v="1899-12-30T09:10:00"/>
    <d v="1899-12-30T10:40:00"/>
    <d v="1899-12-30T10:49:00"/>
    <n v="9"/>
    <n v="0"/>
    <x v="3"/>
    <x v="0"/>
    <n v="126"/>
  </r>
  <r>
    <x v="0"/>
    <x v="0"/>
    <x v="0"/>
    <x v="10"/>
    <d v="1899-12-30T13:10:00"/>
    <d v="1899-12-30T14:40:00"/>
    <d v="1899-12-30T14:48:00"/>
    <n v="8"/>
    <n v="0"/>
    <x v="3"/>
    <x v="0"/>
    <n v="113"/>
  </r>
  <r>
    <x v="0"/>
    <x v="0"/>
    <x v="0"/>
    <x v="10"/>
    <d v="1899-12-30T18:10:00"/>
    <d v="1899-12-30T19:40:00"/>
    <d v="1899-12-30T19:48:00"/>
    <n v="8"/>
    <n v="0"/>
    <x v="3"/>
    <x v="0"/>
    <n v="98"/>
  </r>
  <r>
    <x v="0"/>
    <x v="0"/>
    <x v="0"/>
    <x v="11"/>
    <d v="1899-12-30T09:10:00"/>
    <d v="1899-12-30T10:40:00"/>
    <d v="1899-12-30T13:08:00"/>
    <n v="148"/>
    <n v="1"/>
    <x v="4"/>
    <x v="0"/>
    <n v="176"/>
  </r>
  <r>
    <x v="0"/>
    <x v="0"/>
    <x v="0"/>
    <x v="11"/>
    <d v="1899-12-30T13:10:00"/>
    <d v="1899-12-30T14:40:00"/>
    <d v="1899-12-30T16:40:00"/>
    <n v="120"/>
    <n v="1"/>
    <x v="4"/>
    <x v="0"/>
    <n v="182"/>
  </r>
  <r>
    <x v="0"/>
    <x v="0"/>
    <x v="0"/>
    <x v="11"/>
    <d v="1899-12-30T18:10:00"/>
    <d v="1899-12-30T19:40:00"/>
    <d v="1899-12-30T21:33:00"/>
    <n v="113"/>
    <n v="1"/>
    <x v="4"/>
    <x v="0"/>
    <n v="174"/>
  </r>
  <r>
    <x v="0"/>
    <x v="0"/>
    <x v="0"/>
    <x v="12"/>
    <d v="1899-12-30T09:10:00"/>
    <d v="1899-12-30T10:40:00"/>
    <d v="1899-12-30T10:50:00"/>
    <n v="10"/>
    <n v="0"/>
    <x v="5"/>
    <x v="0"/>
    <n v="99"/>
  </r>
  <r>
    <x v="0"/>
    <x v="0"/>
    <x v="0"/>
    <x v="12"/>
    <d v="1899-12-30T13:10:00"/>
    <d v="1899-12-30T14:40:00"/>
    <d v="1899-12-30T14:50:00"/>
    <n v="10"/>
    <n v="0"/>
    <x v="5"/>
    <x v="0"/>
    <n v="93"/>
  </r>
  <r>
    <x v="0"/>
    <x v="0"/>
    <x v="0"/>
    <x v="12"/>
    <d v="1899-12-30T18:10:00"/>
    <d v="1899-12-30T19:40:00"/>
    <d v="1899-12-30T19:50:00"/>
    <n v="10"/>
    <n v="0"/>
    <x v="5"/>
    <x v="0"/>
    <n v="121"/>
  </r>
  <r>
    <x v="0"/>
    <x v="0"/>
    <x v="0"/>
    <x v="13"/>
    <d v="1899-12-30T09:10:00"/>
    <d v="1899-12-30T10:40:00"/>
    <d v="1899-12-30T10:53:00"/>
    <n v="13"/>
    <n v="0"/>
    <x v="6"/>
    <x v="0"/>
    <n v="113"/>
  </r>
  <r>
    <x v="0"/>
    <x v="0"/>
    <x v="0"/>
    <x v="13"/>
    <d v="1899-12-30T13:10:00"/>
    <d v="1899-12-30T14:40:00"/>
    <d v="1899-12-30T14:54:00"/>
    <n v="14"/>
    <n v="0"/>
    <x v="6"/>
    <x v="0"/>
    <n v="95"/>
  </r>
  <r>
    <x v="0"/>
    <x v="0"/>
    <x v="0"/>
    <x v="13"/>
    <d v="1899-12-30T18:10:00"/>
    <d v="1899-12-30T19:40:00"/>
    <d v="1899-12-30T19:53:00"/>
    <n v="13"/>
    <n v="0"/>
    <x v="6"/>
    <x v="0"/>
    <n v="82"/>
  </r>
  <r>
    <x v="0"/>
    <x v="0"/>
    <x v="0"/>
    <x v="14"/>
    <d v="1899-12-30T09:10:00"/>
    <d v="1899-12-30T10:40:00"/>
    <d v="1899-12-30T10:55:00"/>
    <n v="15"/>
    <n v="1"/>
    <x v="0"/>
    <x v="0"/>
    <n v="165"/>
  </r>
  <r>
    <x v="0"/>
    <x v="0"/>
    <x v="0"/>
    <x v="14"/>
    <d v="1899-12-30T13:10:00"/>
    <d v="1899-12-30T14:40:00"/>
    <d v="1899-12-30T14:55:00"/>
    <n v="15"/>
    <n v="1"/>
    <x v="0"/>
    <x v="0"/>
    <n v="179"/>
  </r>
  <r>
    <x v="0"/>
    <x v="0"/>
    <x v="0"/>
    <x v="14"/>
    <d v="1899-12-30T18:10:00"/>
    <d v="1899-12-30T19:40:00"/>
    <d v="1899-12-30T19:54:00"/>
    <n v="14"/>
    <n v="0"/>
    <x v="0"/>
    <x v="0"/>
    <n v="166"/>
  </r>
  <r>
    <x v="0"/>
    <x v="0"/>
    <x v="0"/>
    <x v="15"/>
    <d v="1899-12-30T09:10:00"/>
    <d v="1899-12-30T10:40:00"/>
    <d v="1899-12-30T10:38:00"/>
    <n v="-2"/>
    <n v="0"/>
    <x v="1"/>
    <x v="0"/>
    <n v="103"/>
  </r>
  <r>
    <x v="0"/>
    <x v="0"/>
    <x v="0"/>
    <x v="15"/>
    <d v="1899-12-30T13:10:00"/>
    <d v="1899-12-30T14:40:00"/>
    <d v="1899-12-30T14:38:00"/>
    <n v="-2"/>
    <n v="0"/>
    <x v="1"/>
    <x v="0"/>
    <n v="119"/>
  </r>
  <r>
    <x v="0"/>
    <x v="0"/>
    <x v="0"/>
    <x v="15"/>
    <d v="1899-12-30T18:10:00"/>
    <d v="1899-12-30T19:40:00"/>
    <d v="1899-12-30T19:36:00"/>
    <n v="-4"/>
    <n v="0"/>
    <x v="1"/>
    <x v="0"/>
    <n v="84"/>
  </r>
  <r>
    <x v="0"/>
    <x v="0"/>
    <x v="0"/>
    <x v="16"/>
    <d v="1899-12-30T09:10:00"/>
    <d v="1899-12-30T10:40:00"/>
    <d v="1899-12-30T10:51:00"/>
    <n v="11"/>
    <n v="0"/>
    <x v="2"/>
    <x v="0"/>
    <n v="83"/>
  </r>
  <r>
    <x v="0"/>
    <x v="0"/>
    <x v="0"/>
    <x v="16"/>
    <d v="1899-12-30T13:10:00"/>
    <d v="1899-12-30T14:40:00"/>
    <d v="1899-12-30T14:51:00"/>
    <n v="11"/>
    <n v="0"/>
    <x v="2"/>
    <x v="0"/>
    <n v="115"/>
  </r>
  <r>
    <x v="0"/>
    <x v="0"/>
    <x v="0"/>
    <x v="16"/>
    <d v="1899-12-30T18:10:00"/>
    <d v="1899-12-30T19:40:00"/>
    <d v="1899-12-30T19:51:00"/>
    <n v="11"/>
    <n v="0"/>
    <x v="2"/>
    <x v="0"/>
    <n v="105"/>
  </r>
  <r>
    <x v="0"/>
    <x v="0"/>
    <x v="0"/>
    <x v="17"/>
    <d v="1899-12-30T09:10:00"/>
    <d v="1899-12-30T10:40:00"/>
    <d v="1899-12-30T10:43:00"/>
    <n v="3"/>
    <n v="0"/>
    <x v="3"/>
    <x v="0"/>
    <n v="123"/>
  </r>
  <r>
    <x v="0"/>
    <x v="0"/>
    <x v="0"/>
    <x v="17"/>
    <d v="1899-12-30T13:10:00"/>
    <d v="1899-12-30T14:40:00"/>
    <d v="1899-12-30T14:43:00"/>
    <n v="3"/>
    <n v="0"/>
    <x v="3"/>
    <x v="0"/>
    <n v="102"/>
  </r>
  <r>
    <x v="0"/>
    <x v="0"/>
    <x v="0"/>
    <x v="17"/>
    <d v="1899-12-30T18:10:00"/>
    <d v="1899-12-30T19:40:00"/>
    <d v="1899-12-30T19:43:00"/>
    <n v="3"/>
    <n v="0"/>
    <x v="3"/>
    <x v="0"/>
    <n v="113"/>
  </r>
  <r>
    <x v="0"/>
    <x v="0"/>
    <x v="0"/>
    <x v="18"/>
    <d v="1899-12-30T09:10:00"/>
    <d v="1899-12-30T10:40:00"/>
    <d v="1899-12-30T10:57:00"/>
    <n v="17"/>
    <n v="1"/>
    <x v="4"/>
    <x v="0"/>
    <n v="181"/>
  </r>
  <r>
    <x v="0"/>
    <x v="0"/>
    <x v="0"/>
    <x v="18"/>
    <d v="1899-12-30T13:10:00"/>
    <d v="1899-12-30T14:40:00"/>
    <d v="1899-12-30T14:58:00"/>
    <n v="18"/>
    <n v="1"/>
    <x v="4"/>
    <x v="0"/>
    <n v="191"/>
  </r>
  <r>
    <x v="0"/>
    <x v="0"/>
    <x v="0"/>
    <x v="18"/>
    <d v="1899-12-30T18:10:00"/>
    <d v="1899-12-30T19:40:00"/>
    <d v="1899-12-30T19:57:00"/>
    <n v="17"/>
    <n v="1"/>
    <x v="4"/>
    <x v="0"/>
    <n v="191"/>
  </r>
  <r>
    <x v="0"/>
    <x v="0"/>
    <x v="0"/>
    <x v="19"/>
    <d v="1899-12-30T09:10:00"/>
    <d v="1899-12-30T10:40:00"/>
    <d v="1899-12-30T10:47:00"/>
    <n v="7"/>
    <n v="0"/>
    <x v="5"/>
    <x v="0"/>
    <n v="68"/>
  </r>
  <r>
    <x v="0"/>
    <x v="0"/>
    <x v="0"/>
    <x v="19"/>
    <d v="1899-12-30T13:10:00"/>
    <d v="1899-12-30T14:40:00"/>
    <d v="1899-12-30T14:47:00"/>
    <n v="7"/>
    <n v="0"/>
    <x v="5"/>
    <x v="0"/>
    <n v="73"/>
  </r>
  <r>
    <x v="0"/>
    <x v="0"/>
    <x v="0"/>
    <x v="19"/>
    <d v="1899-12-30T18:10:00"/>
    <d v="1899-12-30T19:40:00"/>
    <d v="1899-12-30T19:47:00"/>
    <n v="7"/>
    <n v="0"/>
    <x v="5"/>
    <x v="0"/>
    <n v="114"/>
  </r>
  <r>
    <x v="0"/>
    <x v="0"/>
    <x v="0"/>
    <x v="20"/>
    <d v="1899-12-30T09:10:00"/>
    <d v="1899-12-30T10:40:00"/>
    <d v="1899-12-30T10:52:00"/>
    <n v="12"/>
    <n v="0"/>
    <x v="6"/>
    <x v="0"/>
    <n v="64"/>
  </r>
  <r>
    <x v="0"/>
    <x v="0"/>
    <x v="0"/>
    <x v="20"/>
    <d v="1899-12-30T13:10:00"/>
    <d v="1899-12-30T14:40:00"/>
    <d v="1899-12-30T14:52:00"/>
    <n v="12"/>
    <n v="0"/>
    <x v="6"/>
    <x v="0"/>
    <n v="88"/>
  </r>
  <r>
    <x v="0"/>
    <x v="0"/>
    <x v="0"/>
    <x v="20"/>
    <d v="1899-12-30T18:10:00"/>
    <d v="1899-12-30T19:40:00"/>
    <d v="1899-12-30T19:53:00"/>
    <n v="13"/>
    <n v="0"/>
    <x v="6"/>
    <x v="0"/>
    <n v="117"/>
  </r>
  <r>
    <x v="0"/>
    <x v="0"/>
    <x v="0"/>
    <x v="21"/>
    <d v="1899-12-30T09:10:00"/>
    <d v="1899-12-30T10:40:00"/>
    <d v="1899-12-30T10:56:00"/>
    <n v="16"/>
    <n v="1"/>
    <x v="0"/>
    <x v="0"/>
    <n v="181"/>
  </r>
  <r>
    <x v="0"/>
    <x v="0"/>
    <x v="0"/>
    <x v="21"/>
    <d v="1899-12-30T13:10:00"/>
    <d v="1899-12-30T14:40:00"/>
    <d v="1899-12-30T14:56:00"/>
    <n v="16"/>
    <n v="1"/>
    <x v="0"/>
    <x v="0"/>
    <n v="184"/>
  </r>
  <r>
    <x v="0"/>
    <x v="0"/>
    <x v="0"/>
    <x v="21"/>
    <d v="1899-12-30T18:10:00"/>
    <d v="1899-12-30T19:40:00"/>
    <d v="1899-12-30T19:56:00"/>
    <n v="16"/>
    <n v="1"/>
    <x v="0"/>
    <x v="0"/>
    <n v="180"/>
  </r>
  <r>
    <x v="0"/>
    <x v="0"/>
    <x v="0"/>
    <x v="22"/>
    <d v="1899-12-30T09:10:00"/>
    <d v="1899-12-30T10:40:00"/>
    <d v="1899-12-30T10:45:00"/>
    <n v="5"/>
    <n v="0"/>
    <x v="1"/>
    <x v="0"/>
    <n v="78"/>
  </r>
  <r>
    <x v="0"/>
    <x v="0"/>
    <x v="0"/>
    <x v="22"/>
    <d v="1899-12-30T13:10:00"/>
    <d v="1899-12-30T14:40:00"/>
    <d v="1899-12-30T14:45:00"/>
    <n v="5"/>
    <n v="0"/>
    <x v="1"/>
    <x v="0"/>
    <n v="103"/>
  </r>
  <r>
    <x v="0"/>
    <x v="0"/>
    <x v="0"/>
    <x v="22"/>
    <d v="1899-12-30T18:10:00"/>
    <d v="1899-12-30T19:40:00"/>
    <d v="1899-12-30T19:46:00"/>
    <n v="6"/>
    <n v="0"/>
    <x v="1"/>
    <x v="0"/>
    <n v="92"/>
  </r>
  <r>
    <x v="0"/>
    <x v="0"/>
    <x v="0"/>
    <x v="23"/>
    <d v="1899-12-30T09:10:00"/>
    <d v="1899-12-30T10:40:00"/>
    <d v="1899-12-30T10:44:00"/>
    <n v="4"/>
    <n v="0"/>
    <x v="2"/>
    <x v="0"/>
    <n v="81"/>
  </r>
  <r>
    <x v="0"/>
    <x v="0"/>
    <x v="0"/>
    <x v="23"/>
    <d v="1899-12-30T13:10:00"/>
    <d v="1899-12-30T14:40:00"/>
    <d v="1899-12-30T14:44:00"/>
    <n v="4"/>
    <n v="0"/>
    <x v="2"/>
    <x v="0"/>
    <n v="101"/>
  </r>
  <r>
    <x v="0"/>
    <x v="0"/>
    <x v="0"/>
    <x v="23"/>
    <d v="1899-12-30T18:10:00"/>
    <d v="1899-12-30T19:40:00"/>
    <d v="1899-12-30T19:44:00"/>
    <n v="4"/>
    <n v="0"/>
    <x v="2"/>
    <x v="0"/>
    <n v="103"/>
  </r>
  <r>
    <x v="0"/>
    <x v="0"/>
    <x v="0"/>
    <x v="24"/>
    <d v="1899-12-30T09:10:00"/>
    <d v="1899-12-30T10:40:00"/>
    <d v="1899-12-30T10:45:00"/>
    <n v="5"/>
    <n v="0"/>
    <x v="3"/>
    <x v="0"/>
    <n v="103"/>
  </r>
  <r>
    <x v="0"/>
    <x v="0"/>
    <x v="0"/>
    <x v="24"/>
    <d v="1899-12-30T13:10:00"/>
    <d v="1899-12-30T14:40:00"/>
    <d v="1899-12-30T14:44:00"/>
    <n v="4"/>
    <n v="0"/>
    <x v="3"/>
    <x v="0"/>
    <n v="114"/>
  </r>
  <r>
    <x v="0"/>
    <x v="0"/>
    <x v="0"/>
    <x v="24"/>
    <d v="1899-12-30T18:10:00"/>
    <d v="1899-12-30T19:40:00"/>
    <d v="1899-12-30T19:44:00"/>
    <n v="4"/>
    <n v="0"/>
    <x v="3"/>
    <x v="0"/>
    <n v="77"/>
  </r>
  <r>
    <x v="0"/>
    <x v="0"/>
    <x v="0"/>
    <x v="25"/>
    <d v="1899-12-30T09:10:00"/>
    <d v="1899-12-30T10:40:00"/>
    <d v="1899-12-30T10:57:00"/>
    <n v="17"/>
    <n v="1"/>
    <x v="4"/>
    <x v="0"/>
    <n v="168"/>
  </r>
  <r>
    <x v="0"/>
    <x v="0"/>
    <x v="0"/>
    <x v="25"/>
    <d v="1899-12-30T13:10:00"/>
    <d v="1899-12-30T14:40:00"/>
    <d v="1899-12-30T14:56:00"/>
    <n v="16"/>
    <n v="1"/>
    <x v="4"/>
    <x v="0"/>
    <n v="177"/>
  </r>
  <r>
    <x v="0"/>
    <x v="0"/>
    <x v="0"/>
    <x v="25"/>
    <d v="1899-12-30T18:10:00"/>
    <d v="1899-12-30T19:40:00"/>
    <d v="1899-12-30T19:57:00"/>
    <n v="17"/>
    <n v="1"/>
    <x v="4"/>
    <x v="0"/>
    <n v="181"/>
  </r>
  <r>
    <x v="0"/>
    <x v="0"/>
    <x v="0"/>
    <x v="26"/>
    <d v="1899-12-30T09:10:00"/>
    <d v="1899-12-30T10:40:00"/>
    <d v="1899-12-30T10:45:00"/>
    <n v="5"/>
    <n v="0"/>
    <x v="5"/>
    <x v="0"/>
    <n v="91"/>
  </r>
  <r>
    <x v="0"/>
    <x v="0"/>
    <x v="0"/>
    <x v="26"/>
    <d v="1899-12-30T13:10:00"/>
    <d v="1899-12-30T14:40:00"/>
    <d v="1899-12-30T14:45:00"/>
    <n v="5"/>
    <n v="0"/>
    <x v="5"/>
    <x v="0"/>
    <n v="106"/>
  </r>
  <r>
    <x v="0"/>
    <x v="0"/>
    <x v="0"/>
    <x v="26"/>
    <d v="1899-12-30T18:10:00"/>
    <d v="1899-12-30T19:40:00"/>
    <d v="1899-12-30T19:45:00"/>
    <n v="5"/>
    <n v="0"/>
    <x v="5"/>
    <x v="0"/>
    <n v="100"/>
  </r>
  <r>
    <x v="0"/>
    <x v="0"/>
    <x v="0"/>
    <x v="27"/>
    <d v="1899-12-30T09:10:00"/>
    <d v="1899-12-30T10:40:00"/>
    <d v="1899-12-30T10:51:00"/>
    <n v="11"/>
    <n v="0"/>
    <x v="6"/>
    <x v="0"/>
    <n v="87"/>
  </r>
  <r>
    <x v="0"/>
    <x v="0"/>
    <x v="0"/>
    <x v="27"/>
    <d v="1899-12-30T13:10:00"/>
    <d v="1899-12-30T14:40:00"/>
    <d v="1899-12-30T14:51:00"/>
    <n v="11"/>
    <n v="0"/>
    <x v="6"/>
    <x v="0"/>
    <n v="107"/>
  </r>
  <r>
    <x v="0"/>
    <x v="0"/>
    <x v="0"/>
    <x v="27"/>
    <d v="1899-12-30T18:10:00"/>
    <d v="1899-12-30T19:40:00"/>
    <d v="1899-12-30T19:51:00"/>
    <n v="11"/>
    <n v="0"/>
    <x v="6"/>
    <x v="0"/>
    <n v="140"/>
  </r>
  <r>
    <x v="0"/>
    <x v="0"/>
    <x v="0"/>
    <x v="28"/>
    <d v="1899-12-30T09:10:00"/>
    <d v="1899-12-30T10:40:00"/>
    <d v="1899-12-30T12:56:00"/>
    <n v="136"/>
    <n v="1"/>
    <x v="0"/>
    <x v="0"/>
    <n v="193"/>
  </r>
  <r>
    <x v="0"/>
    <x v="0"/>
    <x v="0"/>
    <x v="28"/>
    <d v="1899-12-30T13:10:00"/>
    <d v="1899-12-30T14:40:00"/>
    <d v="1899-12-30T17:02:00"/>
    <n v="142"/>
    <n v="1"/>
    <x v="0"/>
    <x v="0"/>
    <n v="179"/>
  </r>
  <r>
    <x v="0"/>
    <x v="0"/>
    <x v="0"/>
    <x v="28"/>
    <d v="1899-12-30T18:10:00"/>
    <d v="1899-12-30T19:40:00"/>
    <d v="1899-12-30T20:05:00"/>
    <n v="25"/>
    <n v="1"/>
    <x v="0"/>
    <x v="0"/>
    <n v="204"/>
  </r>
  <r>
    <x v="0"/>
    <x v="0"/>
    <x v="0"/>
    <x v="29"/>
    <d v="1899-12-30T09:10:00"/>
    <d v="1899-12-30T10:40:00"/>
    <d v="1899-12-30T10:49:00"/>
    <n v="9"/>
    <n v="0"/>
    <x v="1"/>
    <x v="0"/>
    <n v="89"/>
  </r>
  <r>
    <x v="0"/>
    <x v="0"/>
    <x v="0"/>
    <x v="29"/>
    <d v="1899-12-30T13:10:00"/>
    <d v="1899-12-30T14:40:00"/>
    <d v="1899-12-30T14:49:00"/>
    <n v="9"/>
    <n v="0"/>
    <x v="1"/>
    <x v="0"/>
    <n v="113"/>
  </r>
  <r>
    <x v="0"/>
    <x v="0"/>
    <x v="0"/>
    <x v="29"/>
    <d v="1899-12-30T18:10:00"/>
    <d v="1899-12-30T19:40:00"/>
    <d v="1899-12-30T19:49:00"/>
    <n v="9"/>
    <n v="0"/>
    <x v="1"/>
    <x v="0"/>
    <n v="101"/>
  </r>
  <r>
    <x v="0"/>
    <x v="1"/>
    <x v="1"/>
    <x v="0"/>
    <d v="1899-12-30T07:45:00"/>
    <d v="1899-12-30T09:15:00"/>
    <d v="1899-12-30T09:38:00"/>
    <n v="23"/>
    <n v="1"/>
    <x v="0"/>
    <x v="1"/>
    <n v="190"/>
  </r>
  <r>
    <x v="0"/>
    <x v="1"/>
    <x v="1"/>
    <x v="0"/>
    <d v="1899-12-30T14:45:00"/>
    <d v="1899-12-30T16:15:00"/>
    <d v="1899-12-30T16:37:00"/>
    <n v="22"/>
    <n v="1"/>
    <x v="0"/>
    <x v="1"/>
    <n v="180"/>
  </r>
  <r>
    <x v="0"/>
    <x v="1"/>
    <x v="1"/>
    <x v="0"/>
    <d v="1899-12-30T20:45:00"/>
    <d v="1899-12-30T22:15:00"/>
    <d v="1899-12-30T22:39:00"/>
    <n v="24"/>
    <n v="1"/>
    <x v="0"/>
    <x v="1"/>
    <n v="186"/>
  </r>
  <r>
    <x v="0"/>
    <x v="1"/>
    <x v="1"/>
    <x v="1"/>
    <d v="1899-12-30T07:45:00"/>
    <d v="1899-12-30T09:15:00"/>
    <d v="1899-12-30T09:25:00"/>
    <n v="10"/>
    <n v="0"/>
    <x v="1"/>
    <x v="1"/>
    <n v="125"/>
  </r>
  <r>
    <x v="0"/>
    <x v="1"/>
    <x v="1"/>
    <x v="1"/>
    <d v="1899-12-30T14:45:00"/>
    <d v="1899-12-30T16:15:00"/>
    <d v="1899-12-30T16:25:00"/>
    <n v="10"/>
    <n v="0"/>
    <x v="1"/>
    <x v="1"/>
    <n v="104"/>
  </r>
  <r>
    <x v="0"/>
    <x v="1"/>
    <x v="1"/>
    <x v="1"/>
    <d v="1899-12-30T20:45:00"/>
    <d v="1899-12-30T22:15:00"/>
    <d v="1899-12-30T22:24:00"/>
    <n v="9"/>
    <n v="0"/>
    <x v="1"/>
    <x v="1"/>
    <n v="111"/>
  </r>
  <r>
    <x v="0"/>
    <x v="1"/>
    <x v="1"/>
    <x v="2"/>
    <d v="1899-12-30T07:45:00"/>
    <d v="1899-12-30T09:15:00"/>
    <d v="1899-12-30T09:22:00"/>
    <n v="7"/>
    <n v="0"/>
    <x v="2"/>
    <x v="1"/>
    <n v="110"/>
  </r>
  <r>
    <x v="0"/>
    <x v="1"/>
    <x v="1"/>
    <x v="2"/>
    <d v="1899-12-30T14:45:00"/>
    <d v="1899-12-30T16:15:00"/>
    <d v="1899-12-30T16:22:00"/>
    <n v="7"/>
    <n v="0"/>
    <x v="2"/>
    <x v="1"/>
    <n v="103"/>
  </r>
  <r>
    <x v="0"/>
    <x v="1"/>
    <x v="1"/>
    <x v="2"/>
    <d v="1899-12-30T20:45:00"/>
    <d v="1899-12-30T22:15:00"/>
    <d v="1899-12-30T22:22:00"/>
    <n v="7"/>
    <n v="0"/>
    <x v="2"/>
    <x v="1"/>
    <n v="58"/>
  </r>
  <r>
    <x v="0"/>
    <x v="1"/>
    <x v="1"/>
    <x v="3"/>
    <d v="1899-12-30T07:45:00"/>
    <d v="1899-12-30T09:15:00"/>
    <d v="1899-12-30T09:23:00"/>
    <n v="8"/>
    <n v="0"/>
    <x v="3"/>
    <x v="1"/>
    <n v="115"/>
  </r>
  <r>
    <x v="0"/>
    <x v="1"/>
    <x v="1"/>
    <x v="3"/>
    <d v="1899-12-30T14:45:00"/>
    <d v="1899-12-30T16:15:00"/>
    <d v="1899-12-30T16:23:00"/>
    <n v="8"/>
    <n v="0"/>
    <x v="3"/>
    <x v="1"/>
    <n v="91"/>
  </r>
  <r>
    <x v="0"/>
    <x v="1"/>
    <x v="1"/>
    <x v="3"/>
    <d v="1899-12-30T20:45:00"/>
    <d v="1899-12-30T22:15:00"/>
    <d v="1899-12-30T22:23:00"/>
    <n v="8"/>
    <n v="0"/>
    <x v="3"/>
    <x v="1"/>
    <n v="115"/>
  </r>
  <r>
    <x v="0"/>
    <x v="1"/>
    <x v="1"/>
    <x v="4"/>
    <d v="1899-12-30T07:45:00"/>
    <d v="1899-12-30T09:15:00"/>
    <d v="1899-12-30T09:29:00"/>
    <n v="14"/>
    <n v="0"/>
    <x v="4"/>
    <x v="1"/>
    <n v="179"/>
  </r>
  <r>
    <x v="0"/>
    <x v="1"/>
    <x v="1"/>
    <x v="4"/>
    <d v="1899-12-30T14:45:00"/>
    <d v="1899-12-30T16:15:00"/>
    <d v="1899-12-30T16:29:00"/>
    <n v="14"/>
    <n v="0"/>
    <x v="4"/>
    <x v="1"/>
    <n v="171"/>
  </r>
  <r>
    <x v="0"/>
    <x v="1"/>
    <x v="1"/>
    <x v="4"/>
    <d v="1899-12-30T20:45:00"/>
    <d v="1899-12-30T22:15:00"/>
    <d v="1899-12-30T22:29:00"/>
    <n v="14"/>
    <n v="0"/>
    <x v="4"/>
    <x v="1"/>
    <n v="165"/>
  </r>
  <r>
    <x v="0"/>
    <x v="1"/>
    <x v="1"/>
    <x v="5"/>
    <d v="1899-12-30T07:45:00"/>
    <d v="1899-12-30T09:15:00"/>
    <d v="1899-12-30T09:15:00"/>
    <n v="0"/>
    <n v="0"/>
    <x v="5"/>
    <x v="1"/>
    <n v="96"/>
  </r>
  <r>
    <x v="0"/>
    <x v="1"/>
    <x v="1"/>
    <x v="5"/>
    <d v="1899-12-30T14:45:00"/>
    <d v="1899-12-30T16:15:00"/>
    <d v="1899-12-30T16:14:00"/>
    <n v="-1"/>
    <n v="0"/>
    <x v="5"/>
    <x v="1"/>
    <n v="92"/>
  </r>
  <r>
    <x v="0"/>
    <x v="1"/>
    <x v="1"/>
    <x v="5"/>
    <d v="1899-12-30T20:45:00"/>
    <d v="1899-12-30T22:15:00"/>
    <d v="1899-12-30T22:13:00"/>
    <n v="-2"/>
    <n v="0"/>
    <x v="5"/>
    <x v="1"/>
    <n v="95"/>
  </r>
  <r>
    <x v="0"/>
    <x v="1"/>
    <x v="1"/>
    <x v="6"/>
    <d v="1899-12-30T07:45:00"/>
    <d v="1899-12-30T09:15:00"/>
    <d v="1899-12-30T09:28:00"/>
    <n v="13"/>
    <n v="0"/>
    <x v="6"/>
    <x v="1"/>
    <n v="110"/>
  </r>
  <r>
    <x v="0"/>
    <x v="1"/>
    <x v="1"/>
    <x v="6"/>
    <d v="1899-12-30T14:45:00"/>
    <d v="1899-12-30T16:15:00"/>
    <d v="1899-12-30T16:28:00"/>
    <n v="13"/>
    <n v="0"/>
    <x v="6"/>
    <x v="1"/>
    <n v="102"/>
  </r>
  <r>
    <x v="0"/>
    <x v="1"/>
    <x v="1"/>
    <x v="6"/>
    <d v="1899-12-30T20:45:00"/>
    <d v="1899-12-30T22:15:00"/>
    <d v="1899-12-30T22:28:00"/>
    <n v="13"/>
    <n v="0"/>
    <x v="6"/>
    <x v="1"/>
    <n v="85"/>
  </r>
  <r>
    <x v="0"/>
    <x v="1"/>
    <x v="1"/>
    <x v="7"/>
    <d v="1899-12-30T07:45:00"/>
    <d v="1899-12-30T09:15:00"/>
    <d v="1899-12-30T11:32:00"/>
    <n v="137"/>
    <n v="1"/>
    <x v="0"/>
    <x v="1"/>
    <n v="169"/>
  </r>
  <r>
    <x v="0"/>
    <x v="1"/>
    <x v="1"/>
    <x v="7"/>
    <d v="1899-12-30T14:45:00"/>
    <d v="1899-12-30T16:15:00"/>
    <d v="1899-12-30T16:42:00"/>
    <n v="27"/>
    <n v="1"/>
    <x v="0"/>
    <x v="1"/>
    <n v="177"/>
  </r>
  <r>
    <x v="0"/>
    <x v="1"/>
    <x v="1"/>
    <x v="7"/>
    <d v="1899-12-30T20:45:00"/>
    <d v="1899-12-30T22:15:00"/>
    <d v="1899-12-30T22:40:00"/>
    <n v="25"/>
    <n v="1"/>
    <x v="0"/>
    <x v="1"/>
    <n v="179"/>
  </r>
  <r>
    <x v="0"/>
    <x v="1"/>
    <x v="1"/>
    <x v="8"/>
    <d v="1899-12-30T07:45:00"/>
    <d v="1899-12-30T09:15:00"/>
    <d v="1899-12-30T09:17:00"/>
    <n v="2"/>
    <n v="0"/>
    <x v="1"/>
    <x v="1"/>
    <n v="108"/>
  </r>
  <r>
    <x v="0"/>
    <x v="1"/>
    <x v="1"/>
    <x v="8"/>
    <d v="1899-12-30T14:45:00"/>
    <d v="1899-12-30T16:15:00"/>
    <d v="1899-12-30T16:17:00"/>
    <n v="2"/>
    <n v="0"/>
    <x v="1"/>
    <x v="1"/>
    <n v="121"/>
  </r>
  <r>
    <x v="0"/>
    <x v="1"/>
    <x v="1"/>
    <x v="8"/>
    <d v="1899-12-30T20:45:00"/>
    <d v="1899-12-30T22:15:00"/>
    <d v="1899-12-30T22:17:00"/>
    <n v="2"/>
    <n v="0"/>
    <x v="1"/>
    <x v="1"/>
    <n v="147"/>
  </r>
  <r>
    <x v="0"/>
    <x v="1"/>
    <x v="1"/>
    <x v="9"/>
    <d v="1899-12-30T07:45:00"/>
    <d v="1899-12-30T09:15:00"/>
    <d v="1899-12-30T09:15:00"/>
    <n v="0"/>
    <n v="0"/>
    <x v="2"/>
    <x v="1"/>
    <n v="101"/>
  </r>
  <r>
    <x v="0"/>
    <x v="1"/>
    <x v="1"/>
    <x v="9"/>
    <d v="1899-12-30T14:45:00"/>
    <d v="1899-12-30T16:15:00"/>
    <d v="1899-12-30T16:15:00"/>
    <n v="0"/>
    <n v="0"/>
    <x v="2"/>
    <x v="1"/>
    <n v="102"/>
  </r>
  <r>
    <x v="0"/>
    <x v="1"/>
    <x v="1"/>
    <x v="9"/>
    <d v="1899-12-30T20:45:00"/>
    <d v="1899-12-30T22:15:00"/>
    <d v="1899-12-30T22:15:00"/>
    <n v="0"/>
    <n v="0"/>
    <x v="2"/>
    <x v="1"/>
    <n v="108"/>
  </r>
  <r>
    <x v="0"/>
    <x v="1"/>
    <x v="1"/>
    <x v="10"/>
    <d v="1899-12-30T07:45:00"/>
    <d v="1899-12-30T09:15:00"/>
    <d v="1899-12-30T09:22:00"/>
    <n v="7"/>
    <n v="0"/>
    <x v="3"/>
    <x v="1"/>
    <n v="77"/>
  </r>
  <r>
    <x v="0"/>
    <x v="1"/>
    <x v="1"/>
    <x v="10"/>
    <d v="1899-12-30T14:45:00"/>
    <d v="1899-12-30T16:15:00"/>
    <d v="1899-12-30T16:22:00"/>
    <n v="7"/>
    <n v="0"/>
    <x v="3"/>
    <x v="1"/>
    <n v="92"/>
  </r>
  <r>
    <x v="0"/>
    <x v="1"/>
    <x v="1"/>
    <x v="10"/>
    <d v="1899-12-30T20:45:00"/>
    <d v="1899-12-30T22:15:00"/>
    <d v="1899-12-30T22:22:00"/>
    <n v="7"/>
    <n v="0"/>
    <x v="3"/>
    <x v="1"/>
    <n v="97"/>
  </r>
  <r>
    <x v="0"/>
    <x v="1"/>
    <x v="1"/>
    <x v="11"/>
    <d v="1899-12-30T07:45:00"/>
    <d v="1899-12-30T09:15:00"/>
    <d v="1899-12-30T11:48:00"/>
    <n v="153"/>
    <n v="1"/>
    <x v="4"/>
    <x v="1"/>
    <n v="183"/>
  </r>
  <r>
    <x v="0"/>
    <x v="1"/>
    <x v="1"/>
    <x v="11"/>
    <d v="1899-12-30T14:45:00"/>
    <d v="1899-12-30T16:15:00"/>
    <d v="1899-12-30T18:05:00"/>
    <n v="110"/>
    <n v="1"/>
    <x v="4"/>
    <x v="1"/>
    <n v="181"/>
  </r>
  <r>
    <x v="0"/>
    <x v="1"/>
    <x v="1"/>
    <x v="11"/>
    <d v="1899-12-30T20:45:00"/>
    <d v="1899-12-30T22:15:00"/>
    <d v="1899-12-30T23:50:00"/>
    <n v="95"/>
    <n v="1"/>
    <x v="4"/>
    <x v="1"/>
    <n v="169"/>
  </r>
  <r>
    <x v="0"/>
    <x v="1"/>
    <x v="1"/>
    <x v="12"/>
    <d v="1899-12-30T07:45:00"/>
    <d v="1899-12-30T09:15:00"/>
    <d v="1899-12-30T09:24:00"/>
    <n v="9"/>
    <n v="0"/>
    <x v="5"/>
    <x v="1"/>
    <n v="88"/>
  </r>
  <r>
    <x v="0"/>
    <x v="1"/>
    <x v="1"/>
    <x v="12"/>
    <d v="1899-12-30T14:45:00"/>
    <d v="1899-12-30T16:15:00"/>
    <d v="1899-12-30T16:24:00"/>
    <n v="9"/>
    <n v="0"/>
    <x v="5"/>
    <x v="1"/>
    <n v="85"/>
  </r>
  <r>
    <x v="0"/>
    <x v="1"/>
    <x v="1"/>
    <x v="12"/>
    <d v="1899-12-30T20:45:00"/>
    <d v="1899-12-30T22:15:00"/>
    <d v="1899-12-30T22:24:00"/>
    <n v="9"/>
    <n v="0"/>
    <x v="5"/>
    <x v="1"/>
    <n v="127"/>
  </r>
  <r>
    <x v="0"/>
    <x v="1"/>
    <x v="1"/>
    <x v="13"/>
    <d v="1899-12-30T07:45:00"/>
    <d v="1899-12-30T09:15:00"/>
    <d v="1899-12-30T09:31:00"/>
    <n v="16"/>
    <n v="1"/>
    <x v="6"/>
    <x v="1"/>
    <n v="102"/>
  </r>
  <r>
    <x v="0"/>
    <x v="1"/>
    <x v="1"/>
    <x v="13"/>
    <d v="1899-12-30T14:45:00"/>
    <d v="1899-12-30T16:15:00"/>
    <d v="1899-12-30T16:29:00"/>
    <n v="14"/>
    <n v="0"/>
    <x v="6"/>
    <x v="1"/>
    <n v="91"/>
  </r>
  <r>
    <x v="0"/>
    <x v="1"/>
    <x v="1"/>
    <x v="13"/>
    <d v="1899-12-30T20:45:00"/>
    <d v="1899-12-30T22:15:00"/>
    <d v="1899-12-30T22:31:00"/>
    <n v="16"/>
    <n v="1"/>
    <x v="6"/>
    <x v="1"/>
    <n v="84"/>
  </r>
  <r>
    <x v="0"/>
    <x v="1"/>
    <x v="1"/>
    <x v="14"/>
    <d v="1899-12-30T07:45:00"/>
    <d v="1899-12-30T09:15:00"/>
    <d v="1899-12-30T09:32:00"/>
    <n v="17"/>
    <n v="1"/>
    <x v="0"/>
    <x v="1"/>
    <n v="170"/>
  </r>
  <r>
    <x v="0"/>
    <x v="1"/>
    <x v="1"/>
    <x v="14"/>
    <d v="1899-12-30T14:45:00"/>
    <d v="1899-12-30T16:15:00"/>
    <d v="1899-12-30T16:32:00"/>
    <n v="17"/>
    <n v="1"/>
    <x v="0"/>
    <x v="1"/>
    <n v="180"/>
  </r>
  <r>
    <x v="0"/>
    <x v="1"/>
    <x v="1"/>
    <x v="14"/>
    <d v="1899-12-30T20:45:00"/>
    <d v="1899-12-30T22:15:00"/>
    <d v="1899-12-30T22:31:00"/>
    <n v="16"/>
    <n v="1"/>
    <x v="0"/>
    <x v="1"/>
    <n v="158"/>
  </r>
  <r>
    <x v="0"/>
    <x v="1"/>
    <x v="1"/>
    <x v="15"/>
    <d v="1899-12-30T07:45:00"/>
    <d v="1899-12-30T09:15:00"/>
    <d v="1899-12-30T09:08:00"/>
    <n v="-7"/>
    <n v="0"/>
    <x v="1"/>
    <x v="1"/>
    <n v="104"/>
  </r>
  <r>
    <x v="0"/>
    <x v="1"/>
    <x v="1"/>
    <x v="15"/>
    <d v="1899-12-30T14:45:00"/>
    <d v="1899-12-30T16:15:00"/>
    <d v="1899-12-30T16:13:00"/>
    <n v="-2"/>
    <n v="0"/>
    <x v="1"/>
    <x v="1"/>
    <n v="84"/>
  </r>
  <r>
    <x v="0"/>
    <x v="1"/>
    <x v="1"/>
    <x v="15"/>
    <d v="1899-12-30T20:45:00"/>
    <d v="1899-12-30T22:15:00"/>
    <d v="1899-12-30T22:09:00"/>
    <n v="-6"/>
    <n v="0"/>
    <x v="1"/>
    <x v="1"/>
    <n v="80"/>
  </r>
  <r>
    <x v="0"/>
    <x v="1"/>
    <x v="1"/>
    <x v="16"/>
    <d v="1899-12-30T07:45:00"/>
    <d v="1899-12-30T09:15:00"/>
    <d v="1899-12-30T09:26:00"/>
    <n v="11"/>
    <n v="0"/>
    <x v="2"/>
    <x v="1"/>
    <n v="106"/>
  </r>
  <r>
    <x v="0"/>
    <x v="1"/>
    <x v="1"/>
    <x v="16"/>
    <d v="1899-12-30T14:45:00"/>
    <d v="1899-12-30T16:15:00"/>
    <d v="1899-12-30T16:25:00"/>
    <n v="10"/>
    <n v="0"/>
    <x v="2"/>
    <x v="1"/>
    <n v="85"/>
  </r>
  <r>
    <x v="0"/>
    <x v="1"/>
    <x v="1"/>
    <x v="16"/>
    <d v="1899-12-30T20:45:00"/>
    <d v="1899-12-30T22:15:00"/>
    <d v="1899-12-30T22:25:00"/>
    <n v="10"/>
    <n v="0"/>
    <x v="2"/>
    <x v="1"/>
    <n v="119"/>
  </r>
  <r>
    <x v="0"/>
    <x v="1"/>
    <x v="1"/>
    <x v="17"/>
    <d v="1899-12-30T07:45:00"/>
    <d v="1899-12-30T09:15:00"/>
    <d v="1899-12-30T09:16:00"/>
    <n v="1"/>
    <n v="0"/>
    <x v="3"/>
    <x v="1"/>
    <n v="113"/>
  </r>
  <r>
    <x v="0"/>
    <x v="1"/>
    <x v="1"/>
    <x v="17"/>
    <d v="1899-12-30T14:45:00"/>
    <d v="1899-12-30T16:15:00"/>
    <d v="1899-12-30T16:15:00"/>
    <n v="0"/>
    <n v="0"/>
    <x v="3"/>
    <x v="1"/>
    <n v="119"/>
  </r>
  <r>
    <x v="0"/>
    <x v="1"/>
    <x v="1"/>
    <x v="17"/>
    <d v="1899-12-30T20:45:00"/>
    <d v="1899-12-30T22:15:00"/>
    <d v="1899-12-30T22:15:00"/>
    <n v="0"/>
    <n v="0"/>
    <x v="3"/>
    <x v="1"/>
    <n v="118"/>
  </r>
  <r>
    <x v="0"/>
    <x v="1"/>
    <x v="1"/>
    <x v="18"/>
    <d v="1899-12-30T07:45:00"/>
    <d v="1899-12-30T09:15:00"/>
    <d v="1899-12-30T09:36:00"/>
    <n v="21"/>
    <n v="1"/>
    <x v="4"/>
    <x v="1"/>
    <n v="181"/>
  </r>
  <r>
    <x v="0"/>
    <x v="1"/>
    <x v="1"/>
    <x v="18"/>
    <d v="1899-12-30T14:45:00"/>
    <d v="1899-12-30T16:15:00"/>
    <d v="1899-12-30T16:34:00"/>
    <n v="19"/>
    <n v="1"/>
    <x v="4"/>
    <x v="1"/>
    <n v="184"/>
  </r>
  <r>
    <x v="0"/>
    <x v="1"/>
    <x v="1"/>
    <x v="18"/>
    <d v="1899-12-30T20:45:00"/>
    <d v="1899-12-30T22:15:00"/>
    <d v="1899-12-30T22:34:00"/>
    <n v="19"/>
    <n v="1"/>
    <x v="4"/>
    <x v="1"/>
    <n v="177"/>
  </r>
  <r>
    <x v="0"/>
    <x v="1"/>
    <x v="1"/>
    <x v="19"/>
    <d v="1899-12-30T07:45:00"/>
    <d v="1899-12-30T09:15:00"/>
    <d v="1899-12-30T09:22:00"/>
    <n v="7"/>
    <n v="0"/>
    <x v="5"/>
    <x v="1"/>
    <n v="112"/>
  </r>
  <r>
    <x v="0"/>
    <x v="1"/>
    <x v="1"/>
    <x v="19"/>
    <d v="1899-12-30T14:45:00"/>
    <d v="1899-12-30T16:15:00"/>
    <d v="1899-12-30T16:21:00"/>
    <n v="6"/>
    <n v="0"/>
    <x v="5"/>
    <x v="1"/>
    <n v="98"/>
  </r>
  <r>
    <x v="0"/>
    <x v="1"/>
    <x v="1"/>
    <x v="19"/>
    <d v="1899-12-30T20:45:00"/>
    <d v="1899-12-30T22:15:00"/>
    <d v="1899-12-30T22:21:00"/>
    <n v="6"/>
    <n v="0"/>
    <x v="5"/>
    <x v="1"/>
    <n v="105"/>
  </r>
  <r>
    <x v="0"/>
    <x v="1"/>
    <x v="1"/>
    <x v="20"/>
    <d v="1899-12-30T07:45:00"/>
    <d v="1899-12-30T09:15:00"/>
    <d v="1899-12-30T09:28:00"/>
    <n v="13"/>
    <n v="0"/>
    <x v="6"/>
    <x v="1"/>
    <n v="93"/>
  </r>
  <r>
    <x v="0"/>
    <x v="1"/>
    <x v="1"/>
    <x v="20"/>
    <d v="1899-12-30T14:45:00"/>
    <d v="1899-12-30T16:15:00"/>
    <d v="1899-12-30T16:29:00"/>
    <n v="14"/>
    <n v="0"/>
    <x v="6"/>
    <x v="1"/>
    <n v="91"/>
  </r>
  <r>
    <x v="0"/>
    <x v="1"/>
    <x v="1"/>
    <x v="20"/>
    <d v="1899-12-30T20:45:00"/>
    <d v="1899-12-30T22:15:00"/>
    <d v="1899-12-30T22:28:00"/>
    <n v="13"/>
    <n v="0"/>
    <x v="6"/>
    <x v="1"/>
    <n v="139"/>
  </r>
  <r>
    <x v="0"/>
    <x v="1"/>
    <x v="1"/>
    <x v="21"/>
    <d v="1899-12-30T07:45:00"/>
    <d v="1899-12-30T09:15:00"/>
    <d v="1899-12-30T09:32:00"/>
    <n v="17"/>
    <n v="1"/>
    <x v="0"/>
    <x v="1"/>
    <n v="175"/>
  </r>
  <r>
    <x v="0"/>
    <x v="1"/>
    <x v="1"/>
    <x v="21"/>
    <d v="1899-12-30T14:45:00"/>
    <d v="1899-12-30T16:15:00"/>
    <d v="1899-12-30T16:33:00"/>
    <n v="18"/>
    <n v="1"/>
    <x v="0"/>
    <x v="1"/>
    <n v="175"/>
  </r>
  <r>
    <x v="0"/>
    <x v="1"/>
    <x v="1"/>
    <x v="21"/>
    <d v="1899-12-30T20:45:00"/>
    <d v="1899-12-30T22:15:00"/>
    <d v="1899-12-30T22:32:00"/>
    <n v="17"/>
    <n v="1"/>
    <x v="0"/>
    <x v="1"/>
    <n v="162"/>
  </r>
  <r>
    <x v="0"/>
    <x v="1"/>
    <x v="1"/>
    <x v="22"/>
    <d v="1899-12-30T07:45:00"/>
    <d v="1899-12-30T09:15:00"/>
    <d v="1899-12-30T09:20:00"/>
    <n v="5"/>
    <n v="0"/>
    <x v="1"/>
    <x v="1"/>
    <n v="85"/>
  </r>
  <r>
    <x v="0"/>
    <x v="1"/>
    <x v="1"/>
    <x v="22"/>
    <d v="1899-12-30T14:45:00"/>
    <d v="1899-12-30T16:15:00"/>
    <d v="1899-12-30T16:21:00"/>
    <n v="6"/>
    <n v="0"/>
    <x v="1"/>
    <x v="1"/>
    <n v="99"/>
  </r>
  <r>
    <x v="0"/>
    <x v="1"/>
    <x v="1"/>
    <x v="22"/>
    <d v="1899-12-30T20:45:00"/>
    <d v="1899-12-30T22:15:00"/>
    <d v="1899-12-30T22:21:00"/>
    <n v="6"/>
    <n v="0"/>
    <x v="1"/>
    <x v="1"/>
    <n v="93"/>
  </r>
  <r>
    <x v="0"/>
    <x v="1"/>
    <x v="1"/>
    <x v="23"/>
    <d v="1899-12-30T07:45:00"/>
    <d v="1899-12-30T09:15:00"/>
    <d v="1899-12-30T09:19:00"/>
    <n v="4"/>
    <n v="0"/>
    <x v="2"/>
    <x v="1"/>
    <n v="112"/>
  </r>
  <r>
    <x v="0"/>
    <x v="1"/>
    <x v="1"/>
    <x v="23"/>
    <d v="1899-12-30T14:45:00"/>
    <d v="1899-12-30T16:15:00"/>
    <d v="1899-12-30T16:19:00"/>
    <n v="4"/>
    <n v="0"/>
    <x v="2"/>
    <x v="1"/>
    <n v="118"/>
  </r>
  <r>
    <x v="0"/>
    <x v="1"/>
    <x v="1"/>
    <x v="23"/>
    <d v="1899-12-30T20:45:00"/>
    <d v="1899-12-30T22:15:00"/>
    <d v="1899-12-30T22:18:00"/>
    <n v="3"/>
    <n v="0"/>
    <x v="2"/>
    <x v="1"/>
    <n v="116"/>
  </r>
  <r>
    <x v="0"/>
    <x v="1"/>
    <x v="1"/>
    <x v="24"/>
    <d v="1899-12-30T07:45:00"/>
    <d v="1899-12-30T09:15:00"/>
    <d v="1899-12-30T09:20:00"/>
    <n v="5"/>
    <n v="0"/>
    <x v="3"/>
    <x v="1"/>
    <n v="93"/>
  </r>
  <r>
    <x v="0"/>
    <x v="1"/>
    <x v="1"/>
    <x v="24"/>
    <d v="1899-12-30T14:45:00"/>
    <d v="1899-12-30T16:15:00"/>
    <d v="1899-12-30T16:20:00"/>
    <n v="5"/>
    <n v="0"/>
    <x v="3"/>
    <x v="1"/>
    <n v="97"/>
  </r>
  <r>
    <x v="0"/>
    <x v="1"/>
    <x v="1"/>
    <x v="24"/>
    <d v="1899-12-30T20:45:00"/>
    <d v="1899-12-30T22:15:00"/>
    <d v="1899-12-30T22:20:00"/>
    <n v="5"/>
    <n v="0"/>
    <x v="3"/>
    <x v="1"/>
    <n v="95"/>
  </r>
  <r>
    <x v="0"/>
    <x v="1"/>
    <x v="1"/>
    <x v="25"/>
    <d v="1899-12-30T07:45:00"/>
    <d v="1899-12-30T09:15:00"/>
    <d v="1899-12-30T09:33:00"/>
    <n v="18"/>
    <n v="1"/>
    <x v="4"/>
    <x v="1"/>
    <n v="175"/>
  </r>
  <r>
    <x v="0"/>
    <x v="1"/>
    <x v="1"/>
    <x v="25"/>
    <d v="1899-12-30T14:45:00"/>
    <d v="1899-12-30T16:15:00"/>
    <d v="1899-12-30T16:33:00"/>
    <n v="18"/>
    <n v="1"/>
    <x v="4"/>
    <x v="1"/>
    <n v="198"/>
  </r>
  <r>
    <x v="0"/>
    <x v="1"/>
    <x v="1"/>
    <x v="25"/>
    <d v="1899-12-30T20:45:00"/>
    <d v="1899-12-30T22:15:00"/>
    <d v="1899-12-30T22:33:00"/>
    <n v="18"/>
    <n v="1"/>
    <x v="4"/>
    <x v="1"/>
    <n v="192"/>
  </r>
  <r>
    <x v="0"/>
    <x v="1"/>
    <x v="1"/>
    <x v="26"/>
    <d v="1899-12-30T07:45:00"/>
    <d v="1899-12-30T09:15:00"/>
    <d v="1899-12-30T09:20:00"/>
    <n v="5"/>
    <n v="0"/>
    <x v="5"/>
    <x v="1"/>
    <n v="101"/>
  </r>
  <r>
    <x v="0"/>
    <x v="1"/>
    <x v="1"/>
    <x v="26"/>
    <d v="1899-12-30T14:45:00"/>
    <d v="1899-12-30T16:15:00"/>
    <d v="1899-12-30T16:20:00"/>
    <n v="5"/>
    <n v="0"/>
    <x v="5"/>
    <x v="1"/>
    <n v="108"/>
  </r>
  <r>
    <x v="0"/>
    <x v="1"/>
    <x v="1"/>
    <x v="26"/>
    <d v="1899-12-30T20:45:00"/>
    <d v="1899-12-30T22:15:00"/>
    <d v="1899-12-30T22:20:00"/>
    <n v="5"/>
    <n v="0"/>
    <x v="5"/>
    <x v="1"/>
    <n v="85"/>
  </r>
  <r>
    <x v="0"/>
    <x v="1"/>
    <x v="1"/>
    <x v="27"/>
    <d v="1899-12-30T07:45:00"/>
    <d v="1899-12-30T09:15:00"/>
    <d v="1899-12-30T09:27:00"/>
    <n v="12"/>
    <n v="0"/>
    <x v="6"/>
    <x v="1"/>
    <n v="81"/>
  </r>
  <r>
    <x v="0"/>
    <x v="1"/>
    <x v="1"/>
    <x v="27"/>
    <d v="1899-12-30T14:45:00"/>
    <d v="1899-12-30T16:15:00"/>
    <d v="1899-12-30T16:26:00"/>
    <n v="11"/>
    <n v="0"/>
    <x v="6"/>
    <x v="1"/>
    <n v="98"/>
  </r>
  <r>
    <x v="0"/>
    <x v="1"/>
    <x v="1"/>
    <x v="27"/>
    <d v="1899-12-30T20:45:00"/>
    <d v="1899-12-30T22:15:00"/>
    <d v="1899-12-30T22:26:00"/>
    <n v="11"/>
    <n v="0"/>
    <x v="6"/>
    <x v="1"/>
    <n v="128"/>
  </r>
  <r>
    <x v="0"/>
    <x v="1"/>
    <x v="1"/>
    <x v="28"/>
    <d v="1899-12-30T07:45:00"/>
    <d v="1899-12-30T09:15:00"/>
    <d v="1899-12-30T11:30:00"/>
    <n v="135"/>
    <n v="1"/>
    <x v="0"/>
    <x v="1"/>
    <n v="181"/>
  </r>
  <r>
    <x v="0"/>
    <x v="1"/>
    <x v="1"/>
    <x v="28"/>
    <d v="1899-12-30T14:45:00"/>
    <d v="1899-12-30T16:15:00"/>
    <d v="1899-12-30T18:27:00"/>
    <n v="132"/>
    <n v="1"/>
    <x v="0"/>
    <x v="1"/>
    <n v="182"/>
  </r>
  <r>
    <x v="0"/>
    <x v="1"/>
    <x v="1"/>
    <x v="28"/>
    <d v="1899-12-30T20:45:00"/>
    <d v="1899-12-30T22:15:00"/>
    <d v="1899-12-30T23:53:00"/>
    <n v="98"/>
    <n v="1"/>
    <x v="0"/>
    <x v="1"/>
    <n v="172"/>
  </r>
  <r>
    <x v="0"/>
    <x v="1"/>
    <x v="1"/>
    <x v="29"/>
    <d v="1899-12-30T07:45:00"/>
    <d v="1899-12-30T09:15:00"/>
    <d v="1899-12-30T09:23:00"/>
    <n v="8"/>
    <n v="0"/>
    <x v="1"/>
    <x v="1"/>
    <n v="118"/>
  </r>
  <r>
    <x v="0"/>
    <x v="1"/>
    <x v="1"/>
    <x v="29"/>
    <d v="1899-12-30T14:45:00"/>
    <d v="1899-12-30T16:15:00"/>
    <d v="1899-12-30T16:23:00"/>
    <n v="8"/>
    <n v="0"/>
    <x v="1"/>
    <x v="1"/>
    <n v="95"/>
  </r>
  <r>
    <x v="0"/>
    <x v="1"/>
    <x v="1"/>
    <x v="29"/>
    <d v="1899-12-30T20:45:00"/>
    <d v="1899-12-30T22:15:00"/>
    <d v="1899-12-30T22:22:00"/>
    <n v="7"/>
    <n v="0"/>
    <x v="1"/>
    <x v="1"/>
    <n v="101"/>
  </r>
  <r>
    <x v="0"/>
    <x v="1"/>
    <x v="2"/>
    <x v="0"/>
    <d v="1899-12-30T21:15:00"/>
    <d v="1899-12-30T22:25:00"/>
    <d v="1899-12-30T22:43:00"/>
    <n v="18"/>
    <n v="1"/>
    <x v="0"/>
    <x v="2"/>
    <n v="122"/>
  </r>
  <r>
    <x v="0"/>
    <x v="1"/>
    <x v="2"/>
    <x v="1"/>
    <d v="1899-12-30T21:15:00"/>
    <d v="1899-12-30T22:25:00"/>
    <d v="1899-12-30T22:32:00"/>
    <n v="7"/>
    <n v="0"/>
    <x v="1"/>
    <x v="2"/>
    <n v="58"/>
  </r>
  <r>
    <x v="0"/>
    <x v="1"/>
    <x v="2"/>
    <x v="2"/>
    <d v="1899-12-30T21:15:00"/>
    <d v="1899-12-30T22:25:00"/>
    <d v="1899-12-30T22:31:00"/>
    <n v="6"/>
    <n v="0"/>
    <x v="2"/>
    <x v="2"/>
    <n v="34"/>
  </r>
  <r>
    <x v="0"/>
    <x v="1"/>
    <x v="2"/>
    <x v="3"/>
    <d v="1899-12-30T21:15:00"/>
    <d v="1899-12-30T22:25:00"/>
    <d v="1899-12-30T22:31:00"/>
    <n v="6"/>
    <n v="0"/>
    <x v="3"/>
    <x v="2"/>
    <n v="54"/>
  </r>
  <r>
    <x v="0"/>
    <x v="1"/>
    <x v="2"/>
    <x v="4"/>
    <d v="1899-12-30T21:15:00"/>
    <d v="1899-12-30T22:25:00"/>
    <d v="1899-12-30T22:35:00"/>
    <n v="10"/>
    <n v="0"/>
    <x v="4"/>
    <x v="2"/>
    <n v="122"/>
  </r>
  <r>
    <x v="0"/>
    <x v="1"/>
    <x v="2"/>
    <x v="5"/>
    <d v="1899-12-30T21:15:00"/>
    <d v="1899-12-30T22:25:00"/>
    <d v="1899-12-30T22:25:00"/>
    <n v="0"/>
    <n v="0"/>
    <x v="5"/>
    <x v="2"/>
    <n v="59"/>
  </r>
  <r>
    <x v="0"/>
    <x v="1"/>
    <x v="2"/>
    <x v="6"/>
    <d v="1899-12-30T21:15:00"/>
    <d v="1899-12-30T22:25:00"/>
    <d v="1899-12-30T22:34:00"/>
    <n v="9"/>
    <n v="0"/>
    <x v="6"/>
    <x v="2"/>
    <n v="72"/>
  </r>
  <r>
    <x v="0"/>
    <x v="1"/>
    <x v="2"/>
    <x v="7"/>
    <d v="1899-12-30T21:15:00"/>
    <d v="1899-12-30T22:25:00"/>
    <d v="1899-12-30T22:43:00"/>
    <n v="18"/>
    <n v="1"/>
    <x v="0"/>
    <x v="2"/>
    <n v="130"/>
  </r>
  <r>
    <x v="0"/>
    <x v="1"/>
    <x v="2"/>
    <x v="8"/>
    <d v="1899-12-30T21:15:00"/>
    <d v="1899-12-30T22:25:00"/>
    <d v="1899-12-30T22:26:00"/>
    <n v="1"/>
    <n v="0"/>
    <x v="1"/>
    <x v="2"/>
    <n v="54"/>
  </r>
  <r>
    <x v="0"/>
    <x v="1"/>
    <x v="2"/>
    <x v="9"/>
    <d v="1899-12-30T21:15:00"/>
    <d v="1899-12-30T22:25:00"/>
    <d v="1899-12-30T22:25:00"/>
    <n v="0"/>
    <n v="0"/>
    <x v="2"/>
    <x v="2"/>
    <n v="56"/>
  </r>
  <r>
    <x v="0"/>
    <x v="1"/>
    <x v="2"/>
    <x v="10"/>
    <d v="1899-12-30T21:15:00"/>
    <d v="1899-12-30T22:25:00"/>
    <d v="1899-12-30T22:29:00"/>
    <n v="4"/>
    <n v="0"/>
    <x v="3"/>
    <x v="2"/>
    <n v="57"/>
  </r>
  <r>
    <x v="0"/>
    <x v="1"/>
    <x v="2"/>
    <x v="11"/>
    <d v="1899-12-30T21:15:00"/>
    <d v="1899-12-30T22:25:00"/>
    <d v="1899-12-30T23:35:00"/>
    <n v="70"/>
    <n v="1"/>
    <x v="4"/>
    <x v="2"/>
    <n v="115"/>
  </r>
  <r>
    <x v="0"/>
    <x v="1"/>
    <x v="2"/>
    <x v="12"/>
    <d v="1899-12-30T21:15:00"/>
    <d v="1899-12-30T22:25:00"/>
    <d v="1899-12-30T22:31:00"/>
    <n v="6"/>
    <n v="0"/>
    <x v="5"/>
    <x v="2"/>
    <n v="57"/>
  </r>
  <r>
    <x v="0"/>
    <x v="1"/>
    <x v="2"/>
    <x v="13"/>
    <d v="1899-12-30T21:15:00"/>
    <d v="1899-12-30T22:25:00"/>
    <d v="1899-12-30T22:37:00"/>
    <n v="12"/>
    <n v="0"/>
    <x v="6"/>
    <x v="2"/>
    <n v="60"/>
  </r>
  <r>
    <x v="0"/>
    <x v="1"/>
    <x v="2"/>
    <x v="14"/>
    <d v="1899-12-30T21:15:00"/>
    <d v="1899-12-30T22:25:00"/>
    <d v="1899-12-30T22:37:00"/>
    <n v="12"/>
    <n v="0"/>
    <x v="0"/>
    <x v="2"/>
    <n v="123"/>
  </r>
  <r>
    <x v="0"/>
    <x v="1"/>
    <x v="2"/>
    <x v="15"/>
    <d v="1899-12-30T21:15:00"/>
    <d v="1899-12-30T22:25:00"/>
    <d v="1899-12-30T22:21:00"/>
    <n v="-4"/>
    <n v="0"/>
    <x v="1"/>
    <x v="2"/>
    <n v="54"/>
  </r>
  <r>
    <x v="0"/>
    <x v="1"/>
    <x v="2"/>
    <x v="16"/>
    <d v="1899-12-30T21:15:00"/>
    <d v="1899-12-30T22:25:00"/>
    <d v="1899-12-30T22:33:00"/>
    <n v="8"/>
    <n v="0"/>
    <x v="2"/>
    <x v="2"/>
    <n v="49"/>
  </r>
  <r>
    <x v="0"/>
    <x v="1"/>
    <x v="2"/>
    <x v="17"/>
    <d v="1899-12-30T21:15:00"/>
    <d v="1899-12-30T22:25:00"/>
    <d v="1899-12-30T22:25:00"/>
    <n v="0"/>
    <n v="0"/>
    <x v="3"/>
    <x v="2"/>
    <n v="49"/>
  </r>
  <r>
    <x v="0"/>
    <x v="1"/>
    <x v="2"/>
    <x v="18"/>
    <d v="1899-12-30T21:15:00"/>
    <d v="1899-12-30T22:25:00"/>
    <d v="1899-12-30T22:41:00"/>
    <n v="16"/>
    <n v="1"/>
    <x v="4"/>
    <x v="2"/>
    <n v="115"/>
  </r>
  <r>
    <x v="0"/>
    <x v="1"/>
    <x v="2"/>
    <x v="19"/>
    <d v="1899-12-30T21:15:00"/>
    <d v="1899-12-30T22:25:00"/>
    <d v="1899-12-30T22:29:00"/>
    <n v="4"/>
    <n v="0"/>
    <x v="5"/>
    <x v="2"/>
    <n v="50"/>
  </r>
  <r>
    <x v="0"/>
    <x v="1"/>
    <x v="2"/>
    <x v="20"/>
    <d v="1899-12-30T21:15:00"/>
    <d v="1899-12-30T22:25:00"/>
    <d v="1899-12-30T22:35:00"/>
    <n v="10"/>
    <n v="0"/>
    <x v="6"/>
    <x v="2"/>
    <n v="35"/>
  </r>
  <r>
    <x v="0"/>
    <x v="1"/>
    <x v="2"/>
    <x v="21"/>
    <d v="1899-12-30T21:15:00"/>
    <d v="1899-12-30T22:25:00"/>
    <d v="1899-12-30T22:38:00"/>
    <n v="13"/>
    <n v="0"/>
    <x v="0"/>
    <x v="2"/>
    <n v="128"/>
  </r>
  <r>
    <x v="0"/>
    <x v="1"/>
    <x v="2"/>
    <x v="22"/>
    <d v="1899-12-30T21:15:00"/>
    <d v="1899-12-30T22:25:00"/>
    <d v="1899-12-30T22:28:00"/>
    <n v="3"/>
    <n v="0"/>
    <x v="1"/>
    <x v="2"/>
    <n v="67"/>
  </r>
  <r>
    <x v="0"/>
    <x v="1"/>
    <x v="2"/>
    <x v="23"/>
    <d v="1899-12-30T21:15:00"/>
    <d v="1899-12-30T22:25:00"/>
    <d v="1899-12-30T22:27:00"/>
    <n v="2"/>
    <n v="0"/>
    <x v="2"/>
    <x v="2"/>
    <n v="65"/>
  </r>
  <r>
    <x v="0"/>
    <x v="1"/>
    <x v="2"/>
    <x v="24"/>
    <d v="1899-12-30T21:15:00"/>
    <d v="1899-12-30T22:25:00"/>
    <d v="1899-12-30T22:28:00"/>
    <n v="3"/>
    <n v="0"/>
    <x v="3"/>
    <x v="2"/>
    <n v="53"/>
  </r>
  <r>
    <x v="0"/>
    <x v="1"/>
    <x v="2"/>
    <x v="25"/>
    <d v="1899-12-30T21:15:00"/>
    <d v="1899-12-30T22:25:00"/>
    <d v="1899-12-30T22:40:00"/>
    <n v="15"/>
    <n v="1"/>
    <x v="4"/>
    <x v="2"/>
    <n v="112"/>
  </r>
  <r>
    <x v="0"/>
    <x v="1"/>
    <x v="2"/>
    <x v="26"/>
    <d v="1899-12-30T21:15:00"/>
    <d v="1899-12-30T22:25:00"/>
    <d v="1899-12-30T22:28:00"/>
    <n v="3"/>
    <n v="0"/>
    <x v="5"/>
    <x v="2"/>
    <n v="60"/>
  </r>
  <r>
    <x v="0"/>
    <x v="1"/>
    <x v="2"/>
    <x v="27"/>
    <d v="1899-12-30T21:15:00"/>
    <d v="1899-12-30T22:25:00"/>
    <d v="1899-12-30T22:34:00"/>
    <n v="9"/>
    <n v="0"/>
    <x v="6"/>
    <x v="2"/>
    <n v="61"/>
  </r>
  <r>
    <x v="0"/>
    <x v="1"/>
    <x v="2"/>
    <x v="28"/>
    <d v="1899-12-30T21:15:00"/>
    <d v="1899-12-30T22:25:00"/>
    <d v="1899-12-30T23:28:00"/>
    <n v="63"/>
    <n v="1"/>
    <x v="0"/>
    <x v="2"/>
    <n v="119"/>
  </r>
  <r>
    <x v="0"/>
    <x v="1"/>
    <x v="2"/>
    <x v="29"/>
    <d v="1899-12-30T21:15:00"/>
    <d v="1899-12-30T22:25:00"/>
    <d v="1899-12-30T22:31:00"/>
    <n v="6"/>
    <n v="0"/>
    <x v="1"/>
    <x v="2"/>
    <n v="60"/>
  </r>
  <r>
    <x v="0"/>
    <x v="2"/>
    <x v="0"/>
    <x v="0"/>
    <d v="1899-12-30T18:05:00"/>
    <d v="1899-12-30T19:15:00"/>
    <d v="1899-12-30T19:33:00"/>
    <n v="18"/>
    <n v="1"/>
    <x v="0"/>
    <x v="3"/>
    <n v="137"/>
  </r>
  <r>
    <x v="0"/>
    <x v="2"/>
    <x v="0"/>
    <x v="1"/>
    <d v="1899-12-30T18:05:00"/>
    <d v="1899-12-30T19:15:00"/>
    <d v="1899-12-30T19:23:00"/>
    <n v="8"/>
    <n v="0"/>
    <x v="1"/>
    <x v="3"/>
    <n v="65"/>
  </r>
  <r>
    <x v="0"/>
    <x v="2"/>
    <x v="0"/>
    <x v="2"/>
    <d v="1899-12-30T18:05:00"/>
    <d v="1899-12-30T19:15:00"/>
    <d v="1899-12-30T19:20:00"/>
    <n v="5"/>
    <n v="0"/>
    <x v="2"/>
    <x v="3"/>
    <n v="62"/>
  </r>
  <r>
    <x v="0"/>
    <x v="2"/>
    <x v="0"/>
    <x v="3"/>
    <d v="1899-12-30T18:05:00"/>
    <d v="1899-12-30T19:15:00"/>
    <d v="1899-12-30T19:22:00"/>
    <n v="7"/>
    <n v="0"/>
    <x v="3"/>
    <x v="3"/>
    <n v="61"/>
  </r>
  <r>
    <x v="0"/>
    <x v="2"/>
    <x v="0"/>
    <x v="4"/>
    <d v="1899-12-30T18:05:00"/>
    <d v="1899-12-30T19:15:00"/>
    <d v="1899-12-30T19:27:00"/>
    <n v="12"/>
    <n v="0"/>
    <x v="4"/>
    <x v="3"/>
    <n v="116"/>
  </r>
  <r>
    <x v="0"/>
    <x v="2"/>
    <x v="0"/>
    <x v="5"/>
    <d v="1899-12-30T18:05:00"/>
    <d v="1899-12-30T19:15:00"/>
    <d v="1899-12-30T19:12:00"/>
    <n v="-3"/>
    <n v="0"/>
    <x v="5"/>
    <x v="3"/>
    <n v="56"/>
  </r>
  <r>
    <x v="0"/>
    <x v="2"/>
    <x v="0"/>
    <x v="6"/>
    <d v="1899-12-30T18:05:00"/>
    <d v="1899-12-30T19:15:00"/>
    <d v="1899-12-30T19:25:00"/>
    <n v="10"/>
    <n v="0"/>
    <x v="6"/>
    <x v="3"/>
    <n v="58"/>
  </r>
  <r>
    <x v="0"/>
    <x v="2"/>
    <x v="0"/>
    <x v="7"/>
    <d v="1899-12-30T18:05:00"/>
    <d v="1899-12-30T19:15:00"/>
    <d v="1899-12-30T19:33:00"/>
    <n v="18"/>
    <n v="1"/>
    <x v="0"/>
    <x v="3"/>
    <n v="102"/>
  </r>
  <r>
    <x v="0"/>
    <x v="2"/>
    <x v="0"/>
    <x v="8"/>
    <d v="1899-12-30T18:05:00"/>
    <d v="1899-12-30T19:15:00"/>
    <d v="1899-12-30T19:13:00"/>
    <n v="-2"/>
    <n v="0"/>
    <x v="1"/>
    <x v="3"/>
    <n v="69"/>
  </r>
  <r>
    <x v="0"/>
    <x v="2"/>
    <x v="0"/>
    <x v="9"/>
    <d v="1899-12-30T18:05:00"/>
    <d v="1899-12-30T19:15:00"/>
    <d v="1899-12-30T19:12:00"/>
    <n v="-3"/>
    <n v="0"/>
    <x v="2"/>
    <x v="3"/>
    <n v="78"/>
  </r>
  <r>
    <x v="0"/>
    <x v="2"/>
    <x v="0"/>
    <x v="10"/>
    <d v="1899-12-30T18:05:00"/>
    <d v="1899-12-30T19:15:00"/>
    <d v="1899-12-30T19:19:00"/>
    <n v="4"/>
    <n v="0"/>
    <x v="3"/>
    <x v="3"/>
    <n v="70"/>
  </r>
  <r>
    <x v="0"/>
    <x v="2"/>
    <x v="0"/>
    <x v="11"/>
    <d v="1899-12-30T18:05:00"/>
    <d v="1899-12-30T19:15:00"/>
    <d v="1899-12-30T20:30:00"/>
    <n v="75"/>
    <n v="1"/>
    <x v="4"/>
    <x v="3"/>
    <n v="108"/>
  </r>
  <r>
    <x v="0"/>
    <x v="2"/>
    <x v="0"/>
    <x v="12"/>
    <d v="1899-12-30T18:05:00"/>
    <d v="1899-12-30T19:15:00"/>
    <d v="1899-12-30T19:22:00"/>
    <n v="7"/>
    <n v="0"/>
    <x v="5"/>
    <x v="3"/>
    <n v="61"/>
  </r>
  <r>
    <x v="0"/>
    <x v="2"/>
    <x v="0"/>
    <x v="13"/>
    <d v="1899-12-30T18:05:00"/>
    <d v="1899-12-30T19:15:00"/>
    <d v="1899-12-30T19:27:00"/>
    <n v="12"/>
    <n v="0"/>
    <x v="6"/>
    <x v="3"/>
    <n v="53"/>
  </r>
  <r>
    <x v="0"/>
    <x v="2"/>
    <x v="0"/>
    <x v="14"/>
    <d v="1899-12-30T18:05:00"/>
    <d v="1899-12-30T19:15:00"/>
    <d v="1899-12-30T19:30:00"/>
    <n v="15"/>
    <n v="1"/>
    <x v="0"/>
    <x v="3"/>
    <n v="127"/>
  </r>
  <r>
    <x v="0"/>
    <x v="2"/>
    <x v="0"/>
    <x v="15"/>
    <d v="1899-12-30T18:05:00"/>
    <d v="1899-12-30T19:15:00"/>
    <d v="1899-12-30T19:04:00"/>
    <n v="-11"/>
    <n v="0"/>
    <x v="1"/>
    <x v="3"/>
    <n v="79"/>
  </r>
  <r>
    <x v="0"/>
    <x v="2"/>
    <x v="0"/>
    <x v="16"/>
    <d v="1899-12-30T18:05:00"/>
    <d v="1899-12-30T19:15:00"/>
    <d v="1899-12-30T19:23:00"/>
    <n v="8"/>
    <n v="0"/>
    <x v="2"/>
    <x v="3"/>
    <n v="74"/>
  </r>
  <r>
    <x v="0"/>
    <x v="2"/>
    <x v="0"/>
    <x v="17"/>
    <d v="1899-12-30T18:05:00"/>
    <d v="1899-12-30T19:15:00"/>
    <d v="1899-12-30T19:12:00"/>
    <n v="-3"/>
    <n v="0"/>
    <x v="3"/>
    <x v="3"/>
    <n v="62"/>
  </r>
  <r>
    <x v="0"/>
    <x v="2"/>
    <x v="0"/>
    <x v="18"/>
    <d v="1899-12-30T18:05:00"/>
    <d v="1899-12-30T19:15:00"/>
    <d v="1899-12-30T19:32:00"/>
    <n v="17"/>
    <n v="1"/>
    <x v="4"/>
    <x v="3"/>
    <n v="119"/>
  </r>
  <r>
    <x v="0"/>
    <x v="2"/>
    <x v="0"/>
    <x v="19"/>
    <d v="1899-12-30T18:05:00"/>
    <d v="1899-12-30T19:15:00"/>
    <d v="1899-12-30T19:18:00"/>
    <n v="3"/>
    <n v="0"/>
    <x v="5"/>
    <x v="3"/>
    <n v="63"/>
  </r>
  <r>
    <x v="0"/>
    <x v="2"/>
    <x v="0"/>
    <x v="20"/>
    <d v="1899-12-30T18:05:00"/>
    <d v="1899-12-30T19:15:00"/>
    <d v="1899-12-30T19:25:00"/>
    <n v="10"/>
    <n v="0"/>
    <x v="6"/>
    <x v="3"/>
    <n v="68"/>
  </r>
  <r>
    <x v="0"/>
    <x v="2"/>
    <x v="0"/>
    <x v="21"/>
    <d v="1899-12-30T18:05:00"/>
    <d v="1899-12-30T19:15:00"/>
    <d v="1899-12-30T19:30:00"/>
    <n v="15"/>
    <n v="1"/>
    <x v="0"/>
    <x v="3"/>
    <n v="124"/>
  </r>
  <r>
    <x v="0"/>
    <x v="2"/>
    <x v="0"/>
    <x v="22"/>
    <d v="1899-12-30T18:05:00"/>
    <d v="1899-12-30T19:15:00"/>
    <d v="1899-12-30T19:17:00"/>
    <n v="2"/>
    <n v="0"/>
    <x v="1"/>
    <x v="3"/>
    <n v="68"/>
  </r>
  <r>
    <x v="0"/>
    <x v="2"/>
    <x v="0"/>
    <x v="23"/>
    <d v="1899-12-30T18:05:00"/>
    <d v="1899-12-30T19:15:00"/>
    <d v="1899-12-30T19:15:00"/>
    <n v="0"/>
    <n v="0"/>
    <x v="2"/>
    <x v="3"/>
    <n v="75"/>
  </r>
  <r>
    <x v="0"/>
    <x v="2"/>
    <x v="0"/>
    <x v="24"/>
    <d v="1899-12-30T18:05:00"/>
    <d v="1899-12-30T19:15:00"/>
    <d v="1899-12-30T19:15:00"/>
    <n v="0"/>
    <n v="0"/>
    <x v="3"/>
    <x v="3"/>
    <n v="79"/>
  </r>
  <r>
    <x v="0"/>
    <x v="2"/>
    <x v="0"/>
    <x v="25"/>
    <d v="1899-12-30T18:05:00"/>
    <d v="1899-12-30T19:15:00"/>
    <d v="1899-12-30T19:31:00"/>
    <n v="16"/>
    <n v="1"/>
    <x v="4"/>
    <x v="3"/>
    <n v="128"/>
  </r>
  <r>
    <x v="0"/>
    <x v="2"/>
    <x v="0"/>
    <x v="26"/>
    <d v="1899-12-30T18:05:00"/>
    <d v="1899-12-30T19:15:00"/>
    <d v="1899-12-30T19:15:00"/>
    <n v="0"/>
    <n v="0"/>
    <x v="5"/>
    <x v="3"/>
    <n v="48"/>
  </r>
  <r>
    <x v="0"/>
    <x v="2"/>
    <x v="0"/>
    <x v="27"/>
    <d v="1899-12-30T18:05:00"/>
    <d v="1899-12-30T19:15:00"/>
    <d v="1899-12-30T19:24:00"/>
    <n v="9"/>
    <n v="0"/>
    <x v="6"/>
    <x v="3"/>
    <n v="53"/>
  </r>
  <r>
    <x v="0"/>
    <x v="2"/>
    <x v="0"/>
    <x v="28"/>
    <d v="1899-12-30T18:05:00"/>
    <d v="1899-12-30T19:15:00"/>
    <d v="1899-12-30T20:13:00"/>
    <n v="58"/>
    <n v="1"/>
    <x v="0"/>
    <x v="3"/>
    <n v="106"/>
  </r>
  <r>
    <x v="0"/>
    <x v="2"/>
    <x v="0"/>
    <x v="29"/>
    <d v="1899-12-30T18:05:00"/>
    <d v="1899-12-30T19:15:00"/>
    <d v="1899-12-30T19:20:00"/>
    <n v="5"/>
    <n v="0"/>
    <x v="1"/>
    <x v="3"/>
    <n v="70"/>
  </r>
  <r>
    <x v="1"/>
    <x v="0"/>
    <x v="0"/>
    <x v="0"/>
    <d v="1899-12-30T21:55:00"/>
    <d v="1899-12-30T23:35:00"/>
    <d v="1899-12-30T23:51:00"/>
    <n v="16"/>
    <n v="1"/>
    <x v="0"/>
    <x v="0"/>
    <m/>
  </r>
  <r>
    <x v="1"/>
    <x v="0"/>
    <x v="0"/>
    <x v="1"/>
    <d v="1899-12-30T21:55:00"/>
    <d v="1899-12-30T23:35:00"/>
    <d v="1899-12-30T23:49:00"/>
    <n v="14"/>
    <n v="0"/>
    <x v="1"/>
    <x v="0"/>
    <m/>
  </r>
  <r>
    <x v="1"/>
    <x v="0"/>
    <x v="0"/>
    <x v="2"/>
    <d v="1899-12-30T21:55:00"/>
    <d v="1899-12-30T23:35:00"/>
    <d v="1899-12-30T23:48:00"/>
    <n v="13"/>
    <n v="0"/>
    <x v="2"/>
    <x v="0"/>
    <m/>
  </r>
  <r>
    <x v="1"/>
    <x v="0"/>
    <x v="0"/>
    <x v="3"/>
    <d v="1899-12-30T21:55:00"/>
    <d v="1899-12-30T23:35:00"/>
    <d v="1899-12-30T23:49:00"/>
    <n v="14"/>
    <n v="0"/>
    <x v="3"/>
    <x v="0"/>
    <m/>
  </r>
  <r>
    <x v="1"/>
    <x v="0"/>
    <x v="0"/>
    <x v="4"/>
    <d v="1899-12-30T21:55:00"/>
    <d v="1899-12-30T23:35:00"/>
    <d v="1899-12-30T23:50:00"/>
    <n v="15"/>
    <n v="1"/>
    <x v="4"/>
    <x v="0"/>
    <m/>
  </r>
  <r>
    <x v="1"/>
    <x v="0"/>
    <x v="0"/>
    <x v="5"/>
    <d v="1899-12-30T21:55:00"/>
    <d v="1899-12-30T23:35:00"/>
    <d v="1899-12-30T23:47:00"/>
    <n v="12"/>
    <n v="0"/>
    <x v="5"/>
    <x v="0"/>
    <m/>
  </r>
  <r>
    <x v="1"/>
    <x v="0"/>
    <x v="0"/>
    <x v="6"/>
    <d v="1899-12-30T21:55:00"/>
    <d v="1899-12-30T23:35:00"/>
    <d v="1899-12-30T23:49:00"/>
    <n v="14"/>
    <n v="0"/>
    <x v="6"/>
    <x v="0"/>
    <m/>
  </r>
  <r>
    <x v="1"/>
    <x v="0"/>
    <x v="0"/>
    <x v="7"/>
    <d v="1899-12-30T21:55:00"/>
    <d v="1899-12-30T23:35:00"/>
    <d v="1899-12-30T23:51:00"/>
    <n v="16"/>
    <n v="1"/>
    <x v="0"/>
    <x v="0"/>
    <m/>
  </r>
  <r>
    <x v="1"/>
    <x v="0"/>
    <x v="0"/>
    <x v="8"/>
    <d v="1899-12-30T21:55:00"/>
    <d v="1899-12-30T23:35:00"/>
    <d v="1899-12-30T23:47:00"/>
    <n v="12"/>
    <n v="0"/>
    <x v="1"/>
    <x v="0"/>
    <m/>
  </r>
  <r>
    <x v="1"/>
    <x v="0"/>
    <x v="0"/>
    <x v="9"/>
    <d v="1899-12-30T21:55:00"/>
    <d v="1899-12-30T23:35:00"/>
    <d v="1899-12-30T23:47:00"/>
    <n v="12"/>
    <n v="0"/>
    <x v="2"/>
    <x v="0"/>
    <m/>
  </r>
  <r>
    <x v="1"/>
    <x v="0"/>
    <x v="0"/>
    <x v="10"/>
    <d v="1899-12-30T21:55:00"/>
    <d v="1899-12-30T23:35:00"/>
    <d v="1899-12-30T23:48:00"/>
    <n v="13"/>
    <n v="0"/>
    <x v="3"/>
    <x v="0"/>
    <m/>
  </r>
  <r>
    <x v="1"/>
    <x v="0"/>
    <x v="0"/>
    <x v="12"/>
    <d v="1899-12-30T21:55:00"/>
    <d v="1899-12-30T23:35:00"/>
    <d v="1899-12-30T23:49:00"/>
    <n v="14"/>
    <n v="0"/>
    <x v="5"/>
    <x v="0"/>
    <m/>
  </r>
  <r>
    <x v="1"/>
    <x v="0"/>
    <x v="0"/>
    <x v="13"/>
    <d v="1899-12-30T21:55:00"/>
    <d v="1899-12-30T23:35:00"/>
    <d v="1899-12-30T23:50:00"/>
    <n v="15"/>
    <n v="1"/>
    <x v="6"/>
    <x v="0"/>
    <m/>
  </r>
  <r>
    <x v="1"/>
    <x v="0"/>
    <x v="0"/>
    <x v="14"/>
    <d v="1899-12-30T21:55:00"/>
    <d v="1899-12-30T23:35:00"/>
    <d v="1899-12-30T23:50:00"/>
    <n v="15"/>
    <n v="1"/>
    <x v="0"/>
    <x v="0"/>
    <m/>
  </r>
  <r>
    <x v="1"/>
    <x v="0"/>
    <x v="0"/>
    <x v="15"/>
    <d v="1899-12-30T21:55:00"/>
    <d v="1899-12-30T23:35:00"/>
    <d v="1899-12-30T23:46:00"/>
    <n v="11"/>
    <n v="0"/>
    <x v="1"/>
    <x v="0"/>
    <m/>
  </r>
  <r>
    <x v="1"/>
    <x v="0"/>
    <x v="0"/>
    <x v="16"/>
    <d v="1899-12-30T21:55:00"/>
    <d v="1899-12-30T23:35:00"/>
    <d v="1899-12-30T23:49:00"/>
    <n v="14"/>
    <n v="0"/>
    <x v="2"/>
    <x v="0"/>
    <m/>
  </r>
  <r>
    <x v="1"/>
    <x v="0"/>
    <x v="0"/>
    <x v="17"/>
    <d v="1899-12-30T21:55:00"/>
    <d v="1899-12-30T23:35:00"/>
    <d v="1899-12-30T23:47:00"/>
    <n v="12"/>
    <n v="0"/>
    <x v="3"/>
    <x v="0"/>
    <m/>
  </r>
  <r>
    <x v="1"/>
    <x v="0"/>
    <x v="0"/>
    <x v="18"/>
    <d v="1899-12-30T21:55:00"/>
    <d v="1899-12-30T23:35:00"/>
    <d v="1899-12-30T23:51:00"/>
    <n v="16"/>
    <n v="1"/>
    <x v="4"/>
    <x v="0"/>
    <m/>
  </r>
  <r>
    <x v="1"/>
    <x v="0"/>
    <x v="0"/>
    <x v="19"/>
    <d v="1899-12-30T21:55:00"/>
    <d v="1899-12-30T23:35:00"/>
    <d v="1899-12-30T23:48:00"/>
    <n v="13"/>
    <n v="0"/>
    <x v="5"/>
    <x v="0"/>
    <m/>
  </r>
  <r>
    <x v="1"/>
    <x v="0"/>
    <x v="0"/>
    <x v="20"/>
    <d v="1899-12-30T21:55:00"/>
    <d v="1899-12-30T23:35:00"/>
    <d v="1899-12-30T23:49:00"/>
    <n v="14"/>
    <n v="0"/>
    <x v="6"/>
    <x v="0"/>
    <m/>
  </r>
  <r>
    <x v="1"/>
    <x v="0"/>
    <x v="0"/>
    <x v="21"/>
    <d v="1899-12-30T21:55:00"/>
    <d v="1899-12-30T23:35:00"/>
    <d v="1899-12-30T23:50:00"/>
    <n v="15"/>
    <n v="1"/>
    <x v="0"/>
    <x v="0"/>
    <m/>
  </r>
  <r>
    <x v="1"/>
    <x v="0"/>
    <x v="0"/>
    <x v="22"/>
    <d v="1899-12-30T21:55:00"/>
    <d v="1899-12-30T23:35:00"/>
    <d v="1899-12-30T23:48:00"/>
    <n v="13"/>
    <n v="0"/>
    <x v="1"/>
    <x v="0"/>
    <m/>
  </r>
  <r>
    <x v="1"/>
    <x v="0"/>
    <x v="0"/>
    <x v="23"/>
    <d v="1899-12-30T21:55:00"/>
    <d v="1899-12-30T23:35:00"/>
    <d v="1899-12-30T23:48:00"/>
    <n v="13"/>
    <n v="0"/>
    <x v="2"/>
    <x v="0"/>
    <m/>
  </r>
  <r>
    <x v="1"/>
    <x v="0"/>
    <x v="0"/>
    <x v="24"/>
    <d v="1899-12-30T21:55:00"/>
    <d v="1899-12-30T23:35:00"/>
    <d v="1899-12-30T23:48:00"/>
    <n v="13"/>
    <n v="0"/>
    <x v="3"/>
    <x v="0"/>
    <m/>
  </r>
  <r>
    <x v="1"/>
    <x v="0"/>
    <x v="0"/>
    <x v="25"/>
    <d v="1899-12-30T21:55:00"/>
    <d v="1899-12-30T23:35:00"/>
    <d v="1899-12-30T23:50:00"/>
    <n v="15"/>
    <n v="1"/>
    <x v="4"/>
    <x v="0"/>
    <m/>
  </r>
  <r>
    <x v="1"/>
    <x v="0"/>
    <x v="0"/>
    <x v="26"/>
    <d v="1899-12-30T21:55:00"/>
    <d v="1899-12-30T23:35:00"/>
    <d v="1899-12-30T23:48:00"/>
    <n v="13"/>
    <n v="0"/>
    <x v="5"/>
    <x v="0"/>
    <m/>
  </r>
  <r>
    <x v="1"/>
    <x v="0"/>
    <x v="0"/>
    <x v="27"/>
    <d v="1899-12-30T21:55:00"/>
    <d v="1899-12-30T23:35:00"/>
    <d v="1899-12-30T23:49:00"/>
    <n v="14"/>
    <n v="0"/>
    <x v="6"/>
    <x v="0"/>
    <m/>
  </r>
  <r>
    <x v="1"/>
    <x v="0"/>
    <x v="0"/>
    <x v="29"/>
    <d v="1899-12-30T21:55:00"/>
    <d v="1899-12-30T23:35:00"/>
    <d v="1899-12-30T23:48:00"/>
    <n v="13"/>
    <n v="0"/>
    <x v="1"/>
    <x v="0"/>
    <m/>
  </r>
  <r>
    <x v="1"/>
    <x v="1"/>
    <x v="1"/>
    <x v="0"/>
    <d v="1899-12-30T13:35:00"/>
    <d v="1899-12-30T15:15:00"/>
    <d v="1899-12-30T15:31:00"/>
    <n v="16"/>
    <n v="1"/>
    <x v="0"/>
    <x v="1"/>
    <m/>
  </r>
  <r>
    <x v="1"/>
    <x v="1"/>
    <x v="1"/>
    <x v="1"/>
    <d v="1899-12-30T13:35:00"/>
    <d v="1899-12-30T15:15:00"/>
    <d v="1899-12-30T15:29:00"/>
    <n v="14"/>
    <n v="0"/>
    <x v="1"/>
    <x v="1"/>
    <m/>
  </r>
  <r>
    <x v="1"/>
    <x v="1"/>
    <x v="1"/>
    <x v="2"/>
    <d v="1899-12-30T13:35:00"/>
    <d v="1899-12-30T15:15:00"/>
    <d v="1899-12-30T15:28:00"/>
    <n v="13"/>
    <n v="0"/>
    <x v="2"/>
    <x v="1"/>
    <m/>
  </r>
  <r>
    <x v="1"/>
    <x v="1"/>
    <x v="1"/>
    <x v="3"/>
    <d v="1899-12-30T13:35:00"/>
    <d v="1899-12-30T15:15:00"/>
    <d v="1899-12-30T15:28:00"/>
    <n v="13"/>
    <n v="0"/>
    <x v="3"/>
    <x v="1"/>
    <m/>
  </r>
  <r>
    <x v="1"/>
    <x v="1"/>
    <x v="1"/>
    <x v="4"/>
    <d v="1899-12-30T13:35:00"/>
    <d v="1899-12-30T15:15:00"/>
    <d v="1899-12-30T15:30:00"/>
    <n v="15"/>
    <n v="1"/>
    <x v="4"/>
    <x v="1"/>
    <m/>
  </r>
  <r>
    <x v="1"/>
    <x v="1"/>
    <x v="1"/>
    <x v="5"/>
    <d v="1899-12-30T13:35:00"/>
    <d v="1899-12-30T15:15:00"/>
    <d v="1899-12-30T15:27:00"/>
    <n v="12"/>
    <n v="0"/>
    <x v="5"/>
    <x v="1"/>
    <m/>
  </r>
  <r>
    <x v="1"/>
    <x v="1"/>
    <x v="1"/>
    <x v="6"/>
    <d v="1899-12-30T13:35:00"/>
    <d v="1899-12-30T15:15:00"/>
    <d v="1899-12-30T15:29:00"/>
    <n v="14"/>
    <n v="0"/>
    <x v="6"/>
    <x v="1"/>
    <m/>
  </r>
  <r>
    <x v="1"/>
    <x v="1"/>
    <x v="1"/>
    <x v="7"/>
    <d v="1899-12-30T13:35:00"/>
    <d v="1899-12-30T15:15:00"/>
    <d v="1899-12-30T15:31:00"/>
    <n v="16"/>
    <n v="1"/>
    <x v="0"/>
    <x v="1"/>
    <m/>
  </r>
  <r>
    <x v="1"/>
    <x v="1"/>
    <x v="1"/>
    <x v="8"/>
    <d v="1899-12-30T13:35:00"/>
    <d v="1899-12-30T15:15:00"/>
    <d v="1899-12-30T15:27:00"/>
    <n v="12"/>
    <n v="0"/>
    <x v="1"/>
    <x v="1"/>
    <m/>
  </r>
  <r>
    <x v="1"/>
    <x v="1"/>
    <x v="1"/>
    <x v="9"/>
    <d v="1899-12-30T13:35:00"/>
    <d v="1899-12-30T15:15:00"/>
    <d v="1899-12-30T15:27:00"/>
    <n v="12"/>
    <n v="0"/>
    <x v="2"/>
    <x v="1"/>
    <m/>
  </r>
  <r>
    <x v="1"/>
    <x v="1"/>
    <x v="1"/>
    <x v="10"/>
    <d v="1899-12-30T13:35:00"/>
    <d v="1899-12-30T15:15:00"/>
    <d v="1899-12-30T15:28:00"/>
    <n v="13"/>
    <n v="0"/>
    <x v="3"/>
    <x v="1"/>
    <m/>
  </r>
  <r>
    <x v="1"/>
    <x v="1"/>
    <x v="1"/>
    <x v="12"/>
    <d v="1899-12-30T13:35:00"/>
    <d v="1899-12-30T15:15:00"/>
    <d v="1899-12-30T15:28:00"/>
    <n v="13"/>
    <n v="0"/>
    <x v="5"/>
    <x v="1"/>
    <m/>
  </r>
  <r>
    <x v="1"/>
    <x v="1"/>
    <x v="1"/>
    <x v="13"/>
    <d v="1899-12-30T13:35:00"/>
    <d v="1899-12-30T15:15:00"/>
    <d v="1899-12-30T15:30:00"/>
    <n v="15"/>
    <n v="1"/>
    <x v="6"/>
    <x v="1"/>
    <m/>
  </r>
  <r>
    <x v="1"/>
    <x v="1"/>
    <x v="1"/>
    <x v="14"/>
    <d v="1899-12-30T13:35:00"/>
    <d v="1899-12-30T15:15:00"/>
    <d v="1899-12-30T15:30:00"/>
    <n v="15"/>
    <n v="1"/>
    <x v="0"/>
    <x v="1"/>
    <m/>
  </r>
  <r>
    <x v="1"/>
    <x v="1"/>
    <x v="1"/>
    <x v="15"/>
    <d v="1899-12-30T13:35:00"/>
    <d v="1899-12-30T15:15:00"/>
    <d v="1899-12-30T15:26:00"/>
    <n v="11"/>
    <n v="0"/>
    <x v="1"/>
    <x v="1"/>
    <m/>
  </r>
  <r>
    <x v="1"/>
    <x v="1"/>
    <x v="1"/>
    <x v="16"/>
    <d v="1899-12-30T13:35:00"/>
    <d v="1899-12-30T15:15:00"/>
    <d v="1899-12-30T15:29:00"/>
    <n v="14"/>
    <n v="0"/>
    <x v="2"/>
    <x v="1"/>
    <m/>
  </r>
  <r>
    <x v="1"/>
    <x v="1"/>
    <x v="1"/>
    <x v="17"/>
    <d v="1899-12-30T13:35:00"/>
    <d v="1899-12-30T15:15:00"/>
    <d v="1899-12-30T15:27:00"/>
    <n v="12"/>
    <n v="0"/>
    <x v="3"/>
    <x v="1"/>
    <m/>
  </r>
  <r>
    <x v="1"/>
    <x v="1"/>
    <x v="1"/>
    <x v="18"/>
    <d v="1899-12-30T13:35:00"/>
    <d v="1899-12-30T15:15:00"/>
    <d v="1899-12-30T15:30:00"/>
    <n v="15"/>
    <n v="1"/>
    <x v="4"/>
    <x v="1"/>
    <m/>
  </r>
  <r>
    <x v="1"/>
    <x v="1"/>
    <x v="1"/>
    <x v="19"/>
    <d v="1899-12-30T13:35:00"/>
    <d v="1899-12-30T15:15:00"/>
    <d v="1899-12-30T15:28:00"/>
    <n v="13"/>
    <n v="0"/>
    <x v="5"/>
    <x v="1"/>
    <m/>
  </r>
  <r>
    <x v="1"/>
    <x v="1"/>
    <x v="1"/>
    <x v="20"/>
    <d v="1899-12-30T13:35:00"/>
    <d v="1899-12-30T15:15:00"/>
    <d v="1899-12-30T15:29:00"/>
    <n v="14"/>
    <n v="0"/>
    <x v="6"/>
    <x v="1"/>
    <m/>
  </r>
  <r>
    <x v="1"/>
    <x v="1"/>
    <x v="1"/>
    <x v="21"/>
    <d v="1899-12-30T13:35:00"/>
    <d v="1899-12-30T15:15:00"/>
    <d v="1899-12-30T15:30:00"/>
    <n v="15"/>
    <n v="1"/>
    <x v="0"/>
    <x v="1"/>
    <m/>
  </r>
  <r>
    <x v="1"/>
    <x v="1"/>
    <x v="1"/>
    <x v="22"/>
    <d v="1899-12-30T13:35:00"/>
    <d v="1899-12-30T15:15:00"/>
    <d v="1899-12-30T15:28:00"/>
    <n v="13"/>
    <n v="0"/>
    <x v="1"/>
    <x v="1"/>
    <m/>
  </r>
  <r>
    <x v="1"/>
    <x v="1"/>
    <x v="1"/>
    <x v="23"/>
    <d v="1899-12-30T13:35:00"/>
    <d v="1899-12-30T15:15:00"/>
    <d v="1899-12-30T15:27:00"/>
    <n v="12"/>
    <n v="0"/>
    <x v="2"/>
    <x v="1"/>
    <m/>
  </r>
  <r>
    <x v="1"/>
    <x v="1"/>
    <x v="1"/>
    <x v="24"/>
    <d v="1899-12-30T13:35:00"/>
    <d v="1899-12-30T15:15:00"/>
    <d v="1899-12-30T15:27:00"/>
    <n v="12"/>
    <n v="0"/>
    <x v="3"/>
    <x v="1"/>
    <m/>
  </r>
  <r>
    <x v="1"/>
    <x v="1"/>
    <x v="1"/>
    <x v="25"/>
    <d v="1899-12-30T13:35:00"/>
    <d v="1899-12-30T15:15:00"/>
    <d v="1899-12-30T15:30:00"/>
    <n v="15"/>
    <n v="1"/>
    <x v="4"/>
    <x v="1"/>
    <m/>
  </r>
  <r>
    <x v="1"/>
    <x v="1"/>
    <x v="1"/>
    <x v="26"/>
    <d v="1899-12-30T13:35:00"/>
    <d v="1899-12-30T15:15:00"/>
    <d v="1899-12-30T15:27:00"/>
    <n v="12"/>
    <n v="0"/>
    <x v="5"/>
    <x v="1"/>
    <m/>
  </r>
  <r>
    <x v="1"/>
    <x v="1"/>
    <x v="1"/>
    <x v="27"/>
    <d v="1899-12-30T13:35:00"/>
    <d v="1899-12-30T15:15:00"/>
    <d v="1899-12-30T15:29:00"/>
    <n v="14"/>
    <n v="0"/>
    <x v="6"/>
    <x v="1"/>
    <m/>
  </r>
  <r>
    <x v="1"/>
    <x v="1"/>
    <x v="1"/>
    <x v="28"/>
    <d v="1899-12-30T13:35:00"/>
    <d v="1899-12-30T15:15:00"/>
    <d v="1899-12-30T15:32:00"/>
    <n v="17"/>
    <n v="1"/>
    <x v="0"/>
    <x v="1"/>
    <m/>
  </r>
  <r>
    <x v="1"/>
    <x v="1"/>
    <x v="1"/>
    <x v="29"/>
    <d v="1899-12-30T13:35:00"/>
    <d v="1899-12-30T15:15:00"/>
    <d v="1899-12-30T15:28:00"/>
    <n v="13"/>
    <n v="0"/>
    <x v="1"/>
    <x v="1"/>
    <m/>
  </r>
  <r>
    <x v="1"/>
    <x v="1"/>
    <x v="2"/>
    <x v="0"/>
    <d v="1899-12-30T20:20:00"/>
    <d v="1899-12-30T21:35:00"/>
    <d v="1899-12-30T21:53:00"/>
    <n v="18"/>
    <n v="1"/>
    <x v="0"/>
    <x v="2"/>
    <m/>
  </r>
  <r>
    <x v="1"/>
    <x v="1"/>
    <x v="2"/>
    <x v="1"/>
    <d v="1899-12-30T20:20:00"/>
    <d v="1899-12-30T21:35:00"/>
    <d v="1899-12-30T21:46:00"/>
    <n v="11"/>
    <n v="0"/>
    <x v="1"/>
    <x v="2"/>
    <m/>
  </r>
  <r>
    <x v="1"/>
    <x v="1"/>
    <x v="2"/>
    <x v="2"/>
    <d v="1899-12-30T20:20:00"/>
    <d v="1899-12-30T21:35:00"/>
    <d v="1899-12-30T21:44:00"/>
    <n v="9"/>
    <n v="0"/>
    <x v="2"/>
    <x v="2"/>
    <m/>
  </r>
  <r>
    <x v="1"/>
    <x v="1"/>
    <x v="2"/>
    <x v="3"/>
    <d v="1899-12-30T20:20:00"/>
    <d v="1899-12-30T21:35:00"/>
    <d v="1899-12-30T21:46:00"/>
    <n v="11"/>
    <n v="0"/>
    <x v="3"/>
    <x v="2"/>
    <m/>
  </r>
  <r>
    <x v="1"/>
    <x v="1"/>
    <x v="2"/>
    <x v="4"/>
    <d v="1899-12-30T20:20:00"/>
    <d v="1899-12-30T21:35:00"/>
    <d v="1899-12-30T21:48:00"/>
    <n v="13"/>
    <n v="0"/>
    <x v="4"/>
    <x v="2"/>
    <m/>
  </r>
  <r>
    <x v="1"/>
    <x v="1"/>
    <x v="2"/>
    <x v="5"/>
    <d v="1899-12-30T20:20:00"/>
    <d v="1899-12-30T21:35:00"/>
    <d v="1899-12-30T21:32:00"/>
    <n v="-3"/>
    <n v="0"/>
    <x v="5"/>
    <x v="2"/>
    <m/>
  </r>
  <r>
    <x v="1"/>
    <x v="1"/>
    <x v="2"/>
    <x v="6"/>
    <d v="1899-12-30T20:20:00"/>
    <d v="1899-12-30T21:35:00"/>
    <d v="1899-12-30T21:48:00"/>
    <n v="13"/>
    <n v="0"/>
    <x v="6"/>
    <x v="2"/>
    <m/>
  </r>
  <r>
    <x v="1"/>
    <x v="1"/>
    <x v="2"/>
    <x v="7"/>
    <d v="1899-12-30T20:20:00"/>
    <d v="1899-12-30T21:35:00"/>
    <d v="1899-12-30T21:53:00"/>
    <n v="18"/>
    <n v="1"/>
    <x v="0"/>
    <x v="2"/>
    <m/>
  </r>
  <r>
    <x v="1"/>
    <x v="1"/>
    <x v="2"/>
    <x v="8"/>
    <d v="1899-12-30T20:20:00"/>
    <d v="1899-12-30T21:35:00"/>
    <d v="1899-12-30T21:41:00"/>
    <n v="6"/>
    <n v="0"/>
    <x v="1"/>
    <x v="2"/>
    <m/>
  </r>
  <r>
    <x v="1"/>
    <x v="1"/>
    <x v="2"/>
    <x v="9"/>
    <d v="1899-12-30T20:20:00"/>
    <d v="1899-12-30T21:35:00"/>
    <d v="1899-12-30T21:33:00"/>
    <n v="-2"/>
    <n v="0"/>
    <x v="2"/>
    <x v="2"/>
    <m/>
  </r>
  <r>
    <x v="1"/>
    <x v="1"/>
    <x v="2"/>
    <x v="10"/>
    <d v="1899-12-30T20:20:00"/>
    <d v="1899-12-30T21:35:00"/>
    <d v="1899-12-30T21:44:00"/>
    <n v="9"/>
    <n v="0"/>
    <x v="3"/>
    <x v="2"/>
    <m/>
  </r>
  <r>
    <x v="1"/>
    <x v="1"/>
    <x v="2"/>
    <x v="11"/>
    <d v="1899-12-30T20:20:00"/>
    <d v="1899-12-30T21:35:00"/>
    <d v="1899-12-30T21:57:00"/>
    <n v="22"/>
    <n v="1"/>
    <x v="4"/>
    <x v="2"/>
    <m/>
  </r>
  <r>
    <x v="1"/>
    <x v="1"/>
    <x v="2"/>
    <x v="12"/>
    <d v="1899-12-30T20:20:00"/>
    <d v="1899-12-30T21:35:00"/>
    <d v="1899-12-30T21:46:00"/>
    <n v="11"/>
    <n v="0"/>
    <x v="5"/>
    <x v="2"/>
    <m/>
  </r>
  <r>
    <x v="1"/>
    <x v="1"/>
    <x v="2"/>
    <x v="13"/>
    <d v="1899-12-30T20:20:00"/>
    <d v="1899-12-30T21:35:00"/>
    <d v="1899-12-30T21:49:00"/>
    <n v="14"/>
    <n v="0"/>
    <x v="6"/>
    <x v="2"/>
    <m/>
  </r>
  <r>
    <x v="1"/>
    <x v="1"/>
    <x v="2"/>
    <x v="14"/>
    <d v="1899-12-30T20:20:00"/>
    <d v="1899-12-30T21:35:00"/>
    <d v="1899-12-30T21:49:00"/>
    <n v="14"/>
    <n v="0"/>
    <x v="0"/>
    <x v="2"/>
    <m/>
  </r>
  <r>
    <x v="1"/>
    <x v="1"/>
    <x v="2"/>
    <x v="15"/>
    <d v="1899-12-30T20:20:00"/>
    <d v="1899-12-30T21:35:00"/>
    <d v="1899-12-30T21:22:00"/>
    <n v="-13"/>
    <n v="0"/>
    <x v="1"/>
    <x v="2"/>
    <m/>
  </r>
  <r>
    <x v="1"/>
    <x v="1"/>
    <x v="2"/>
    <x v="16"/>
    <d v="1899-12-30T20:20:00"/>
    <d v="1899-12-30T21:35:00"/>
    <d v="1899-12-30T21:47:00"/>
    <n v="12"/>
    <n v="0"/>
    <x v="2"/>
    <x v="2"/>
    <m/>
  </r>
  <r>
    <x v="1"/>
    <x v="1"/>
    <x v="2"/>
    <x v="17"/>
    <d v="1899-12-30T20:20:00"/>
    <d v="1899-12-30T21:35:00"/>
    <d v="1899-12-30T21:40:00"/>
    <n v="5"/>
    <n v="0"/>
    <x v="3"/>
    <x v="2"/>
    <m/>
  </r>
  <r>
    <x v="1"/>
    <x v="1"/>
    <x v="2"/>
    <x v="18"/>
    <d v="1899-12-30T20:20:00"/>
    <d v="1899-12-30T21:35:00"/>
    <d v="1899-12-30T21:53:00"/>
    <n v="18"/>
    <n v="1"/>
    <x v="4"/>
    <x v="2"/>
    <m/>
  </r>
  <r>
    <x v="1"/>
    <x v="1"/>
    <x v="2"/>
    <x v="19"/>
    <d v="1899-12-30T20:20:00"/>
    <d v="1899-12-30T21:35:00"/>
    <d v="1899-12-30T21:43:00"/>
    <n v="8"/>
    <n v="0"/>
    <x v="5"/>
    <x v="2"/>
    <m/>
  </r>
  <r>
    <x v="1"/>
    <x v="1"/>
    <x v="2"/>
    <x v="20"/>
    <d v="1899-12-30T20:20:00"/>
    <d v="1899-12-30T21:35:00"/>
    <d v="1899-12-30T21:48:00"/>
    <n v="13"/>
    <n v="0"/>
    <x v="6"/>
    <x v="2"/>
    <m/>
  </r>
  <r>
    <x v="1"/>
    <x v="1"/>
    <x v="2"/>
    <x v="21"/>
    <d v="1899-12-30T20:20:00"/>
    <d v="1899-12-30T21:35:00"/>
    <d v="1899-12-30T21:49:00"/>
    <n v="14"/>
    <n v="0"/>
    <x v="0"/>
    <x v="2"/>
    <m/>
  </r>
  <r>
    <x v="1"/>
    <x v="1"/>
    <x v="2"/>
    <x v="22"/>
    <d v="1899-12-30T20:20:00"/>
    <d v="1899-12-30T21:35:00"/>
    <d v="1899-12-30T21:42:00"/>
    <n v="7"/>
    <n v="0"/>
    <x v="1"/>
    <x v="2"/>
    <m/>
  </r>
  <r>
    <x v="1"/>
    <x v="1"/>
    <x v="2"/>
    <x v="23"/>
    <d v="1899-12-30T20:20:00"/>
    <d v="1899-12-30T21:35:00"/>
    <d v="1899-12-30T21:41:00"/>
    <n v="6"/>
    <n v="0"/>
    <x v="2"/>
    <x v="2"/>
    <m/>
  </r>
  <r>
    <x v="1"/>
    <x v="1"/>
    <x v="2"/>
    <x v="24"/>
    <d v="1899-12-30T20:20:00"/>
    <d v="1899-12-30T21:35:00"/>
    <d v="1899-12-30T21:41:00"/>
    <n v="6"/>
    <n v="0"/>
    <x v="3"/>
    <x v="2"/>
    <m/>
  </r>
  <r>
    <x v="1"/>
    <x v="1"/>
    <x v="2"/>
    <x v="25"/>
    <d v="1899-12-30T20:20:00"/>
    <d v="1899-12-30T21:35:00"/>
    <d v="1899-12-30T21:52:00"/>
    <n v="17"/>
    <n v="1"/>
    <x v="4"/>
    <x v="2"/>
    <m/>
  </r>
  <r>
    <x v="1"/>
    <x v="1"/>
    <x v="2"/>
    <x v="26"/>
    <d v="1899-12-30T20:20:00"/>
    <d v="1899-12-30T21:35:00"/>
    <d v="1899-12-30T21:42:00"/>
    <n v="7"/>
    <n v="0"/>
    <x v="5"/>
    <x v="2"/>
    <m/>
  </r>
  <r>
    <x v="1"/>
    <x v="1"/>
    <x v="2"/>
    <x v="27"/>
    <d v="1899-12-30T20:20:00"/>
    <d v="1899-12-30T21:35:00"/>
    <d v="1899-12-30T21:47:00"/>
    <n v="12"/>
    <n v="0"/>
    <x v="6"/>
    <x v="2"/>
    <m/>
  </r>
  <r>
    <x v="1"/>
    <x v="1"/>
    <x v="2"/>
    <x v="28"/>
    <d v="1899-12-30T20:20:00"/>
    <d v="1899-12-30T21:35:00"/>
    <d v="1899-12-30T21:54:00"/>
    <n v="19"/>
    <n v="1"/>
    <x v="0"/>
    <x v="2"/>
    <m/>
  </r>
  <r>
    <x v="1"/>
    <x v="1"/>
    <x v="2"/>
    <x v="29"/>
    <d v="1899-12-30T20:20:00"/>
    <d v="1899-12-30T21:35:00"/>
    <d v="1899-12-30T21:46:00"/>
    <n v="11"/>
    <n v="0"/>
    <x v="1"/>
    <x v="2"/>
    <m/>
  </r>
  <r>
    <x v="1"/>
    <x v="2"/>
    <x v="0"/>
    <x v="0"/>
    <d v="1899-12-30T06:35:00"/>
    <d v="1899-12-30T07:50:00"/>
    <d v="1899-12-30T08:07:00"/>
    <n v="17"/>
    <n v="1"/>
    <x v="0"/>
    <x v="3"/>
    <m/>
  </r>
  <r>
    <x v="1"/>
    <x v="2"/>
    <x v="0"/>
    <x v="1"/>
    <d v="1899-12-30T06:35:00"/>
    <d v="1899-12-30T07:50:00"/>
    <d v="1899-12-30T07:55:00"/>
    <n v="5"/>
    <n v="0"/>
    <x v="1"/>
    <x v="3"/>
    <m/>
  </r>
  <r>
    <x v="1"/>
    <x v="2"/>
    <x v="0"/>
    <x v="2"/>
    <d v="1899-12-30T06:35:00"/>
    <d v="1899-12-30T07:50:00"/>
    <d v="1899-12-30T07:53:00"/>
    <n v="3"/>
    <n v="0"/>
    <x v="2"/>
    <x v="3"/>
    <m/>
  </r>
  <r>
    <x v="1"/>
    <x v="2"/>
    <x v="0"/>
    <x v="3"/>
    <d v="1899-12-30T06:35:00"/>
    <d v="1899-12-30T07:50:00"/>
    <d v="1899-12-30T07:53:00"/>
    <n v="3"/>
    <n v="0"/>
    <x v="3"/>
    <x v="3"/>
    <m/>
  </r>
  <r>
    <x v="1"/>
    <x v="2"/>
    <x v="0"/>
    <x v="4"/>
    <d v="1899-12-30T06:35:00"/>
    <d v="1899-12-30T07:50:00"/>
    <d v="1899-12-30T08:00:00"/>
    <n v="10"/>
    <n v="0"/>
    <x v="4"/>
    <x v="3"/>
    <m/>
  </r>
  <r>
    <x v="1"/>
    <x v="2"/>
    <x v="0"/>
    <x v="5"/>
    <d v="1899-12-30T06:35:00"/>
    <d v="1899-12-30T07:50:00"/>
    <d v="1899-12-30T07:45:00"/>
    <n v="-5"/>
    <n v="0"/>
    <x v="5"/>
    <x v="3"/>
    <m/>
  </r>
  <r>
    <x v="1"/>
    <x v="2"/>
    <x v="0"/>
    <x v="6"/>
    <d v="1899-12-30T06:35:00"/>
    <d v="1899-12-30T07:50:00"/>
    <d v="1899-12-30T07:58:00"/>
    <n v="8"/>
    <n v="0"/>
    <x v="6"/>
    <x v="3"/>
    <m/>
  </r>
  <r>
    <x v="1"/>
    <x v="2"/>
    <x v="0"/>
    <x v="7"/>
    <d v="1899-12-30T06:35:00"/>
    <d v="1899-12-30T07:50:00"/>
    <d v="1899-12-30T08:08:00"/>
    <n v="18"/>
    <n v="1"/>
    <x v="0"/>
    <x v="3"/>
    <m/>
  </r>
  <r>
    <x v="1"/>
    <x v="2"/>
    <x v="0"/>
    <x v="8"/>
    <d v="1899-12-30T06:35:00"/>
    <d v="1899-12-30T07:50:00"/>
    <d v="1899-12-30T07:48:00"/>
    <n v="-2"/>
    <n v="0"/>
    <x v="1"/>
    <x v="3"/>
    <m/>
  </r>
  <r>
    <x v="1"/>
    <x v="2"/>
    <x v="0"/>
    <x v="9"/>
    <d v="1899-12-30T06:35:00"/>
    <d v="1899-12-30T07:50:00"/>
    <d v="1899-12-30T07:47:00"/>
    <n v="-3"/>
    <n v="0"/>
    <x v="2"/>
    <x v="3"/>
    <m/>
  </r>
  <r>
    <x v="1"/>
    <x v="2"/>
    <x v="0"/>
    <x v="10"/>
    <d v="1899-12-30T06:35:00"/>
    <d v="1899-12-30T07:50:00"/>
    <d v="1899-12-30T07:51:00"/>
    <n v="1"/>
    <n v="0"/>
    <x v="3"/>
    <x v="3"/>
    <m/>
  </r>
  <r>
    <x v="1"/>
    <x v="2"/>
    <x v="0"/>
    <x v="11"/>
    <d v="1899-12-30T06:35:00"/>
    <d v="1899-12-30T07:50:00"/>
    <d v="1899-12-30T08:17:00"/>
    <n v="27"/>
    <n v="1"/>
    <x v="4"/>
    <x v="3"/>
    <m/>
  </r>
  <r>
    <x v="1"/>
    <x v="2"/>
    <x v="0"/>
    <x v="12"/>
    <d v="1899-12-30T06:35:00"/>
    <d v="1899-12-30T07:50:00"/>
    <d v="1899-12-30T07:54:00"/>
    <n v="4"/>
    <n v="0"/>
    <x v="5"/>
    <x v="3"/>
    <m/>
  </r>
  <r>
    <x v="1"/>
    <x v="2"/>
    <x v="0"/>
    <x v="13"/>
    <d v="1899-12-30T06:35:00"/>
    <d v="1899-12-30T07:50:00"/>
    <d v="1899-12-30T08:04:00"/>
    <n v="14"/>
    <n v="0"/>
    <x v="6"/>
    <x v="3"/>
    <m/>
  </r>
  <r>
    <x v="1"/>
    <x v="2"/>
    <x v="0"/>
    <x v="14"/>
    <d v="1899-12-30T06:35:00"/>
    <d v="1899-12-30T07:50:00"/>
    <d v="1899-12-30T08:05:00"/>
    <n v="15"/>
    <n v="1"/>
    <x v="0"/>
    <x v="3"/>
    <m/>
  </r>
  <r>
    <x v="1"/>
    <x v="2"/>
    <x v="0"/>
    <x v="15"/>
    <d v="1899-12-30T06:35:00"/>
    <d v="1899-12-30T07:50:00"/>
    <d v="1899-12-30T07:43:00"/>
    <n v="-7"/>
    <n v="0"/>
    <x v="1"/>
    <x v="3"/>
    <m/>
  </r>
  <r>
    <x v="1"/>
    <x v="2"/>
    <x v="0"/>
    <x v="16"/>
    <d v="1899-12-30T06:35:00"/>
    <d v="1899-12-30T07:50:00"/>
    <d v="1899-12-30T07:56:00"/>
    <n v="6"/>
    <n v="0"/>
    <x v="2"/>
    <x v="3"/>
    <m/>
  </r>
  <r>
    <x v="1"/>
    <x v="2"/>
    <x v="0"/>
    <x v="17"/>
    <d v="1899-12-30T06:35:00"/>
    <d v="1899-12-30T07:50:00"/>
    <d v="1899-12-30T07:47:00"/>
    <n v="-3"/>
    <n v="0"/>
    <x v="3"/>
    <x v="3"/>
    <m/>
  </r>
  <r>
    <x v="1"/>
    <x v="2"/>
    <x v="0"/>
    <x v="18"/>
    <d v="1899-12-30T06:35:00"/>
    <d v="1899-12-30T07:50:00"/>
    <d v="1899-12-30T08:07:00"/>
    <n v="17"/>
    <n v="1"/>
    <x v="4"/>
    <x v="3"/>
    <m/>
  </r>
  <r>
    <x v="1"/>
    <x v="2"/>
    <x v="0"/>
    <x v="19"/>
    <d v="1899-12-30T06:35:00"/>
    <d v="1899-12-30T07:50:00"/>
    <d v="1899-12-30T07:51:00"/>
    <n v="1"/>
    <n v="0"/>
    <x v="5"/>
    <x v="3"/>
    <m/>
  </r>
  <r>
    <x v="1"/>
    <x v="2"/>
    <x v="0"/>
    <x v="20"/>
    <d v="1899-12-30T06:35:00"/>
    <d v="1899-12-30T07:50:00"/>
    <d v="1899-12-30T07:58:00"/>
    <n v="8"/>
    <n v="0"/>
    <x v="6"/>
    <x v="3"/>
    <m/>
  </r>
  <r>
    <x v="1"/>
    <x v="2"/>
    <x v="0"/>
    <x v="21"/>
    <d v="1899-12-30T06:35:00"/>
    <d v="1899-12-30T07:50:00"/>
    <d v="1899-12-30T08:05:00"/>
    <n v="15"/>
    <n v="1"/>
    <x v="0"/>
    <x v="3"/>
    <m/>
  </r>
  <r>
    <x v="1"/>
    <x v="2"/>
    <x v="0"/>
    <x v="22"/>
    <d v="1899-12-30T06:35:00"/>
    <d v="1899-12-30T07:50:00"/>
    <d v="1899-12-30T07:51:00"/>
    <n v="1"/>
    <n v="0"/>
    <x v="1"/>
    <x v="3"/>
    <m/>
  </r>
  <r>
    <x v="1"/>
    <x v="2"/>
    <x v="0"/>
    <x v="23"/>
    <d v="1899-12-30T06:35:00"/>
    <d v="1899-12-30T07:50:00"/>
    <d v="1899-12-30T07:48:00"/>
    <n v="-2"/>
    <n v="0"/>
    <x v="2"/>
    <x v="3"/>
    <m/>
  </r>
  <r>
    <x v="1"/>
    <x v="2"/>
    <x v="0"/>
    <x v="24"/>
    <d v="1899-12-30T06:35:00"/>
    <d v="1899-12-30T07:50:00"/>
    <d v="1899-12-30T07:48:00"/>
    <n v="-2"/>
    <n v="0"/>
    <x v="3"/>
    <x v="3"/>
    <m/>
  </r>
  <r>
    <x v="1"/>
    <x v="2"/>
    <x v="0"/>
    <x v="25"/>
    <d v="1899-12-30T06:35:00"/>
    <d v="1899-12-30T07:50:00"/>
    <d v="1899-12-30T08:06:00"/>
    <n v="16"/>
    <n v="1"/>
    <x v="4"/>
    <x v="3"/>
    <m/>
  </r>
  <r>
    <x v="1"/>
    <x v="2"/>
    <x v="0"/>
    <x v="26"/>
    <d v="1899-12-30T06:35:00"/>
    <d v="1899-12-30T07:50:00"/>
    <d v="1899-12-30T07:50:00"/>
    <n v="0"/>
    <n v="0"/>
    <x v="5"/>
    <x v="3"/>
    <m/>
  </r>
  <r>
    <x v="1"/>
    <x v="2"/>
    <x v="0"/>
    <x v="27"/>
    <d v="1899-12-30T06:35:00"/>
    <d v="1899-12-30T07:50:00"/>
    <d v="1899-12-30T07:56:00"/>
    <n v="6"/>
    <n v="0"/>
    <x v="6"/>
    <x v="3"/>
    <m/>
  </r>
  <r>
    <x v="1"/>
    <x v="2"/>
    <x v="0"/>
    <x v="28"/>
    <d v="1899-12-30T06:35:00"/>
    <d v="1899-12-30T07:50:00"/>
    <d v="1899-12-30T08:09:00"/>
    <n v="19"/>
    <n v="1"/>
    <x v="0"/>
    <x v="3"/>
    <m/>
  </r>
  <r>
    <x v="1"/>
    <x v="2"/>
    <x v="0"/>
    <x v="29"/>
    <d v="1899-12-30T06:35:00"/>
    <d v="1899-12-30T07:50:00"/>
    <d v="1899-12-30T07:53:00"/>
    <n v="3"/>
    <n v="0"/>
    <x v="1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7:D11" firstHeaderRow="1" firstDataRow="2" firstDataCol="1" rowPageCount="5" colPageCount="1"/>
  <pivotFields count="12">
    <pivotField axis="axisCol" showAll="0">
      <items count="3">
        <item x="1"/>
        <item x="0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umFmtId="166" showAll="0"/>
    <pivotField numFmtId="166" showAll="0"/>
    <pivotField numFmtId="166" showAll="0"/>
    <pivotField dataField="1" showAll="0"/>
    <pivotField dataField="1" showAll="0"/>
    <pivotField axis="axisPage" showAll="0">
      <items count="8">
        <item x="6"/>
        <item x="0"/>
        <item x="1"/>
        <item x="2"/>
        <item x="3"/>
        <item x="4"/>
        <item x="5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3">
    <i>
      <x/>
    </i>
    <i>
      <x v="1"/>
    </i>
    <i t="grand">
      <x/>
    </i>
  </colItems>
  <pageFields count="5">
    <pageField fld="1" hier="-1"/>
    <pageField fld="2" hier="-1"/>
    <pageField fld="10" hier="-1"/>
    <pageField fld="3" hier="-1"/>
    <pageField fld="9" hier="-1"/>
  </pageFields>
  <dataFields count="3">
    <dataField name="Average of Arrival delay in minutes" fld="7" subtotal="average" baseField="0" baseItem="0" numFmtId="165"/>
    <dataField name="Average of Delay indicator*" fld="8" subtotal="average" baseField="0" baseItem="0" numFmtId="164"/>
    <dataField name="Average of Number of passengers" fld="11" subtotal="average" baseField="0" baseItem="0" numFmtId="1"/>
  </dataFields>
  <chartFormats count="6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71"/>
  <sheetViews>
    <sheetView workbookViewId="0">
      <pane ySplit="1" topLeftCell="A2" activePane="bottomLeft" state="frozen"/>
      <selection pane="bottomLeft" activeCell="J2" sqref="J2"/>
    </sheetView>
  </sheetViews>
  <sheetFormatPr defaultRowHeight="14.4"/>
  <cols>
    <col min="1" max="1" width="9.109375" style="1" customWidth="1"/>
    <col min="2" max="2" width="7" style="1" bestFit="1" customWidth="1"/>
    <col min="3" max="3" width="11.33203125" style="1" bestFit="1" customWidth="1"/>
    <col min="4" max="4" width="10" style="1" bestFit="1" customWidth="1"/>
    <col min="5" max="5" width="14.5546875" style="1" bestFit="1" customWidth="1"/>
    <col min="6" max="7" width="11.109375" style="1" bestFit="1" customWidth="1"/>
    <col min="8" max="8" width="12.109375" style="2" bestFit="1" customWidth="1"/>
    <col min="9" max="9" width="8.88671875" style="1" bestFit="1" customWidth="1"/>
    <col min="10" max="10" width="6.5546875" style="1" bestFit="1" customWidth="1"/>
    <col min="11" max="11" width="6.33203125" style="1" bestFit="1" customWidth="1"/>
    <col min="12" max="12" width="10.88671875" bestFit="1" customWidth="1"/>
  </cols>
  <sheetData>
    <row r="1" spans="1:12" s="10" customFormat="1" ht="28.8">
      <c r="A1" s="20" t="s">
        <v>0</v>
      </c>
      <c r="B1" s="20" t="s">
        <v>10</v>
      </c>
      <c r="C1" s="20" t="s">
        <v>11</v>
      </c>
      <c r="D1" s="20" t="s">
        <v>12</v>
      </c>
      <c r="E1" s="20" t="s">
        <v>13</v>
      </c>
      <c r="F1" s="20" t="s">
        <v>14</v>
      </c>
      <c r="G1" s="20" t="s">
        <v>43</v>
      </c>
      <c r="H1" s="21" t="s">
        <v>28</v>
      </c>
      <c r="I1" s="20" t="s">
        <v>44</v>
      </c>
      <c r="J1" s="20" t="s">
        <v>46</v>
      </c>
      <c r="K1" s="20" t="s">
        <v>49</v>
      </c>
      <c r="L1" s="20" t="s">
        <v>45</v>
      </c>
    </row>
    <row r="2" spans="1:12" s="9" customFormat="1">
      <c r="A2" s="1" t="s">
        <v>2</v>
      </c>
      <c r="B2" s="1" t="s">
        <v>8</v>
      </c>
      <c r="C2" s="1" t="s">
        <v>5</v>
      </c>
      <c r="D2" s="7">
        <v>39692</v>
      </c>
      <c r="E2" s="5">
        <v>0.38194444444444442</v>
      </c>
      <c r="F2" s="5">
        <v>0.44444444444444442</v>
      </c>
      <c r="G2" s="5">
        <f t="shared" ref="G2:G65" si="0">F2+H2/60/24</f>
        <v>0.45833333333333331</v>
      </c>
      <c r="H2" s="26">
        <v>20</v>
      </c>
      <c r="I2" s="1">
        <f t="shared" ref="I2:I65" si="1">IF(H2&lt;15,0,1)</f>
        <v>1</v>
      </c>
      <c r="J2" s="8">
        <f t="shared" ref="J2:J65" si="2">WEEKDAY(D2)</f>
        <v>2</v>
      </c>
      <c r="K2" s="8">
        <v>1</v>
      </c>
      <c r="L2" s="8">
        <v>176</v>
      </c>
    </row>
    <row r="3" spans="1:12" s="9" customFormat="1">
      <c r="A3" s="1" t="s">
        <v>2</v>
      </c>
      <c r="B3" s="1" t="s">
        <v>8</v>
      </c>
      <c r="C3" s="1" t="s">
        <v>5</v>
      </c>
      <c r="D3" s="7">
        <v>39692</v>
      </c>
      <c r="E3" s="5">
        <v>0.54861111111111105</v>
      </c>
      <c r="F3" s="5">
        <v>0.61111111111111105</v>
      </c>
      <c r="G3" s="5">
        <f t="shared" si="0"/>
        <v>0.62499999999999989</v>
      </c>
      <c r="H3" s="26">
        <v>20</v>
      </c>
      <c r="I3" s="1">
        <f t="shared" si="1"/>
        <v>1</v>
      </c>
      <c r="J3" s="8">
        <f t="shared" si="2"/>
        <v>2</v>
      </c>
      <c r="K3" s="8">
        <v>1</v>
      </c>
      <c r="L3" s="8">
        <v>192</v>
      </c>
    </row>
    <row r="4" spans="1:12" s="9" customFormat="1">
      <c r="A4" s="1" t="s">
        <v>2</v>
      </c>
      <c r="B4" s="1" t="s">
        <v>8</v>
      </c>
      <c r="C4" s="1" t="s">
        <v>5</v>
      </c>
      <c r="D4" s="7">
        <v>39692</v>
      </c>
      <c r="E4" s="5">
        <v>0.75694444444444453</v>
      </c>
      <c r="F4" s="5">
        <v>0.81944444444444453</v>
      </c>
      <c r="G4" s="5">
        <f t="shared" si="0"/>
        <v>0.83194444444444449</v>
      </c>
      <c r="H4" s="26">
        <v>18</v>
      </c>
      <c r="I4" s="1">
        <f t="shared" si="1"/>
        <v>1</v>
      </c>
      <c r="J4" s="8">
        <f t="shared" si="2"/>
        <v>2</v>
      </c>
      <c r="K4" s="8">
        <v>1</v>
      </c>
      <c r="L4" s="8">
        <v>174</v>
      </c>
    </row>
    <row r="5" spans="1:12" s="9" customFormat="1">
      <c r="A5" s="1" t="s">
        <v>2</v>
      </c>
      <c r="B5" s="1" t="s">
        <v>8</v>
      </c>
      <c r="C5" s="1" t="s">
        <v>5</v>
      </c>
      <c r="D5" s="7">
        <v>39693</v>
      </c>
      <c r="E5" s="5">
        <v>0.38194444444444442</v>
      </c>
      <c r="F5" s="5">
        <v>0.44444444444444442</v>
      </c>
      <c r="G5" s="5">
        <f t="shared" si="0"/>
        <v>0.45138888888888884</v>
      </c>
      <c r="H5" s="26">
        <v>10</v>
      </c>
      <c r="I5" s="1">
        <f t="shared" si="1"/>
        <v>0</v>
      </c>
      <c r="J5" s="8">
        <f t="shared" si="2"/>
        <v>3</v>
      </c>
      <c r="K5" s="8">
        <v>1</v>
      </c>
      <c r="L5" s="8">
        <v>88</v>
      </c>
    </row>
    <row r="6" spans="1:12" s="9" customFormat="1">
      <c r="A6" s="1" t="s">
        <v>2</v>
      </c>
      <c r="B6" s="1" t="s">
        <v>8</v>
      </c>
      <c r="C6" s="1" t="s">
        <v>5</v>
      </c>
      <c r="D6" s="7">
        <v>39693</v>
      </c>
      <c r="E6" s="5">
        <v>0.54861111111111105</v>
      </c>
      <c r="F6" s="5">
        <v>0.61111111111111105</v>
      </c>
      <c r="G6" s="5">
        <f t="shared" si="0"/>
        <v>0.61874999999999991</v>
      </c>
      <c r="H6" s="26">
        <v>11</v>
      </c>
      <c r="I6" s="1">
        <f t="shared" si="1"/>
        <v>0</v>
      </c>
      <c r="J6" s="8">
        <f t="shared" si="2"/>
        <v>3</v>
      </c>
      <c r="K6" s="8">
        <v>1</v>
      </c>
      <c r="L6" s="8">
        <v>99</v>
      </c>
    </row>
    <row r="7" spans="1:12" s="9" customFormat="1">
      <c r="A7" s="1" t="s">
        <v>2</v>
      </c>
      <c r="B7" s="1" t="s">
        <v>8</v>
      </c>
      <c r="C7" s="1" t="s">
        <v>5</v>
      </c>
      <c r="D7" s="7">
        <v>39693</v>
      </c>
      <c r="E7" s="5">
        <v>0.75694444444444453</v>
      </c>
      <c r="F7" s="5">
        <v>0.81944444444444453</v>
      </c>
      <c r="G7" s="5">
        <f t="shared" si="0"/>
        <v>0.82638888888888895</v>
      </c>
      <c r="H7" s="26">
        <v>10</v>
      </c>
      <c r="I7" s="1">
        <f t="shared" si="1"/>
        <v>0</v>
      </c>
      <c r="J7" s="8">
        <f t="shared" si="2"/>
        <v>3</v>
      </c>
      <c r="K7" s="8">
        <v>1</v>
      </c>
      <c r="L7" s="8">
        <v>109</v>
      </c>
    </row>
    <row r="8" spans="1:12" s="9" customFormat="1">
      <c r="A8" s="1" t="s">
        <v>2</v>
      </c>
      <c r="B8" s="1" t="s">
        <v>8</v>
      </c>
      <c r="C8" s="1" t="s">
        <v>5</v>
      </c>
      <c r="D8" s="7">
        <v>39694</v>
      </c>
      <c r="E8" s="5">
        <v>0.38194444444444442</v>
      </c>
      <c r="F8" s="5">
        <v>0.44444444444444442</v>
      </c>
      <c r="G8" s="5">
        <f t="shared" si="0"/>
        <v>0.4506944444444444</v>
      </c>
      <c r="H8" s="26">
        <v>9</v>
      </c>
      <c r="I8" s="1">
        <f t="shared" si="1"/>
        <v>0</v>
      </c>
      <c r="J8" s="8">
        <f t="shared" si="2"/>
        <v>4</v>
      </c>
      <c r="K8" s="8">
        <v>1</v>
      </c>
      <c r="L8" s="8">
        <v>94</v>
      </c>
    </row>
    <row r="9" spans="1:12" s="9" customFormat="1">
      <c r="A9" s="1" t="s">
        <v>2</v>
      </c>
      <c r="B9" s="1" t="s">
        <v>8</v>
      </c>
      <c r="C9" s="1" t="s">
        <v>5</v>
      </c>
      <c r="D9" s="7">
        <v>39694</v>
      </c>
      <c r="E9" s="5">
        <v>0.54861111111111105</v>
      </c>
      <c r="F9" s="5">
        <v>0.61111111111111105</v>
      </c>
      <c r="G9" s="5">
        <f t="shared" si="0"/>
        <v>0.61736111111111103</v>
      </c>
      <c r="H9" s="26">
        <v>9</v>
      </c>
      <c r="I9" s="1">
        <f t="shared" si="1"/>
        <v>0</v>
      </c>
      <c r="J9" s="8">
        <f t="shared" si="2"/>
        <v>4</v>
      </c>
      <c r="K9" s="8">
        <v>1</v>
      </c>
      <c r="L9" s="8">
        <v>104</v>
      </c>
    </row>
    <row r="10" spans="1:12" s="9" customFormat="1">
      <c r="A10" s="1" t="s">
        <v>2</v>
      </c>
      <c r="B10" s="1" t="s">
        <v>8</v>
      </c>
      <c r="C10" s="1" t="s">
        <v>5</v>
      </c>
      <c r="D10" s="7">
        <v>39694</v>
      </c>
      <c r="E10" s="5">
        <v>0.75694444444444453</v>
      </c>
      <c r="F10" s="5">
        <v>0.81944444444444453</v>
      </c>
      <c r="G10" s="5">
        <f t="shared" si="0"/>
        <v>0.82569444444444451</v>
      </c>
      <c r="H10" s="26">
        <v>9</v>
      </c>
      <c r="I10" s="1">
        <f t="shared" si="1"/>
        <v>0</v>
      </c>
      <c r="J10" s="8">
        <f t="shared" si="2"/>
        <v>4</v>
      </c>
      <c r="K10" s="8">
        <v>1</v>
      </c>
      <c r="L10" s="8">
        <v>105</v>
      </c>
    </row>
    <row r="11" spans="1:12" s="9" customFormat="1">
      <c r="A11" s="1" t="s">
        <v>2</v>
      </c>
      <c r="B11" s="1" t="s">
        <v>8</v>
      </c>
      <c r="C11" s="1" t="s">
        <v>5</v>
      </c>
      <c r="D11" s="7">
        <v>39695</v>
      </c>
      <c r="E11" s="5">
        <v>0.38194444444444442</v>
      </c>
      <c r="F11" s="5">
        <v>0.44444444444444442</v>
      </c>
      <c r="G11" s="5">
        <f t="shared" si="0"/>
        <v>0.45138888888888884</v>
      </c>
      <c r="H11" s="26">
        <v>10</v>
      </c>
      <c r="I11" s="1">
        <f t="shared" si="1"/>
        <v>0</v>
      </c>
      <c r="J11" s="8">
        <f t="shared" si="2"/>
        <v>5</v>
      </c>
      <c r="K11" s="8">
        <v>1</v>
      </c>
      <c r="L11" s="8">
        <v>100</v>
      </c>
    </row>
    <row r="12" spans="1:12" s="9" customFormat="1">
      <c r="A12" s="1" t="s">
        <v>2</v>
      </c>
      <c r="B12" s="1" t="s">
        <v>8</v>
      </c>
      <c r="C12" s="1" t="s">
        <v>5</v>
      </c>
      <c r="D12" s="7">
        <v>39695</v>
      </c>
      <c r="E12" s="5">
        <v>0.54861111111111105</v>
      </c>
      <c r="F12" s="5">
        <v>0.61111111111111105</v>
      </c>
      <c r="G12" s="5">
        <f t="shared" si="0"/>
        <v>0.61805555555555547</v>
      </c>
      <c r="H12" s="26">
        <v>10</v>
      </c>
      <c r="I12" s="1">
        <f t="shared" si="1"/>
        <v>0</v>
      </c>
      <c r="J12" s="8">
        <f t="shared" si="2"/>
        <v>5</v>
      </c>
      <c r="K12" s="8">
        <v>1</v>
      </c>
      <c r="L12" s="8">
        <v>94</v>
      </c>
    </row>
    <row r="13" spans="1:12" s="9" customFormat="1">
      <c r="A13" s="1" t="s">
        <v>2</v>
      </c>
      <c r="B13" s="1" t="s">
        <v>8</v>
      </c>
      <c r="C13" s="1" t="s">
        <v>5</v>
      </c>
      <c r="D13" s="7">
        <v>39695</v>
      </c>
      <c r="E13" s="5">
        <v>0.75694444444444453</v>
      </c>
      <c r="F13" s="5">
        <v>0.81944444444444453</v>
      </c>
      <c r="G13" s="5">
        <f t="shared" si="0"/>
        <v>0.82569444444444451</v>
      </c>
      <c r="H13" s="26">
        <v>9</v>
      </c>
      <c r="I13" s="1">
        <f t="shared" si="1"/>
        <v>0</v>
      </c>
      <c r="J13" s="8">
        <f t="shared" si="2"/>
        <v>5</v>
      </c>
      <c r="K13" s="8">
        <v>1</v>
      </c>
      <c r="L13" s="8">
        <v>92</v>
      </c>
    </row>
    <row r="14" spans="1:12" s="9" customFormat="1">
      <c r="A14" s="1" t="s">
        <v>2</v>
      </c>
      <c r="B14" s="1" t="s">
        <v>8</v>
      </c>
      <c r="C14" s="1" t="s">
        <v>5</v>
      </c>
      <c r="D14" s="7">
        <v>39696</v>
      </c>
      <c r="E14" s="5">
        <v>0.38194444444444442</v>
      </c>
      <c r="F14" s="5">
        <v>0.44444444444444442</v>
      </c>
      <c r="G14" s="5">
        <f t="shared" si="0"/>
        <v>0.45347222222222222</v>
      </c>
      <c r="H14" s="26">
        <v>13</v>
      </c>
      <c r="I14" s="1">
        <f t="shared" si="1"/>
        <v>0</v>
      </c>
      <c r="J14" s="8">
        <f t="shared" si="2"/>
        <v>6</v>
      </c>
      <c r="K14" s="8">
        <v>1</v>
      </c>
      <c r="L14" s="8">
        <v>182</v>
      </c>
    </row>
    <row r="15" spans="1:12" s="9" customFormat="1">
      <c r="A15" s="1" t="s">
        <v>2</v>
      </c>
      <c r="B15" s="1" t="s">
        <v>8</v>
      </c>
      <c r="C15" s="1" t="s">
        <v>5</v>
      </c>
      <c r="D15" s="7">
        <v>39696</v>
      </c>
      <c r="E15" s="5">
        <v>0.54861111111111105</v>
      </c>
      <c r="F15" s="5">
        <v>0.61111111111111105</v>
      </c>
      <c r="G15" s="5">
        <f t="shared" si="0"/>
        <v>0.6201388888888888</v>
      </c>
      <c r="H15" s="26">
        <v>13</v>
      </c>
      <c r="I15" s="1">
        <f t="shared" si="1"/>
        <v>0</v>
      </c>
      <c r="J15" s="8">
        <f t="shared" si="2"/>
        <v>6</v>
      </c>
      <c r="K15" s="8">
        <v>1</v>
      </c>
      <c r="L15" s="8">
        <v>193</v>
      </c>
    </row>
    <row r="16" spans="1:12" s="9" customFormat="1">
      <c r="A16" s="1" t="s">
        <v>2</v>
      </c>
      <c r="B16" s="1" t="s">
        <v>8</v>
      </c>
      <c r="C16" s="1" t="s">
        <v>5</v>
      </c>
      <c r="D16" s="7">
        <v>39696</v>
      </c>
      <c r="E16" s="5">
        <v>0.75694444444444453</v>
      </c>
      <c r="F16" s="5">
        <v>0.81944444444444453</v>
      </c>
      <c r="G16" s="5">
        <f t="shared" si="0"/>
        <v>0.82847222222222228</v>
      </c>
      <c r="H16" s="26">
        <v>13</v>
      </c>
      <c r="I16" s="1">
        <f t="shared" si="1"/>
        <v>0</v>
      </c>
      <c r="J16" s="8">
        <f t="shared" si="2"/>
        <v>6</v>
      </c>
      <c r="K16" s="8">
        <v>1</v>
      </c>
      <c r="L16" s="8">
        <v>192</v>
      </c>
    </row>
    <row r="17" spans="1:12" s="9" customFormat="1">
      <c r="A17" s="1" t="s">
        <v>2</v>
      </c>
      <c r="B17" s="1" t="s">
        <v>8</v>
      </c>
      <c r="C17" s="1" t="s">
        <v>5</v>
      </c>
      <c r="D17" s="7">
        <v>39697</v>
      </c>
      <c r="E17" s="5">
        <v>0.38194444444444442</v>
      </c>
      <c r="F17" s="5">
        <v>0.44444444444444442</v>
      </c>
      <c r="G17" s="5">
        <f t="shared" si="0"/>
        <v>0.44444444444444442</v>
      </c>
      <c r="H17" s="26">
        <v>0</v>
      </c>
      <c r="I17" s="1">
        <f t="shared" si="1"/>
        <v>0</v>
      </c>
      <c r="J17" s="8">
        <f t="shared" si="2"/>
        <v>7</v>
      </c>
      <c r="K17" s="8">
        <v>1</v>
      </c>
      <c r="L17" s="8">
        <v>104</v>
      </c>
    </row>
    <row r="18" spans="1:12" s="9" customFormat="1">
      <c r="A18" s="1" t="s">
        <v>2</v>
      </c>
      <c r="B18" s="1" t="s">
        <v>8</v>
      </c>
      <c r="C18" s="1" t="s">
        <v>5</v>
      </c>
      <c r="D18" s="7">
        <v>39697</v>
      </c>
      <c r="E18" s="5">
        <v>0.54861111111111105</v>
      </c>
      <c r="F18" s="5">
        <v>0.61111111111111105</v>
      </c>
      <c r="G18" s="5">
        <f t="shared" si="0"/>
        <v>0.61111111111111105</v>
      </c>
      <c r="H18" s="26">
        <v>0</v>
      </c>
      <c r="I18" s="1">
        <f t="shared" si="1"/>
        <v>0</v>
      </c>
      <c r="J18" s="8">
        <f t="shared" si="2"/>
        <v>7</v>
      </c>
      <c r="K18" s="8">
        <v>1</v>
      </c>
      <c r="L18" s="8">
        <v>95</v>
      </c>
    </row>
    <row r="19" spans="1:12" s="9" customFormat="1">
      <c r="A19" s="1" t="s">
        <v>2</v>
      </c>
      <c r="B19" s="1" t="s">
        <v>8</v>
      </c>
      <c r="C19" s="1" t="s">
        <v>5</v>
      </c>
      <c r="D19" s="7">
        <v>39697</v>
      </c>
      <c r="E19" s="5">
        <v>0.75694444444444453</v>
      </c>
      <c r="F19" s="5">
        <v>0.81944444444444453</v>
      </c>
      <c r="G19" s="5">
        <f t="shared" si="0"/>
        <v>0.81944444444444453</v>
      </c>
      <c r="H19" s="26">
        <v>0</v>
      </c>
      <c r="I19" s="1">
        <f t="shared" si="1"/>
        <v>0</v>
      </c>
      <c r="J19" s="8">
        <f t="shared" si="2"/>
        <v>7</v>
      </c>
      <c r="K19" s="8">
        <v>1</v>
      </c>
      <c r="L19" s="8">
        <v>101</v>
      </c>
    </row>
    <row r="20" spans="1:12" s="9" customFormat="1">
      <c r="A20" s="1" t="s">
        <v>2</v>
      </c>
      <c r="B20" s="1" t="s">
        <v>8</v>
      </c>
      <c r="C20" s="1" t="s">
        <v>5</v>
      </c>
      <c r="D20" s="7">
        <v>39698</v>
      </c>
      <c r="E20" s="5">
        <v>0.38194444444444442</v>
      </c>
      <c r="F20" s="5">
        <v>0.44444444444444442</v>
      </c>
      <c r="G20" s="5">
        <f t="shared" si="0"/>
        <v>0.45277777777777778</v>
      </c>
      <c r="H20" s="26">
        <v>12</v>
      </c>
      <c r="I20" s="1">
        <f t="shared" si="1"/>
        <v>0</v>
      </c>
      <c r="J20" s="8">
        <f t="shared" si="2"/>
        <v>1</v>
      </c>
      <c r="K20" s="8">
        <v>1</v>
      </c>
      <c r="L20" s="8">
        <v>84</v>
      </c>
    </row>
    <row r="21" spans="1:12" s="9" customFormat="1">
      <c r="A21" s="1" t="s">
        <v>2</v>
      </c>
      <c r="B21" s="1" t="s">
        <v>8</v>
      </c>
      <c r="C21" s="1" t="s">
        <v>5</v>
      </c>
      <c r="D21" s="7">
        <v>39698</v>
      </c>
      <c r="E21" s="5">
        <v>0.54861111111111105</v>
      </c>
      <c r="F21" s="5">
        <v>0.61111111111111105</v>
      </c>
      <c r="G21" s="5">
        <f t="shared" si="0"/>
        <v>0.61944444444444435</v>
      </c>
      <c r="H21" s="26">
        <v>12</v>
      </c>
      <c r="I21" s="1">
        <f t="shared" si="1"/>
        <v>0</v>
      </c>
      <c r="J21" s="8">
        <f t="shared" si="2"/>
        <v>1</v>
      </c>
      <c r="K21" s="8">
        <v>1</v>
      </c>
      <c r="L21" s="8">
        <v>111</v>
      </c>
    </row>
    <row r="22" spans="1:12" s="9" customFormat="1">
      <c r="A22" s="1" t="s">
        <v>2</v>
      </c>
      <c r="B22" s="1" t="s">
        <v>8</v>
      </c>
      <c r="C22" s="1" t="s">
        <v>5</v>
      </c>
      <c r="D22" s="7">
        <v>39698</v>
      </c>
      <c r="E22" s="5">
        <v>0.75694444444444453</v>
      </c>
      <c r="F22" s="5">
        <v>0.81944444444444453</v>
      </c>
      <c r="G22" s="5">
        <f t="shared" si="0"/>
        <v>0.82777777777777783</v>
      </c>
      <c r="H22" s="26">
        <v>12</v>
      </c>
      <c r="I22" s="1">
        <f t="shared" si="1"/>
        <v>0</v>
      </c>
      <c r="J22" s="8">
        <f t="shared" si="2"/>
        <v>1</v>
      </c>
      <c r="K22" s="8">
        <v>1</v>
      </c>
      <c r="L22" s="8">
        <v>118</v>
      </c>
    </row>
    <row r="23" spans="1:12" s="9" customFormat="1">
      <c r="A23" s="1" t="s">
        <v>2</v>
      </c>
      <c r="B23" s="1" t="s">
        <v>8</v>
      </c>
      <c r="C23" s="1" t="s">
        <v>5</v>
      </c>
      <c r="D23" s="7">
        <v>39699</v>
      </c>
      <c r="E23" s="5">
        <v>0.38194444444444442</v>
      </c>
      <c r="F23" s="5">
        <v>0.44444444444444442</v>
      </c>
      <c r="G23" s="5">
        <f t="shared" si="0"/>
        <v>0.45902777777777776</v>
      </c>
      <c r="H23" s="26">
        <v>21</v>
      </c>
      <c r="I23" s="1">
        <f t="shared" si="1"/>
        <v>1</v>
      </c>
      <c r="J23" s="8">
        <f t="shared" si="2"/>
        <v>2</v>
      </c>
      <c r="K23" s="8">
        <v>1</v>
      </c>
      <c r="L23" s="8">
        <v>189</v>
      </c>
    </row>
    <row r="24" spans="1:12" s="9" customFormat="1">
      <c r="A24" s="1" t="s">
        <v>2</v>
      </c>
      <c r="B24" s="1" t="s">
        <v>8</v>
      </c>
      <c r="C24" s="1" t="s">
        <v>5</v>
      </c>
      <c r="D24" s="7">
        <v>39699</v>
      </c>
      <c r="E24" s="5">
        <v>0.54861111111111105</v>
      </c>
      <c r="F24" s="5">
        <v>0.61111111111111105</v>
      </c>
      <c r="G24" s="5">
        <f t="shared" si="0"/>
        <v>0.62569444444444433</v>
      </c>
      <c r="H24" s="26">
        <v>21</v>
      </c>
      <c r="I24" s="1">
        <f t="shared" si="1"/>
        <v>1</v>
      </c>
      <c r="J24" s="8">
        <f t="shared" si="2"/>
        <v>2</v>
      </c>
      <c r="K24" s="8">
        <v>1</v>
      </c>
      <c r="L24" s="8">
        <v>169</v>
      </c>
    </row>
    <row r="25" spans="1:12" s="9" customFormat="1">
      <c r="A25" s="1" t="s">
        <v>2</v>
      </c>
      <c r="B25" s="1" t="s">
        <v>8</v>
      </c>
      <c r="C25" s="1" t="s">
        <v>5</v>
      </c>
      <c r="D25" s="7">
        <v>39699</v>
      </c>
      <c r="E25" s="5">
        <v>0.75694444444444453</v>
      </c>
      <c r="F25" s="5">
        <v>0.81944444444444453</v>
      </c>
      <c r="G25" s="5">
        <f t="shared" si="0"/>
        <v>0.83333333333333337</v>
      </c>
      <c r="H25" s="26">
        <v>20</v>
      </c>
      <c r="I25" s="1">
        <f t="shared" si="1"/>
        <v>1</v>
      </c>
      <c r="J25" s="8">
        <f t="shared" si="2"/>
        <v>2</v>
      </c>
      <c r="K25" s="8">
        <v>1</v>
      </c>
      <c r="L25" s="8">
        <v>172</v>
      </c>
    </row>
    <row r="26" spans="1:12" s="9" customFormat="1">
      <c r="A26" s="1" t="s">
        <v>2</v>
      </c>
      <c r="B26" s="1" t="s">
        <v>8</v>
      </c>
      <c r="C26" s="1" t="s">
        <v>5</v>
      </c>
      <c r="D26" s="7">
        <v>39700</v>
      </c>
      <c r="E26" s="5">
        <v>0.38194444444444442</v>
      </c>
      <c r="F26" s="5">
        <v>0.44444444444444442</v>
      </c>
      <c r="G26" s="5">
        <f t="shared" si="0"/>
        <v>0.44652777777777775</v>
      </c>
      <c r="H26" s="26">
        <v>3</v>
      </c>
      <c r="I26" s="1">
        <f t="shared" si="1"/>
        <v>0</v>
      </c>
      <c r="J26" s="8">
        <f t="shared" si="2"/>
        <v>3</v>
      </c>
      <c r="K26" s="8">
        <v>1</v>
      </c>
      <c r="L26" s="8">
        <v>73</v>
      </c>
    </row>
    <row r="27" spans="1:12" s="9" customFormat="1">
      <c r="A27" s="1" t="s">
        <v>2</v>
      </c>
      <c r="B27" s="1" t="s">
        <v>8</v>
      </c>
      <c r="C27" s="1" t="s">
        <v>5</v>
      </c>
      <c r="D27" s="7">
        <v>39700</v>
      </c>
      <c r="E27" s="5">
        <v>0.54861111111111105</v>
      </c>
      <c r="F27" s="5">
        <v>0.61111111111111105</v>
      </c>
      <c r="G27" s="5">
        <f t="shared" si="0"/>
        <v>0.61319444444444438</v>
      </c>
      <c r="H27" s="26">
        <v>3</v>
      </c>
      <c r="I27" s="1">
        <f t="shared" si="1"/>
        <v>0</v>
      </c>
      <c r="J27" s="8">
        <f t="shared" si="2"/>
        <v>3</v>
      </c>
      <c r="K27" s="8">
        <v>1</v>
      </c>
      <c r="L27" s="8">
        <v>124</v>
      </c>
    </row>
    <row r="28" spans="1:12" s="9" customFormat="1">
      <c r="A28" s="1" t="s">
        <v>2</v>
      </c>
      <c r="B28" s="1" t="s">
        <v>8</v>
      </c>
      <c r="C28" s="1" t="s">
        <v>5</v>
      </c>
      <c r="D28" s="7">
        <v>39700</v>
      </c>
      <c r="E28" s="5">
        <v>0.75694444444444453</v>
      </c>
      <c r="F28" s="5">
        <v>0.81944444444444453</v>
      </c>
      <c r="G28" s="5">
        <f t="shared" si="0"/>
        <v>0.82152777777777786</v>
      </c>
      <c r="H28" s="26">
        <v>3</v>
      </c>
      <c r="I28" s="1">
        <f t="shared" si="1"/>
        <v>0</v>
      </c>
      <c r="J28" s="8">
        <f t="shared" si="2"/>
        <v>3</v>
      </c>
      <c r="K28" s="8">
        <v>1</v>
      </c>
      <c r="L28" s="8">
        <v>92</v>
      </c>
    </row>
    <row r="29" spans="1:12" s="9" customFormat="1">
      <c r="A29" s="1" t="s">
        <v>2</v>
      </c>
      <c r="B29" s="1" t="s">
        <v>8</v>
      </c>
      <c r="C29" s="1" t="s">
        <v>5</v>
      </c>
      <c r="D29" s="7">
        <v>39701</v>
      </c>
      <c r="E29" s="5">
        <v>0.38194444444444442</v>
      </c>
      <c r="F29" s="5">
        <v>0.44444444444444442</v>
      </c>
      <c r="G29" s="5">
        <f t="shared" si="0"/>
        <v>0.44652777777777775</v>
      </c>
      <c r="H29" s="26">
        <v>3</v>
      </c>
      <c r="I29" s="1">
        <f t="shared" si="1"/>
        <v>0</v>
      </c>
      <c r="J29" s="8">
        <f t="shared" si="2"/>
        <v>4</v>
      </c>
      <c r="K29" s="8">
        <v>1</v>
      </c>
      <c r="L29" s="8">
        <v>110</v>
      </c>
    </row>
    <row r="30" spans="1:12" s="9" customFormat="1">
      <c r="A30" s="1" t="s">
        <v>2</v>
      </c>
      <c r="B30" s="1" t="s">
        <v>8</v>
      </c>
      <c r="C30" s="1" t="s">
        <v>5</v>
      </c>
      <c r="D30" s="7">
        <v>39701</v>
      </c>
      <c r="E30" s="5">
        <v>0.54861111111111105</v>
      </c>
      <c r="F30" s="5">
        <v>0.61111111111111105</v>
      </c>
      <c r="G30" s="5">
        <f t="shared" si="0"/>
        <v>0.61249999999999993</v>
      </c>
      <c r="H30" s="27">
        <v>2</v>
      </c>
      <c r="I30" s="1">
        <f t="shared" si="1"/>
        <v>0</v>
      </c>
      <c r="J30" s="8">
        <f t="shared" si="2"/>
        <v>4</v>
      </c>
      <c r="K30" s="8">
        <v>1</v>
      </c>
      <c r="L30" s="8">
        <v>93</v>
      </c>
    </row>
    <row r="31" spans="1:12" s="9" customFormat="1">
      <c r="A31" s="1" t="s">
        <v>2</v>
      </c>
      <c r="B31" s="1" t="s">
        <v>8</v>
      </c>
      <c r="C31" s="1" t="s">
        <v>5</v>
      </c>
      <c r="D31" s="7">
        <v>39701</v>
      </c>
      <c r="E31" s="5">
        <v>0.75694444444444453</v>
      </c>
      <c r="F31" s="5">
        <v>0.81944444444444453</v>
      </c>
      <c r="G31" s="5">
        <f t="shared" si="0"/>
        <v>0.82013888888888897</v>
      </c>
      <c r="H31" s="26">
        <v>1</v>
      </c>
      <c r="I31" s="1">
        <f t="shared" si="1"/>
        <v>0</v>
      </c>
      <c r="J31" s="8">
        <f t="shared" si="2"/>
        <v>4</v>
      </c>
      <c r="K31" s="8">
        <v>1</v>
      </c>
      <c r="L31" s="8">
        <v>109</v>
      </c>
    </row>
    <row r="32" spans="1:12" s="9" customFormat="1">
      <c r="A32" s="1" t="s">
        <v>2</v>
      </c>
      <c r="B32" s="1" t="s">
        <v>8</v>
      </c>
      <c r="C32" s="1" t="s">
        <v>5</v>
      </c>
      <c r="D32" s="7">
        <v>39702</v>
      </c>
      <c r="E32" s="5">
        <v>0.38194444444444442</v>
      </c>
      <c r="F32" s="5">
        <v>0.44444444444444442</v>
      </c>
      <c r="G32" s="5">
        <f t="shared" si="0"/>
        <v>0.4506944444444444</v>
      </c>
      <c r="H32" s="26">
        <v>9</v>
      </c>
      <c r="I32" s="1">
        <f t="shared" si="1"/>
        <v>0</v>
      </c>
      <c r="J32" s="8">
        <f t="shared" si="2"/>
        <v>5</v>
      </c>
      <c r="K32" s="8">
        <v>1</v>
      </c>
      <c r="L32" s="8">
        <v>126</v>
      </c>
    </row>
    <row r="33" spans="1:12" s="9" customFormat="1">
      <c r="A33" s="1" t="s">
        <v>2</v>
      </c>
      <c r="B33" s="1" t="s">
        <v>8</v>
      </c>
      <c r="C33" s="1" t="s">
        <v>5</v>
      </c>
      <c r="D33" s="7">
        <v>39702</v>
      </c>
      <c r="E33" s="5">
        <v>0.54861111111111105</v>
      </c>
      <c r="F33" s="5">
        <v>0.61111111111111105</v>
      </c>
      <c r="G33" s="5">
        <f t="shared" si="0"/>
        <v>0.61666666666666659</v>
      </c>
      <c r="H33" s="26">
        <v>8</v>
      </c>
      <c r="I33" s="1">
        <f t="shared" si="1"/>
        <v>0</v>
      </c>
      <c r="J33" s="8">
        <f t="shared" si="2"/>
        <v>5</v>
      </c>
      <c r="K33" s="8">
        <v>1</v>
      </c>
      <c r="L33" s="8">
        <v>113</v>
      </c>
    </row>
    <row r="34" spans="1:12" s="9" customFormat="1">
      <c r="A34" s="1" t="s">
        <v>2</v>
      </c>
      <c r="B34" s="1" t="s">
        <v>8</v>
      </c>
      <c r="C34" s="1" t="s">
        <v>5</v>
      </c>
      <c r="D34" s="7">
        <v>39702</v>
      </c>
      <c r="E34" s="5">
        <v>0.75694444444444453</v>
      </c>
      <c r="F34" s="5">
        <v>0.81944444444444453</v>
      </c>
      <c r="G34" s="5">
        <f t="shared" si="0"/>
        <v>0.82500000000000007</v>
      </c>
      <c r="H34" s="26">
        <v>8</v>
      </c>
      <c r="I34" s="1">
        <f t="shared" si="1"/>
        <v>0</v>
      </c>
      <c r="J34" s="8">
        <f t="shared" si="2"/>
        <v>5</v>
      </c>
      <c r="K34" s="8">
        <v>1</v>
      </c>
      <c r="L34" s="8">
        <v>98</v>
      </c>
    </row>
    <row r="35" spans="1:12" s="9" customFormat="1">
      <c r="A35" s="1" t="s">
        <v>2</v>
      </c>
      <c r="B35" s="1" t="s">
        <v>8</v>
      </c>
      <c r="C35" s="1" t="s">
        <v>5</v>
      </c>
      <c r="D35" s="7">
        <v>39703</v>
      </c>
      <c r="E35" s="5">
        <v>0.38194444444444442</v>
      </c>
      <c r="F35" s="5">
        <v>0.44444444444444442</v>
      </c>
      <c r="G35" s="5">
        <f t="shared" si="0"/>
        <v>0.54722222222222217</v>
      </c>
      <c r="H35" s="26">
        <v>148</v>
      </c>
      <c r="I35" s="1">
        <f t="shared" si="1"/>
        <v>1</v>
      </c>
      <c r="J35" s="8">
        <f t="shared" si="2"/>
        <v>6</v>
      </c>
      <c r="K35" s="8">
        <v>1</v>
      </c>
      <c r="L35" s="8">
        <v>176</v>
      </c>
    </row>
    <row r="36" spans="1:12" s="9" customFormat="1">
      <c r="A36" s="1" t="s">
        <v>2</v>
      </c>
      <c r="B36" s="1" t="s">
        <v>8</v>
      </c>
      <c r="C36" s="1" t="s">
        <v>5</v>
      </c>
      <c r="D36" s="7">
        <v>39703</v>
      </c>
      <c r="E36" s="5">
        <v>0.54861111111111105</v>
      </c>
      <c r="F36" s="5">
        <v>0.61111111111111105</v>
      </c>
      <c r="G36" s="5">
        <f t="shared" si="0"/>
        <v>0.69444444444444442</v>
      </c>
      <c r="H36" s="26">
        <v>120</v>
      </c>
      <c r="I36" s="1">
        <f t="shared" si="1"/>
        <v>1</v>
      </c>
      <c r="J36" s="8">
        <f t="shared" si="2"/>
        <v>6</v>
      </c>
      <c r="K36" s="8">
        <v>1</v>
      </c>
      <c r="L36" s="8">
        <v>182</v>
      </c>
    </row>
    <row r="37" spans="1:12" s="9" customFormat="1">
      <c r="A37" s="1" t="s">
        <v>2</v>
      </c>
      <c r="B37" s="1" t="s">
        <v>8</v>
      </c>
      <c r="C37" s="1" t="s">
        <v>5</v>
      </c>
      <c r="D37" s="7">
        <v>39703</v>
      </c>
      <c r="E37" s="5">
        <v>0.75694444444444453</v>
      </c>
      <c r="F37" s="5">
        <v>0.81944444444444453</v>
      </c>
      <c r="G37" s="5">
        <f t="shared" si="0"/>
        <v>0.8979166666666667</v>
      </c>
      <c r="H37" s="26">
        <v>113</v>
      </c>
      <c r="I37" s="1">
        <f t="shared" si="1"/>
        <v>1</v>
      </c>
      <c r="J37" s="8">
        <f t="shared" si="2"/>
        <v>6</v>
      </c>
      <c r="K37" s="8">
        <v>1</v>
      </c>
      <c r="L37" s="8">
        <v>174</v>
      </c>
    </row>
    <row r="38" spans="1:12" s="9" customFormat="1">
      <c r="A38" s="1" t="s">
        <v>2</v>
      </c>
      <c r="B38" s="1" t="s">
        <v>8</v>
      </c>
      <c r="C38" s="1" t="s">
        <v>5</v>
      </c>
      <c r="D38" s="7">
        <v>39704</v>
      </c>
      <c r="E38" s="5">
        <v>0.38194444444444442</v>
      </c>
      <c r="F38" s="5">
        <v>0.44444444444444442</v>
      </c>
      <c r="G38" s="5">
        <f t="shared" si="0"/>
        <v>0.45138888888888884</v>
      </c>
      <c r="H38" s="26">
        <v>10</v>
      </c>
      <c r="I38" s="1">
        <f t="shared" si="1"/>
        <v>0</v>
      </c>
      <c r="J38" s="8">
        <f t="shared" si="2"/>
        <v>7</v>
      </c>
      <c r="K38" s="8">
        <v>1</v>
      </c>
      <c r="L38" s="8">
        <v>99</v>
      </c>
    </row>
    <row r="39" spans="1:12" s="9" customFormat="1">
      <c r="A39" s="1" t="s">
        <v>2</v>
      </c>
      <c r="B39" s="1" t="s">
        <v>8</v>
      </c>
      <c r="C39" s="1" t="s">
        <v>5</v>
      </c>
      <c r="D39" s="7">
        <v>39704</v>
      </c>
      <c r="E39" s="5">
        <v>0.54861111111111105</v>
      </c>
      <c r="F39" s="5">
        <v>0.61111111111111105</v>
      </c>
      <c r="G39" s="5">
        <f t="shared" si="0"/>
        <v>0.61805555555555547</v>
      </c>
      <c r="H39" s="26">
        <v>10</v>
      </c>
      <c r="I39" s="1">
        <f t="shared" si="1"/>
        <v>0</v>
      </c>
      <c r="J39" s="8">
        <f t="shared" si="2"/>
        <v>7</v>
      </c>
      <c r="K39" s="8">
        <v>1</v>
      </c>
      <c r="L39" s="8">
        <v>93</v>
      </c>
    </row>
    <row r="40" spans="1:12" s="9" customFormat="1">
      <c r="A40" s="1" t="s">
        <v>2</v>
      </c>
      <c r="B40" s="1" t="s">
        <v>8</v>
      </c>
      <c r="C40" s="1" t="s">
        <v>5</v>
      </c>
      <c r="D40" s="7">
        <v>39704</v>
      </c>
      <c r="E40" s="5">
        <v>0.75694444444444453</v>
      </c>
      <c r="F40" s="5">
        <v>0.81944444444444453</v>
      </c>
      <c r="G40" s="5">
        <f t="shared" si="0"/>
        <v>0.82638888888888895</v>
      </c>
      <c r="H40" s="26">
        <v>10</v>
      </c>
      <c r="I40" s="1">
        <f t="shared" si="1"/>
        <v>0</v>
      </c>
      <c r="J40" s="8">
        <f t="shared" si="2"/>
        <v>7</v>
      </c>
      <c r="K40" s="8">
        <v>1</v>
      </c>
      <c r="L40" s="8">
        <v>121</v>
      </c>
    </row>
    <row r="41" spans="1:12" s="9" customFormat="1">
      <c r="A41" s="1" t="s">
        <v>2</v>
      </c>
      <c r="B41" s="1" t="s">
        <v>8</v>
      </c>
      <c r="C41" s="1" t="s">
        <v>5</v>
      </c>
      <c r="D41" s="7">
        <v>39705</v>
      </c>
      <c r="E41" s="5">
        <v>0.38194444444444442</v>
      </c>
      <c r="F41" s="5">
        <v>0.44444444444444442</v>
      </c>
      <c r="G41" s="5">
        <f t="shared" si="0"/>
        <v>0.45347222222222222</v>
      </c>
      <c r="H41" s="26">
        <v>13</v>
      </c>
      <c r="I41" s="1">
        <f t="shared" si="1"/>
        <v>0</v>
      </c>
      <c r="J41" s="8">
        <f t="shared" si="2"/>
        <v>1</v>
      </c>
      <c r="K41" s="8">
        <v>1</v>
      </c>
      <c r="L41" s="8">
        <v>113</v>
      </c>
    </row>
    <row r="42" spans="1:12" s="9" customFormat="1">
      <c r="A42" s="1" t="s">
        <v>2</v>
      </c>
      <c r="B42" s="1" t="s">
        <v>8</v>
      </c>
      <c r="C42" s="1" t="s">
        <v>5</v>
      </c>
      <c r="D42" s="7">
        <v>39705</v>
      </c>
      <c r="E42" s="5">
        <v>0.54861111111111105</v>
      </c>
      <c r="F42" s="5">
        <v>0.61111111111111105</v>
      </c>
      <c r="G42" s="5">
        <f t="shared" si="0"/>
        <v>0.62083333333333324</v>
      </c>
      <c r="H42" s="26">
        <v>14</v>
      </c>
      <c r="I42" s="1">
        <f t="shared" si="1"/>
        <v>0</v>
      </c>
      <c r="J42" s="8">
        <f t="shared" si="2"/>
        <v>1</v>
      </c>
      <c r="K42" s="8">
        <v>1</v>
      </c>
      <c r="L42" s="8">
        <v>95</v>
      </c>
    </row>
    <row r="43" spans="1:12" s="9" customFormat="1">
      <c r="A43" s="1" t="s">
        <v>2</v>
      </c>
      <c r="B43" s="1" t="s">
        <v>8</v>
      </c>
      <c r="C43" s="1" t="s">
        <v>5</v>
      </c>
      <c r="D43" s="7">
        <v>39705</v>
      </c>
      <c r="E43" s="5">
        <v>0.75694444444444453</v>
      </c>
      <c r="F43" s="5">
        <v>0.81944444444444453</v>
      </c>
      <c r="G43" s="5">
        <f t="shared" si="0"/>
        <v>0.82847222222222228</v>
      </c>
      <c r="H43" s="26">
        <v>13</v>
      </c>
      <c r="I43" s="1">
        <f t="shared" si="1"/>
        <v>0</v>
      </c>
      <c r="J43" s="8">
        <f t="shared" si="2"/>
        <v>1</v>
      </c>
      <c r="K43" s="8">
        <v>1</v>
      </c>
      <c r="L43" s="8">
        <v>82</v>
      </c>
    </row>
    <row r="44" spans="1:12" s="9" customFormat="1">
      <c r="A44" s="1" t="s">
        <v>2</v>
      </c>
      <c r="B44" s="1" t="s">
        <v>8</v>
      </c>
      <c r="C44" s="1" t="s">
        <v>5</v>
      </c>
      <c r="D44" s="7">
        <v>39706</v>
      </c>
      <c r="E44" s="5">
        <v>0.38194444444444442</v>
      </c>
      <c r="F44" s="5">
        <v>0.44444444444444442</v>
      </c>
      <c r="G44" s="5">
        <f t="shared" si="0"/>
        <v>0.4548611111111111</v>
      </c>
      <c r="H44" s="26">
        <v>15</v>
      </c>
      <c r="I44" s="1">
        <f t="shared" si="1"/>
        <v>1</v>
      </c>
      <c r="J44" s="8">
        <f t="shared" si="2"/>
        <v>2</v>
      </c>
      <c r="K44" s="8">
        <v>1</v>
      </c>
      <c r="L44" s="8">
        <v>165</v>
      </c>
    </row>
    <row r="45" spans="1:12" s="9" customFormat="1">
      <c r="A45" s="1" t="s">
        <v>2</v>
      </c>
      <c r="B45" s="1" t="s">
        <v>8</v>
      </c>
      <c r="C45" s="1" t="s">
        <v>5</v>
      </c>
      <c r="D45" s="7">
        <v>39706</v>
      </c>
      <c r="E45" s="5">
        <v>0.54861111111111105</v>
      </c>
      <c r="F45" s="5">
        <v>0.61111111111111105</v>
      </c>
      <c r="G45" s="5">
        <f t="shared" si="0"/>
        <v>0.62152777777777768</v>
      </c>
      <c r="H45" s="26">
        <v>15</v>
      </c>
      <c r="I45" s="1">
        <f t="shared" si="1"/>
        <v>1</v>
      </c>
      <c r="J45" s="8">
        <f t="shared" si="2"/>
        <v>2</v>
      </c>
      <c r="K45" s="8">
        <v>1</v>
      </c>
      <c r="L45" s="8">
        <v>179</v>
      </c>
    </row>
    <row r="46" spans="1:12" s="9" customFormat="1">
      <c r="A46" s="1" t="s">
        <v>2</v>
      </c>
      <c r="B46" s="1" t="s">
        <v>8</v>
      </c>
      <c r="C46" s="1" t="s">
        <v>5</v>
      </c>
      <c r="D46" s="7">
        <v>39706</v>
      </c>
      <c r="E46" s="5">
        <v>0.75694444444444453</v>
      </c>
      <c r="F46" s="5">
        <v>0.81944444444444453</v>
      </c>
      <c r="G46" s="5">
        <f t="shared" si="0"/>
        <v>0.82916666666666672</v>
      </c>
      <c r="H46" s="26">
        <v>14</v>
      </c>
      <c r="I46" s="1">
        <f t="shared" si="1"/>
        <v>0</v>
      </c>
      <c r="J46" s="8">
        <f t="shared" si="2"/>
        <v>2</v>
      </c>
      <c r="K46" s="8">
        <v>1</v>
      </c>
      <c r="L46" s="8">
        <v>166</v>
      </c>
    </row>
    <row r="47" spans="1:12" s="9" customFormat="1">
      <c r="A47" s="1" t="s">
        <v>2</v>
      </c>
      <c r="B47" s="1" t="s">
        <v>8</v>
      </c>
      <c r="C47" s="1" t="s">
        <v>5</v>
      </c>
      <c r="D47" s="7">
        <v>39707</v>
      </c>
      <c r="E47" s="5">
        <v>0.38194444444444442</v>
      </c>
      <c r="F47" s="5">
        <v>0.44444444444444442</v>
      </c>
      <c r="G47" s="5">
        <f t="shared" si="0"/>
        <v>0.44305555555555554</v>
      </c>
      <c r="H47" s="26">
        <v>-2</v>
      </c>
      <c r="I47" s="1">
        <f t="shared" si="1"/>
        <v>0</v>
      </c>
      <c r="J47" s="8">
        <f t="shared" si="2"/>
        <v>3</v>
      </c>
      <c r="K47" s="8">
        <v>1</v>
      </c>
      <c r="L47" s="8">
        <v>103</v>
      </c>
    </row>
    <row r="48" spans="1:12" s="9" customFormat="1">
      <c r="A48" s="1" t="s">
        <v>2</v>
      </c>
      <c r="B48" s="1" t="s">
        <v>8</v>
      </c>
      <c r="C48" s="1" t="s">
        <v>5</v>
      </c>
      <c r="D48" s="7">
        <v>39707</v>
      </c>
      <c r="E48" s="5">
        <v>0.54861111111111105</v>
      </c>
      <c r="F48" s="5">
        <v>0.61111111111111105</v>
      </c>
      <c r="G48" s="5">
        <f t="shared" si="0"/>
        <v>0.60972222222222217</v>
      </c>
      <c r="H48" s="26">
        <v>-2</v>
      </c>
      <c r="I48" s="1">
        <f t="shared" si="1"/>
        <v>0</v>
      </c>
      <c r="J48" s="8">
        <f t="shared" si="2"/>
        <v>3</v>
      </c>
      <c r="K48" s="8">
        <v>1</v>
      </c>
      <c r="L48" s="8">
        <v>119</v>
      </c>
    </row>
    <row r="49" spans="1:12" s="9" customFormat="1">
      <c r="A49" s="1" t="s">
        <v>2</v>
      </c>
      <c r="B49" s="1" t="s">
        <v>8</v>
      </c>
      <c r="C49" s="1" t="s">
        <v>5</v>
      </c>
      <c r="D49" s="7">
        <v>39707</v>
      </c>
      <c r="E49" s="5">
        <v>0.75694444444444453</v>
      </c>
      <c r="F49" s="5">
        <v>0.81944444444444453</v>
      </c>
      <c r="G49" s="5">
        <f t="shared" si="0"/>
        <v>0.81666666666666676</v>
      </c>
      <c r="H49" s="26">
        <v>-4</v>
      </c>
      <c r="I49" s="1">
        <f t="shared" si="1"/>
        <v>0</v>
      </c>
      <c r="J49" s="8">
        <f t="shared" si="2"/>
        <v>3</v>
      </c>
      <c r="K49" s="8">
        <v>1</v>
      </c>
      <c r="L49" s="8">
        <v>84</v>
      </c>
    </row>
    <row r="50" spans="1:12" s="9" customFormat="1">
      <c r="A50" s="1" t="s">
        <v>2</v>
      </c>
      <c r="B50" s="1" t="s">
        <v>8</v>
      </c>
      <c r="C50" s="1" t="s">
        <v>5</v>
      </c>
      <c r="D50" s="7">
        <v>39708</v>
      </c>
      <c r="E50" s="5">
        <v>0.38194444444444442</v>
      </c>
      <c r="F50" s="5">
        <v>0.44444444444444442</v>
      </c>
      <c r="G50" s="5">
        <f t="shared" si="0"/>
        <v>0.45208333333333328</v>
      </c>
      <c r="H50" s="26">
        <v>11</v>
      </c>
      <c r="I50" s="1">
        <f t="shared" si="1"/>
        <v>0</v>
      </c>
      <c r="J50" s="8">
        <f t="shared" si="2"/>
        <v>4</v>
      </c>
      <c r="K50" s="8">
        <v>1</v>
      </c>
      <c r="L50" s="8">
        <v>83</v>
      </c>
    </row>
    <row r="51" spans="1:12" s="9" customFormat="1">
      <c r="A51" s="1" t="s">
        <v>2</v>
      </c>
      <c r="B51" s="1" t="s">
        <v>8</v>
      </c>
      <c r="C51" s="1" t="s">
        <v>5</v>
      </c>
      <c r="D51" s="7">
        <v>39708</v>
      </c>
      <c r="E51" s="5">
        <v>0.54861111111111105</v>
      </c>
      <c r="F51" s="5">
        <v>0.61111111111111105</v>
      </c>
      <c r="G51" s="5">
        <f t="shared" si="0"/>
        <v>0.61874999999999991</v>
      </c>
      <c r="H51" s="26">
        <v>11</v>
      </c>
      <c r="I51" s="1">
        <f t="shared" si="1"/>
        <v>0</v>
      </c>
      <c r="J51" s="8">
        <f t="shared" si="2"/>
        <v>4</v>
      </c>
      <c r="K51" s="8">
        <v>1</v>
      </c>
      <c r="L51" s="8">
        <v>115</v>
      </c>
    </row>
    <row r="52" spans="1:12" s="9" customFormat="1">
      <c r="A52" s="1" t="s">
        <v>2</v>
      </c>
      <c r="B52" s="1" t="s">
        <v>8</v>
      </c>
      <c r="C52" s="1" t="s">
        <v>5</v>
      </c>
      <c r="D52" s="7">
        <v>39708</v>
      </c>
      <c r="E52" s="5">
        <v>0.75694444444444453</v>
      </c>
      <c r="F52" s="5">
        <v>0.81944444444444453</v>
      </c>
      <c r="G52" s="5">
        <f t="shared" si="0"/>
        <v>0.82708333333333339</v>
      </c>
      <c r="H52" s="26">
        <v>11</v>
      </c>
      <c r="I52" s="1">
        <f t="shared" si="1"/>
        <v>0</v>
      </c>
      <c r="J52" s="8">
        <f t="shared" si="2"/>
        <v>4</v>
      </c>
      <c r="K52" s="8">
        <v>1</v>
      </c>
      <c r="L52" s="8">
        <v>105</v>
      </c>
    </row>
    <row r="53" spans="1:12" s="9" customFormat="1">
      <c r="A53" s="1" t="s">
        <v>2</v>
      </c>
      <c r="B53" s="1" t="s">
        <v>8</v>
      </c>
      <c r="C53" s="1" t="s">
        <v>5</v>
      </c>
      <c r="D53" s="7">
        <v>39709</v>
      </c>
      <c r="E53" s="5">
        <v>0.38194444444444442</v>
      </c>
      <c r="F53" s="5">
        <v>0.44444444444444442</v>
      </c>
      <c r="G53" s="5">
        <f t="shared" si="0"/>
        <v>0.44652777777777775</v>
      </c>
      <c r="H53" s="26">
        <v>3</v>
      </c>
      <c r="I53" s="1">
        <f t="shared" si="1"/>
        <v>0</v>
      </c>
      <c r="J53" s="8">
        <f t="shared" si="2"/>
        <v>5</v>
      </c>
      <c r="K53" s="8">
        <v>1</v>
      </c>
      <c r="L53" s="8">
        <v>123</v>
      </c>
    </row>
    <row r="54" spans="1:12" s="9" customFormat="1">
      <c r="A54" s="1" t="s">
        <v>2</v>
      </c>
      <c r="B54" s="1" t="s">
        <v>8</v>
      </c>
      <c r="C54" s="1" t="s">
        <v>5</v>
      </c>
      <c r="D54" s="7">
        <v>39709</v>
      </c>
      <c r="E54" s="5">
        <v>0.54861111111111105</v>
      </c>
      <c r="F54" s="5">
        <v>0.61111111111111105</v>
      </c>
      <c r="G54" s="5">
        <f t="shared" si="0"/>
        <v>0.61319444444444438</v>
      </c>
      <c r="H54" s="26">
        <v>3</v>
      </c>
      <c r="I54" s="1">
        <f t="shared" si="1"/>
        <v>0</v>
      </c>
      <c r="J54" s="8">
        <f t="shared" si="2"/>
        <v>5</v>
      </c>
      <c r="K54" s="8">
        <v>1</v>
      </c>
      <c r="L54" s="8">
        <v>102</v>
      </c>
    </row>
    <row r="55" spans="1:12" s="9" customFormat="1">
      <c r="A55" s="1" t="s">
        <v>2</v>
      </c>
      <c r="B55" s="1" t="s">
        <v>8</v>
      </c>
      <c r="C55" s="1" t="s">
        <v>5</v>
      </c>
      <c r="D55" s="7">
        <v>39709</v>
      </c>
      <c r="E55" s="5">
        <v>0.75694444444444453</v>
      </c>
      <c r="F55" s="5">
        <v>0.81944444444444453</v>
      </c>
      <c r="G55" s="5">
        <f t="shared" si="0"/>
        <v>0.82152777777777786</v>
      </c>
      <c r="H55" s="26">
        <v>3</v>
      </c>
      <c r="I55" s="1">
        <f t="shared" si="1"/>
        <v>0</v>
      </c>
      <c r="J55" s="8">
        <f t="shared" si="2"/>
        <v>5</v>
      </c>
      <c r="K55" s="8">
        <v>1</v>
      </c>
      <c r="L55" s="8">
        <v>113</v>
      </c>
    </row>
    <row r="56" spans="1:12" s="9" customFormat="1">
      <c r="A56" s="1" t="s">
        <v>2</v>
      </c>
      <c r="B56" s="1" t="s">
        <v>8</v>
      </c>
      <c r="C56" s="1" t="s">
        <v>5</v>
      </c>
      <c r="D56" s="7">
        <v>39710</v>
      </c>
      <c r="E56" s="5">
        <v>0.38194444444444442</v>
      </c>
      <c r="F56" s="5">
        <v>0.44444444444444442</v>
      </c>
      <c r="G56" s="5">
        <f t="shared" si="0"/>
        <v>0.45624999999999999</v>
      </c>
      <c r="H56" s="27">
        <v>17</v>
      </c>
      <c r="I56" s="1">
        <f t="shared" si="1"/>
        <v>1</v>
      </c>
      <c r="J56" s="8">
        <f t="shared" si="2"/>
        <v>6</v>
      </c>
      <c r="K56" s="8">
        <v>1</v>
      </c>
      <c r="L56" s="8">
        <v>181</v>
      </c>
    </row>
    <row r="57" spans="1:12" s="9" customFormat="1">
      <c r="A57" s="1" t="s">
        <v>2</v>
      </c>
      <c r="B57" s="1" t="s">
        <v>8</v>
      </c>
      <c r="C57" s="1" t="s">
        <v>5</v>
      </c>
      <c r="D57" s="7">
        <v>39710</v>
      </c>
      <c r="E57" s="5">
        <v>0.54861111111111105</v>
      </c>
      <c r="F57" s="5">
        <v>0.61111111111111105</v>
      </c>
      <c r="G57" s="5">
        <f t="shared" si="0"/>
        <v>0.62361111111111101</v>
      </c>
      <c r="H57" s="26">
        <v>18</v>
      </c>
      <c r="I57" s="1">
        <f t="shared" si="1"/>
        <v>1</v>
      </c>
      <c r="J57" s="8">
        <f t="shared" si="2"/>
        <v>6</v>
      </c>
      <c r="K57" s="8">
        <v>1</v>
      </c>
      <c r="L57" s="8">
        <v>191</v>
      </c>
    </row>
    <row r="58" spans="1:12" s="9" customFormat="1">
      <c r="A58" s="1" t="s">
        <v>2</v>
      </c>
      <c r="B58" s="1" t="s">
        <v>8</v>
      </c>
      <c r="C58" s="1" t="s">
        <v>5</v>
      </c>
      <c r="D58" s="7">
        <v>39710</v>
      </c>
      <c r="E58" s="5">
        <v>0.75694444444444453</v>
      </c>
      <c r="F58" s="5">
        <v>0.81944444444444453</v>
      </c>
      <c r="G58" s="5">
        <f t="shared" si="0"/>
        <v>0.83125000000000004</v>
      </c>
      <c r="H58" s="26">
        <v>17</v>
      </c>
      <c r="I58" s="1">
        <f t="shared" si="1"/>
        <v>1</v>
      </c>
      <c r="J58" s="8">
        <f t="shared" si="2"/>
        <v>6</v>
      </c>
      <c r="K58" s="8">
        <v>1</v>
      </c>
      <c r="L58" s="8">
        <v>191</v>
      </c>
    </row>
    <row r="59" spans="1:12" s="9" customFormat="1">
      <c r="A59" s="1" t="s">
        <v>2</v>
      </c>
      <c r="B59" s="1" t="s">
        <v>8</v>
      </c>
      <c r="C59" s="1" t="s">
        <v>5</v>
      </c>
      <c r="D59" s="7">
        <v>39711</v>
      </c>
      <c r="E59" s="5">
        <v>0.38194444444444442</v>
      </c>
      <c r="F59" s="5">
        <v>0.44444444444444442</v>
      </c>
      <c r="G59" s="5">
        <f t="shared" si="0"/>
        <v>0.44930555555555551</v>
      </c>
      <c r="H59" s="26">
        <v>7</v>
      </c>
      <c r="I59" s="1">
        <f t="shared" si="1"/>
        <v>0</v>
      </c>
      <c r="J59" s="8">
        <f t="shared" si="2"/>
        <v>7</v>
      </c>
      <c r="K59" s="8">
        <v>1</v>
      </c>
      <c r="L59" s="8">
        <v>68</v>
      </c>
    </row>
    <row r="60" spans="1:12" s="9" customFormat="1">
      <c r="A60" s="1" t="s">
        <v>2</v>
      </c>
      <c r="B60" s="1" t="s">
        <v>8</v>
      </c>
      <c r="C60" s="1" t="s">
        <v>5</v>
      </c>
      <c r="D60" s="7">
        <v>39711</v>
      </c>
      <c r="E60" s="5">
        <v>0.54861111111111105</v>
      </c>
      <c r="F60" s="5">
        <v>0.61111111111111105</v>
      </c>
      <c r="G60" s="5">
        <f t="shared" si="0"/>
        <v>0.61597222222222214</v>
      </c>
      <c r="H60" s="26">
        <v>7</v>
      </c>
      <c r="I60" s="1">
        <f t="shared" si="1"/>
        <v>0</v>
      </c>
      <c r="J60" s="8">
        <f t="shared" si="2"/>
        <v>7</v>
      </c>
      <c r="K60" s="8">
        <v>1</v>
      </c>
      <c r="L60" s="8">
        <v>73</v>
      </c>
    </row>
    <row r="61" spans="1:12" s="9" customFormat="1">
      <c r="A61" s="1" t="s">
        <v>2</v>
      </c>
      <c r="B61" s="1" t="s">
        <v>8</v>
      </c>
      <c r="C61" s="1" t="s">
        <v>5</v>
      </c>
      <c r="D61" s="7">
        <v>39711</v>
      </c>
      <c r="E61" s="5">
        <v>0.75694444444444453</v>
      </c>
      <c r="F61" s="5">
        <v>0.81944444444444453</v>
      </c>
      <c r="G61" s="5">
        <f t="shared" si="0"/>
        <v>0.82430555555555562</v>
      </c>
      <c r="H61" s="26">
        <v>7</v>
      </c>
      <c r="I61" s="1">
        <f t="shared" si="1"/>
        <v>0</v>
      </c>
      <c r="J61" s="8">
        <f t="shared" si="2"/>
        <v>7</v>
      </c>
      <c r="K61" s="8">
        <v>1</v>
      </c>
      <c r="L61" s="8">
        <v>114</v>
      </c>
    </row>
    <row r="62" spans="1:12" s="9" customFormat="1">
      <c r="A62" s="1" t="s">
        <v>2</v>
      </c>
      <c r="B62" s="1" t="s">
        <v>8</v>
      </c>
      <c r="C62" s="1" t="s">
        <v>5</v>
      </c>
      <c r="D62" s="7">
        <v>39712</v>
      </c>
      <c r="E62" s="5">
        <v>0.38194444444444442</v>
      </c>
      <c r="F62" s="5">
        <v>0.44444444444444442</v>
      </c>
      <c r="G62" s="5">
        <f t="shared" si="0"/>
        <v>0.45277777777777778</v>
      </c>
      <c r="H62" s="26">
        <v>12</v>
      </c>
      <c r="I62" s="1">
        <f t="shared" si="1"/>
        <v>0</v>
      </c>
      <c r="J62" s="8">
        <f t="shared" si="2"/>
        <v>1</v>
      </c>
      <c r="K62" s="8">
        <v>1</v>
      </c>
      <c r="L62" s="8">
        <v>64</v>
      </c>
    </row>
    <row r="63" spans="1:12" s="9" customFormat="1">
      <c r="A63" s="1" t="s">
        <v>2</v>
      </c>
      <c r="B63" s="1" t="s">
        <v>8</v>
      </c>
      <c r="C63" s="1" t="s">
        <v>5</v>
      </c>
      <c r="D63" s="7">
        <v>39712</v>
      </c>
      <c r="E63" s="5">
        <v>0.54861111111111105</v>
      </c>
      <c r="F63" s="5">
        <v>0.61111111111111105</v>
      </c>
      <c r="G63" s="5">
        <f t="shared" si="0"/>
        <v>0.61944444444444435</v>
      </c>
      <c r="H63" s="26">
        <v>12</v>
      </c>
      <c r="I63" s="1">
        <f t="shared" si="1"/>
        <v>0</v>
      </c>
      <c r="J63" s="8">
        <f t="shared" si="2"/>
        <v>1</v>
      </c>
      <c r="K63" s="8">
        <v>1</v>
      </c>
      <c r="L63" s="8">
        <v>88</v>
      </c>
    </row>
    <row r="64" spans="1:12" s="9" customFormat="1">
      <c r="A64" s="1" t="s">
        <v>2</v>
      </c>
      <c r="B64" s="1" t="s">
        <v>8</v>
      </c>
      <c r="C64" s="1" t="s">
        <v>5</v>
      </c>
      <c r="D64" s="7">
        <v>39712</v>
      </c>
      <c r="E64" s="5">
        <v>0.75694444444444453</v>
      </c>
      <c r="F64" s="5">
        <v>0.81944444444444453</v>
      </c>
      <c r="G64" s="5">
        <f t="shared" si="0"/>
        <v>0.82847222222222228</v>
      </c>
      <c r="H64" s="26">
        <v>13</v>
      </c>
      <c r="I64" s="1">
        <f t="shared" si="1"/>
        <v>0</v>
      </c>
      <c r="J64" s="8">
        <f t="shared" si="2"/>
        <v>1</v>
      </c>
      <c r="K64" s="8">
        <v>1</v>
      </c>
      <c r="L64" s="8">
        <v>117</v>
      </c>
    </row>
    <row r="65" spans="1:12" s="9" customFormat="1">
      <c r="A65" s="1" t="s">
        <v>2</v>
      </c>
      <c r="B65" s="1" t="s">
        <v>8</v>
      </c>
      <c r="C65" s="1" t="s">
        <v>5</v>
      </c>
      <c r="D65" s="7">
        <v>39713</v>
      </c>
      <c r="E65" s="5">
        <v>0.38194444444444442</v>
      </c>
      <c r="F65" s="5">
        <v>0.44444444444444442</v>
      </c>
      <c r="G65" s="5">
        <f t="shared" si="0"/>
        <v>0.45555555555555555</v>
      </c>
      <c r="H65" s="26">
        <v>16</v>
      </c>
      <c r="I65" s="1">
        <f t="shared" si="1"/>
        <v>1</v>
      </c>
      <c r="J65" s="8">
        <f t="shared" si="2"/>
        <v>2</v>
      </c>
      <c r="K65" s="8">
        <v>1</v>
      </c>
      <c r="L65" s="8">
        <v>181</v>
      </c>
    </row>
    <row r="66" spans="1:12" s="9" customFormat="1">
      <c r="A66" s="1" t="s">
        <v>2</v>
      </c>
      <c r="B66" s="1" t="s">
        <v>8</v>
      </c>
      <c r="C66" s="1" t="s">
        <v>5</v>
      </c>
      <c r="D66" s="7">
        <v>39713</v>
      </c>
      <c r="E66" s="5">
        <v>0.54861111111111105</v>
      </c>
      <c r="F66" s="5">
        <v>0.61111111111111105</v>
      </c>
      <c r="G66" s="5">
        <f t="shared" ref="G66:G129" si="3">F66+H66/60/24</f>
        <v>0.62222222222222212</v>
      </c>
      <c r="H66" s="26">
        <v>16</v>
      </c>
      <c r="I66" s="1">
        <f t="shared" ref="I66:I129" si="4">IF(H66&lt;15,0,1)</f>
        <v>1</v>
      </c>
      <c r="J66" s="8">
        <f t="shared" ref="J66:J129" si="5">WEEKDAY(D66)</f>
        <v>2</v>
      </c>
      <c r="K66" s="8">
        <v>1</v>
      </c>
      <c r="L66" s="8">
        <v>184</v>
      </c>
    </row>
    <row r="67" spans="1:12" s="9" customFormat="1">
      <c r="A67" s="1" t="s">
        <v>2</v>
      </c>
      <c r="B67" s="1" t="s">
        <v>8</v>
      </c>
      <c r="C67" s="1" t="s">
        <v>5</v>
      </c>
      <c r="D67" s="7">
        <v>39713</v>
      </c>
      <c r="E67" s="5">
        <v>0.75694444444444453</v>
      </c>
      <c r="F67" s="5">
        <v>0.81944444444444453</v>
      </c>
      <c r="G67" s="5">
        <f t="shared" si="3"/>
        <v>0.8305555555555556</v>
      </c>
      <c r="H67" s="26">
        <v>16</v>
      </c>
      <c r="I67" s="1">
        <f t="shared" si="4"/>
        <v>1</v>
      </c>
      <c r="J67" s="8">
        <f t="shared" si="5"/>
        <v>2</v>
      </c>
      <c r="K67" s="8">
        <v>1</v>
      </c>
      <c r="L67" s="8">
        <v>180</v>
      </c>
    </row>
    <row r="68" spans="1:12" s="9" customFormat="1">
      <c r="A68" s="1" t="s">
        <v>2</v>
      </c>
      <c r="B68" s="1" t="s">
        <v>8</v>
      </c>
      <c r="C68" s="1" t="s">
        <v>5</v>
      </c>
      <c r="D68" s="7">
        <v>39714</v>
      </c>
      <c r="E68" s="5">
        <v>0.38194444444444442</v>
      </c>
      <c r="F68" s="5">
        <v>0.44444444444444442</v>
      </c>
      <c r="G68" s="5">
        <f t="shared" si="3"/>
        <v>0.44791666666666663</v>
      </c>
      <c r="H68" s="26">
        <v>5</v>
      </c>
      <c r="I68" s="1">
        <f t="shared" si="4"/>
        <v>0</v>
      </c>
      <c r="J68" s="8">
        <f t="shared" si="5"/>
        <v>3</v>
      </c>
      <c r="K68" s="8">
        <v>1</v>
      </c>
      <c r="L68" s="8">
        <v>78</v>
      </c>
    </row>
    <row r="69" spans="1:12" s="9" customFormat="1">
      <c r="A69" s="1" t="s">
        <v>2</v>
      </c>
      <c r="B69" s="1" t="s">
        <v>8</v>
      </c>
      <c r="C69" s="1" t="s">
        <v>5</v>
      </c>
      <c r="D69" s="7">
        <v>39714</v>
      </c>
      <c r="E69" s="5">
        <v>0.54861111111111105</v>
      </c>
      <c r="F69" s="5">
        <v>0.61111111111111105</v>
      </c>
      <c r="G69" s="5">
        <f t="shared" si="3"/>
        <v>0.61458333333333326</v>
      </c>
      <c r="H69" s="26">
        <v>5</v>
      </c>
      <c r="I69" s="1">
        <f t="shared" si="4"/>
        <v>0</v>
      </c>
      <c r="J69" s="8">
        <f t="shared" si="5"/>
        <v>3</v>
      </c>
      <c r="K69" s="8">
        <v>1</v>
      </c>
      <c r="L69" s="8">
        <v>103</v>
      </c>
    </row>
    <row r="70" spans="1:12" s="9" customFormat="1">
      <c r="A70" s="1" t="s">
        <v>2</v>
      </c>
      <c r="B70" s="1" t="s">
        <v>8</v>
      </c>
      <c r="C70" s="1" t="s">
        <v>5</v>
      </c>
      <c r="D70" s="7">
        <v>39714</v>
      </c>
      <c r="E70" s="5">
        <v>0.75694444444444453</v>
      </c>
      <c r="F70" s="5">
        <v>0.81944444444444453</v>
      </c>
      <c r="G70" s="5">
        <f t="shared" si="3"/>
        <v>0.82361111111111118</v>
      </c>
      <c r="H70" s="26">
        <v>6</v>
      </c>
      <c r="I70" s="1">
        <f t="shared" si="4"/>
        <v>0</v>
      </c>
      <c r="J70" s="8">
        <f t="shared" si="5"/>
        <v>3</v>
      </c>
      <c r="K70" s="8">
        <v>1</v>
      </c>
      <c r="L70" s="8">
        <v>92</v>
      </c>
    </row>
    <row r="71" spans="1:12" s="9" customFormat="1">
      <c r="A71" s="1" t="s">
        <v>2</v>
      </c>
      <c r="B71" s="1" t="s">
        <v>8</v>
      </c>
      <c r="C71" s="1" t="s">
        <v>5</v>
      </c>
      <c r="D71" s="7">
        <v>39715</v>
      </c>
      <c r="E71" s="5">
        <v>0.38194444444444442</v>
      </c>
      <c r="F71" s="5">
        <v>0.44444444444444442</v>
      </c>
      <c r="G71" s="5">
        <f t="shared" si="3"/>
        <v>0.44722222222222219</v>
      </c>
      <c r="H71" s="26">
        <v>4</v>
      </c>
      <c r="I71" s="1">
        <f t="shared" si="4"/>
        <v>0</v>
      </c>
      <c r="J71" s="8">
        <f t="shared" si="5"/>
        <v>4</v>
      </c>
      <c r="K71" s="8">
        <v>1</v>
      </c>
      <c r="L71" s="8">
        <v>81</v>
      </c>
    </row>
    <row r="72" spans="1:12" s="9" customFormat="1">
      <c r="A72" s="1" t="s">
        <v>2</v>
      </c>
      <c r="B72" s="1" t="s">
        <v>8</v>
      </c>
      <c r="C72" s="1" t="s">
        <v>5</v>
      </c>
      <c r="D72" s="7">
        <v>39715</v>
      </c>
      <c r="E72" s="5">
        <v>0.54861111111111105</v>
      </c>
      <c r="F72" s="5">
        <v>0.61111111111111105</v>
      </c>
      <c r="G72" s="5">
        <f t="shared" si="3"/>
        <v>0.61388888888888882</v>
      </c>
      <c r="H72" s="26">
        <v>4</v>
      </c>
      <c r="I72" s="1">
        <f t="shared" si="4"/>
        <v>0</v>
      </c>
      <c r="J72" s="8">
        <f t="shared" si="5"/>
        <v>4</v>
      </c>
      <c r="K72" s="8">
        <v>1</v>
      </c>
      <c r="L72" s="8">
        <v>101</v>
      </c>
    </row>
    <row r="73" spans="1:12" s="9" customFormat="1">
      <c r="A73" s="1" t="s">
        <v>2</v>
      </c>
      <c r="B73" s="1" t="s">
        <v>8</v>
      </c>
      <c r="C73" s="1" t="s">
        <v>5</v>
      </c>
      <c r="D73" s="7">
        <v>39715</v>
      </c>
      <c r="E73" s="5">
        <v>0.75694444444444453</v>
      </c>
      <c r="F73" s="5">
        <v>0.81944444444444453</v>
      </c>
      <c r="G73" s="5">
        <f t="shared" si="3"/>
        <v>0.8222222222222223</v>
      </c>
      <c r="H73" s="26">
        <v>4</v>
      </c>
      <c r="I73" s="1">
        <f t="shared" si="4"/>
        <v>0</v>
      </c>
      <c r="J73" s="8">
        <f t="shared" si="5"/>
        <v>4</v>
      </c>
      <c r="K73" s="8">
        <v>1</v>
      </c>
      <c r="L73" s="8">
        <v>103</v>
      </c>
    </row>
    <row r="74" spans="1:12" s="9" customFormat="1">
      <c r="A74" s="1" t="s">
        <v>2</v>
      </c>
      <c r="B74" s="1" t="s">
        <v>8</v>
      </c>
      <c r="C74" s="1" t="s">
        <v>5</v>
      </c>
      <c r="D74" s="7">
        <v>39716</v>
      </c>
      <c r="E74" s="5">
        <v>0.38194444444444442</v>
      </c>
      <c r="F74" s="5">
        <v>0.44444444444444442</v>
      </c>
      <c r="G74" s="5">
        <f t="shared" si="3"/>
        <v>0.44791666666666663</v>
      </c>
      <c r="H74" s="26">
        <v>5</v>
      </c>
      <c r="I74" s="1">
        <f t="shared" si="4"/>
        <v>0</v>
      </c>
      <c r="J74" s="8">
        <f t="shared" si="5"/>
        <v>5</v>
      </c>
      <c r="K74" s="8">
        <v>1</v>
      </c>
      <c r="L74" s="8">
        <v>103</v>
      </c>
    </row>
    <row r="75" spans="1:12" s="9" customFormat="1">
      <c r="A75" s="1" t="s">
        <v>2</v>
      </c>
      <c r="B75" s="1" t="s">
        <v>8</v>
      </c>
      <c r="C75" s="1" t="s">
        <v>5</v>
      </c>
      <c r="D75" s="7">
        <v>39716</v>
      </c>
      <c r="E75" s="5">
        <v>0.54861111111111105</v>
      </c>
      <c r="F75" s="5">
        <v>0.61111111111111105</v>
      </c>
      <c r="G75" s="5">
        <f t="shared" si="3"/>
        <v>0.61388888888888882</v>
      </c>
      <c r="H75" s="26">
        <v>4</v>
      </c>
      <c r="I75" s="1">
        <f t="shared" si="4"/>
        <v>0</v>
      </c>
      <c r="J75" s="8">
        <f t="shared" si="5"/>
        <v>5</v>
      </c>
      <c r="K75" s="8">
        <v>1</v>
      </c>
      <c r="L75" s="8">
        <v>114</v>
      </c>
    </row>
    <row r="76" spans="1:12" s="9" customFormat="1">
      <c r="A76" s="1" t="s">
        <v>2</v>
      </c>
      <c r="B76" s="1" t="s">
        <v>8</v>
      </c>
      <c r="C76" s="1" t="s">
        <v>5</v>
      </c>
      <c r="D76" s="7">
        <v>39716</v>
      </c>
      <c r="E76" s="5">
        <v>0.75694444444444453</v>
      </c>
      <c r="F76" s="5">
        <v>0.81944444444444453</v>
      </c>
      <c r="G76" s="5">
        <f t="shared" si="3"/>
        <v>0.8222222222222223</v>
      </c>
      <c r="H76" s="26">
        <v>4</v>
      </c>
      <c r="I76" s="1">
        <f t="shared" si="4"/>
        <v>0</v>
      </c>
      <c r="J76" s="8">
        <f t="shared" si="5"/>
        <v>5</v>
      </c>
      <c r="K76" s="8">
        <v>1</v>
      </c>
      <c r="L76" s="8">
        <v>77</v>
      </c>
    </row>
    <row r="77" spans="1:12" s="9" customFormat="1">
      <c r="A77" s="1" t="s">
        <v>2</v>
      </c>
      <c r="B77" s="1" t="s">
        <v>8</v>
      </c>
      <c r="C77" s="1" t="s">
        <v>5</v>
      </c>
      <c r="D77" s="7">
        <v>39717</v>
      </c>
      <c r="E77" s="5">
        <v>0.38194444444444442</v>
      </c>
      <c r="F77" s="5">
        <v>0.44444444444444442</v>
      </c>
      <c r="G77" s="5">
        <f t="shared" si="3"/>
        <v>0.45624999999999999</v>
      </c>
      <c r="H77" s="26">
        <v>17</v>
      </c>
      <c r="I77" s="1">
        <f t="shared" si="4"/>
        <v>1</v>
      </c>
      <c r="J77" s="8">
        <f t="shared" si="5"/>
        <v>6</v>
      </c>
      <c r="K77" s="8">
        <v>1</v>
      </c>
      <c r="L77" s="8">
        <v>168</v>
      </c>
    </row>
    <row r="78" spans="1:12" s="9" customFormat="1">
      <c r="A78" s="1" t="s">
        <v>2</v>
      </c>
      <c r="B78" s="1" t="s">
        <v>8</v>
      </c>
      <c r="C78" s="1" t="s">
        <v>5</v>
      </c>
      <c r="D78" s="7">
        <v>39717</v>
      </c>
      <c r="E78" s="5">
        <v>0.54861111111111105</v>
      </c>
      <c r="F78" s="5">
        <v>0.61111111111111105</v>
      </c>
      <c r="G78" s="5">
        <f t="shared" si="3"/>
        <v>0.62222222222222212</v>
      </c>
      <c r="H78" s="26">
        <v>16</v>
      </c>
      <c r="I78" s="1">
        <f t="shared" si="4"/>
        <v>1</v>
      </c>
      <c r="J78" s="8">
        <f t="shared" si="5"/>
        <v>6</v>
      </c>
      <c r="K78" s="8">
        <v>1</v>
      </c>
      <c r="L78" s="8">
        <v>177</v>
      </c>
    </row>
    <row r="79" spans="1:12" s="9" customFormat="1">
      <c r="A79" s="1" t="s">
        <v>2</v>
      </c>
      <c r="B79" s="1" t="s">
        <v>8</v>
      </c>
      <c r="C79" s="1" t="s">
        <v>5</v>
      </c>
      <c r="D79" s="7">
        <v>39717</v>
      </c>
      <c r="E79" s="5">
        <v>0.75694444444444453</v>
      </c>
      <c r="F79" s="5">
        <v>0.81944444444444453</v>
      </c>
      <c r="G79" s="5">
        <f t="shared" si="3"/>
        <v>0.83125000000000004</v>
      </c>
      <c r="H79" s="26">
        <v>17</v>
      </c>
      <c r="I79" s="1">
        <f t="shared" si="4"/>
        <v>1</v>
      </c>
      <c r="J79" s="8">
        <f t="shared" si="5"/>
        <v>6</v>
      </c>
      <c r="K79" s="8">
        <v>1</v>
      </c>
      <c r="L79" s="8">
        <v>181</v>
      </c>
    </row>
    <row r="80" spans="1:12" s="9" customFormat="1">
      <c r="A80" s="1" t="s">
        <v>2</v>
      </c>
      <c r="B80" s="1" t="s">
        <v>8</v>
      </c>
      <c r="C80" s="1" t="s">
        <v>5</v>
      </c>
      <c r="D80" s="7">
        <v>39718</v>
      </c>
      <c r="E80" s="5">
        <v>0.38194444444444442</v>
      </c>
      <c r="F80" s="5">
        <v>0.44444444444444442</v>
      </c>
      <c r="G80" s="5">
        <f t="shared" si="3"/>
        <v>0.44791666666666663</v>
      </c>
      <c r="H80" s="26">
        <v>5</v>
      </c>
      <c r="I80" s="1">
        <f t="shared" si="4"/>
        <v>0</v>
      </c>
      <c r="J80" s="8">
        <f t="shared" si="5"/>
        <v>7</v>
      </c>
      <c r="K80" s="8">
        <v>1</v>
      </c>
      <c r="L80" s="8">
        <v>91</v>
      </c>
    </row>
    <row r="81" spans="1:12" s="9" customFormat="1">
      <c r="A81" s="1" t="s">
        <v>2</v>
      </c>
      <c r="B81" s="1" t="s">
        <v>8</v>
      </c>
      <c r="C81" s="1" t="s">
        <v>5</v>
      </c>
      <c r="D81" s="7">
        <v>39718</v>
      </c>
      <c r="E81" s="5">
        <v>0.54861111111111105</v>
      </c>
      <c r="F81" s="5">
        <v>0.61111111111111105</v>
      </c>
      <c r="G81" s="5">
        <f t="shared" si="3"/>
        <v>0.61458333333333326</v>
      </c>
      <c r="H81" s="26">
        <v>5</v>
      </c>
      <c r="I81" s="1">
        <f t="shared" si="4"/>
        <v>0</v>
      </c>
      <c r="J81" s="8">
        <f t="shared" si="5"/>
        <v>7</v>
      </c>
      <c r="K81" s="8">
        <v>1</v>
      </c>
      <c r="L81" s="8">
        <v>106</v>
      </c>
    </row>
    <row r="82" spans="1:12" s="9" customFormat="1">
      <c r="A82" s="1" t="s">
        <v>2</v>
      </c>
      <c r="B82" s="1" t="s">
        <v>8</v>
      </c>
      <c r="C82" s="1" t="s">
        <v>5</v>
      </c>
      <c r="D82" s="7">
        <v>39718</v>
      </c>
      <c r="E82" s="5">
        <v>0.75694444444444453</v>
      </c>
      <c r="F82" s="5">
        <v>0.81944444444444453</v>
      </c>
      <c r="G82" s="5">
        <f t="shared" si="3"/>
        <v>0.82291666666666674</v>
      </c>
      <c r="H82" s="26">
        <v>5</v>
      </c>
      <c r="I82" s="1">
        <f t="shared" si="4"/>
        <v>0</v>
      </c>
      <c r="J82" s="8">
        <f t="shared" si="5"/>
        <v>7</v>
      </c>
      <c r="K82" s="8">
        <v>1</v>
      </c>
      <c r="L82" s="8">
        <v>100</v>
      </c>
    </row>
    <row r="83" spans="1:12" s="9" customFormat="1">
      <c r="A83" s="1" t="s">
        <v>2</v>
      </c>
      <c r="B83" s="1" t="s">
        <v>8</v>
      </c>
      <c r="C83" s="1" t="s">
        <v>5</v>
      </c>
      <c r="D83" s="7">
        <v>39719</v>
      </c>
      <c r="E83" s="5">
        <v>0.38194444444444442</v>
      </c>
      <c r="F83" s="5">
        <v>0.44444444444444442</v>
      </c>
      <c r="G83" s="5">
        <f t="shared" si="3"/>
        <v>0.45208333333333328</v>
      </c>
      <c r="H83" s="26">
        <v>11</v>
      </c>
      <c r="I83" s="1">
        <f t="shared" si="4"/>
        <v>0</v>
      </c>
      <c r="J83" s="8">
        <f t="shared" si="5"/>
        <v>1</v>
      </c>
      <c r="K83" s="8">
        <v>1</v>
      </c>
      <c r="L83" s="8">
        <v>87</v>
      </c>
    </row>
    <row r="84" spans="1:12" s="9" customFormat="1">
      <c r="A84" s="1" t="s">
        <v>2</v>
      </c>
      <c r="B84" s="1" t="s">
        <v>8</v>
      </c>
      <c r="C84" s="1" t="s">
        <v>5</v>
      </c>
      <c r="D84" s="7">
        <v>39719</v>
      </c>
      <c r="E84" s="5">
        <v>0.54861111111111105</v>
      </c>
      <c r="F84" s="5">
        <v>0.61111111111111105</v>
      </c>
      <c r="G84" s="5">
        <f t="shared" si="3"/>
        <v>0.61874999999999991</v>
      </c>
      <c r="H84" s="26">
        <v>11</v>
      </c>
      <c r="I84" s="1">
        <f t="shared" si="4"/>
        <v>0</v>
      </c>
      <c r="J84" s="8">
        <f t="shared" si="5"/>
        <v>1</v>
      </c>
      <c r="K84" s="8">
        <v>1</v>
      </c>
      <c r="L84" s="8">
        <v>107</v>
      </c>
    </row>
    <row r="85" spans="1:12" s="9" customFormat="1">
      <c r="A85" s="1" t="s">
        <v>2</v>
      </c>
      <c r="B85" s="1" t="s">
        <v>8</v>
      </c>
      <c r="C85" s="1" t="s">
        <v>5</v>
      </c>
      <c r="D85" s="7">
        <v>39719</v>
      </c>
      <c r="E85" s="5">
        <v>0.75694444444444453</v>
      </c>
      <c r="F85" s="5">
        <v>0.81944444444444453</v>
      </c>
      <c r="G85" s="5">
        <f t="shared" si="3"/>
        <v>0.82708333333333339</v>
      </c>
      <c r="H85" s="26">
        <v>11</v>
      </c>
      <c r="I85" s="1">
        <f t="shared" si="4"/>
        <v>0</v>
      </c>
      <c r="J85" s="8">
        <f t="shared" si="5"/>
        <v>1</v>
      </c>
      <c r="K85" s="8">
        <v>1</v>
      </c>
      <c r="L85" s="8">
        <v>140</v>
      </c>
    </row>
    <row r="86" spans="1:12" s="9" customFormat="1">
      <c r="A86" s="1" t="s">
        <v>2</v>
      </c>
      <c r="B86" s="1" t="s">
        <v>8</v>
      </c>
      <c r="C86" s="1" t="s">
        <v>5</v>
      </c>
      <c r="D86" s="7">
        <v>39720</v>
      </c>
      <c r="E86" s="5">
        <v>0.38194444444444442</v>
      </c>
      <c r="F86" s="5">
        <v>0.44444444444444442</v>
      </c>
      <c r="G86" s="5">
        <f t="shared" si="3"/>
        <v>0.53888888888888886</v>
      </c>
      <c r="H86" s="26">
        <v>136</v>
      </c>
      <c r="I86" s="1">
        <f t="shared" si="4"/>
        <v>1</v>
      </c>
      <c r="J86" s="8">
        <f t="shared" si="5"/>
        <v>2</v>
      </c>
      <c r="K86" s="8">
        <v>1</v>
      </c>
      <c r="L86" s="8">
        <v>193</v>
      </c>
    </row>
    <row r="87" spans="1:12" s="9" customFormat="1">
      <c r="A87" s="1" t="s">
        <v>2</v>
      </c>
      <c r="B87" s="1" t="s">
        <v>8</v>
      </c>
      <c r="C87" s="1" t="s">
        <v>5</v>
      </c>
      <c r="D87" s="7">
        <v>39720</v>
      </c>
      <c r="E87" s="5">
        <v>0.54861111111111105</v>
      </c>
      <c r="F87" s="5">
        <v>0.61111111111111105</v>
      </c>
      <c r="G87" s="5">
        <f t="shared" si="3"/>
        <v>0.70972222222222214</v>
      </c>
      <c r="H87" s="26">
        <v>142</v>
      </c>
      <c r="I87" s="1">
        <f t="shared" si="4"/>
        <v>1</v>
      </c>
      <c r="J87" s="8">
        <f t="shared" si="5"/>
        <v>2</v>
      </c>
      <c r="K87" s="8">
        <v>1</v>
      </c>
      <c r="L87" s="8">
        <v>179</v>
      </c>
    </row>
    <row r="88" spans="1:12" s="9" customFormat="1">
      <c r="A88" s="1" t="s">
        <v>2</v>
      </c>
      <c r="B88" s="1" t="s">
        <v>8</v>
      </c>
      <c r="C88" s="1" t="s">
        <v>5</v>
      </c>
      <c r="D88" s="7">
        <v>39720</v>
      </c>
      <c r="E88" s="5">
        <v>0.75694444444444453</v>
      </c>
      <c r="F88" s="5">
        <v>0.81944444444444453</v>
      </c>
      <c r="G88" s="5">
        <f t="shared" si="3"/>
        <v>0.83680555555555569</v>
      </c>
      <c r="H88" s="26">
        <v>25</v>
      </c>
      <c r="I88" s="1">
        <f t="shared" si="4"/>
        <v>1</v>
      </c>
      <c r="J88" s="8">
        <f t="shared" si="5"/>
        <v>2</v>
      </c>
      <c r="K88" s="8">
        <v>1</v>
      </c>
      <c r="L88" s="8">
        <v>204</v>
      </c>
    </row>
    <row r="89" spans="1:12" s="9" customFormat="1">
      <c r="A89" s="1" t="s">
        <v>2</v>
      </c>
      <c r="B89" s="1" t="s">
        <v>8</v>
      </c>
      <c r="C89" s="1" t="s">
        <v>5</v>
      </c>
      <c r="D89" s="7">
        <v>39721</v>
      </c>
      <c r="E89" s="5">
        <v>0.38194444444444442</v>
      </c>
      <c r="F89" s="5">
        <v>0.44444444444444442</v>
      </c>
      <c r="G89" s="5">
        <f t="shared" si="3"/>
        <v>0.4506944444444444</v>
      </c>
      <c r="H89" s="26">
        <v>9</v>
      </c>
      <c r="I89" s="1">
        <f t="shared" si="4"/>
        <v>0</v>
      </c>
      <c r="J89" s="8">
        <f t="shared" si="5"/>
        <v>3</v>
      </c>
      <c r="K89" s="8">
        <v>1</v>
      </c>
      <c r="L89" s="8">
        <v>89</v>
      </c>
    </row>
    <row r="90" spans="1:12" s="9" customFormat="1">
      <c r="A90" s="1" t="s">
        <v>2</v>
      </c>
      <c r="B90" s="1" t="s">
        <v>8</v>
      </c>
      <c r="C90" s="1" t="s">
        <v>5</v>
      </c>
      <c r="D90" s="7">
        <v>39721</v>
      </c>
      <c r="E90" s="5">
        <v>0.54861111111111105</v>
      </c>
      <c r="F90" s="5">
        <v>0.61111111111111105</v>
      </c>
      <c r="G90" s="5">
        <f t="shared" si="3"/>
        <v>0.61736111111111103</v>
      </c>
      <c r="H90" s="26">
        <v>9</v>
      </c>
      <c r="I90" s="1">
        <f t="shared" si="4"/>
        <v>0</v>
      </c>
      <c r="J90" s="8">
        <f t="shared" si="5"/>
        <v>3</v>
      </c>
      <c r="K90" s="8">
        <v>1</v>
      </c>
      <c r="L90" s="8">
        <v>113</v>
      </c>
    </row>
    <row r="91" spans="1:12" s="9" customFormat="1">
      <c r="A91" s="1" t="s">
        <v>2</v>
      </c>
      <c r="B91" s="1" t="s">
        <v>8</v>
      </c>
      <c r="C91" s="1" t="s">
        <v>5</v>
      </c>
      <c r="D91" s="7">
        <v>39721</v>
      </c>
      <c r="E91" s="5">
        <v>0.75694444444444453</v>
      </c>
      <c r="F91" s="5">
        <v>0.81944444444444453</v>
      </c>
      <c r="G91" s="5">
        <f t="shared" si="3"/>
        <v>0.82569444444444451</v>
      </c>
      <c r="H91" s="26">
        <v>9</v>
      </c>
      <c r="I91" s="1">
        <f t="shared" si="4"/>
        <v>0</v>
      </c>
      <c r="J91" s="8">
        <f t="shared" si="5"/>
        <v>3</v>
      </c>
      <c r="K91" s="8">
        <v>1</v>
      </c>
      <c r="L91" s="8">
        <v>101</v>
      </c>
    </row>
    <row r="92" spans="1:12" s="9" customFormat="1">
      <c r="A92" s="1" t="s">
        <v>2</v>
      </c>
      <c r="B92" s="1" t="s">
        <v>5</v>
      </c>
      <c r="C92" s="1" t="s">
        <v>8</v>
      </c>
      <c r="D92" s="7">
        <v>39692</v>
      </c>
      <c r="E92" s="5">
        <v>0.32291666666666669</v>
      </c>
      <c r="F92" s="5">
        <v>0.38541666666666669</v>
      </c>
      <c r="G92" s="5">
        <f t="shared" si="3"/>
        <v>0.40138888888888891</v>
      </c>
      <c r="H92" s="26">
        <v>23</v>
      </c>
      <c r="I92" s="1">
        <f t="shared" si="4"/>
        <v>1</v>
      </c>
      <c r="J92" s="8">
        <f t="shared" si="5"/>
        <v>2</v>
      </c>
      <c r="K92" s="29">
        <v>2</v>
      </c>
      <c r="L92" s="8">
        <v>190</v>
      </c>
    </row>
    <row r="93" spans="1:12" s="9" customFormat="1">
      <c r="A93" s="1" t="s">
        <v>2</v>
      </c>
      <c r="B93" s="1" t="s">
        <v>5</v>
      </c>
      <c r="C93" s="1" t="s">
        <v>8</v>
      </c>
      <c r="D93" s="7">
        <v>39692</v>
      </c>
      <c r="E93" s="5">
        <v>0.61458333333333337</v>
      </c>
      <c r="F93" s="5">
        <v>0.67708333333333337</v>
      </c>
      <c r="G93" s="5">
        <f t="shared" si="3"/>
        <v>0.69236111111111109</v>
      </c>
      <c r="H93" s="26">
        <v>22</v>
      </c>
      <c r="I93" s="1">
        <f t="shared" si="4"/>
        <v>1</v>
      </c>
      <c r="J93" s="8">
        <f t="shared" si="5"/>
        <v>2</v>
      </c>
      <c r="K93" s="29">
        <v>2</v>
      </c>
      <c r="L93" s="8">
        <v>180</v>
      </c>
    </row>
    <row r="94" spans="1:12" s="9" customFormat="1">
      <c r="A94" s="1" t="s">
        <v>2</v>
      </c>
      <c r="B94" s="1" t="s">
        <v>5</v>
      </c>
      <c r="C94" s="1" t="s">
        <v>8</v>
      </c>
      <c r="D94" s="7">
        <v>39692</v>
      </c>
      <c r="E94" s="5">
        <v>0.86458333333333337</v>
      </c>
      <c r="F94" s="5">
        <v>0.92708333333333337</v>
      </c>
      <c r="G94" s="5">
        <f t="shared" si="3"/>
        <v>0.94375000000000009</v>
      </c>
      <c r="H94" s="26">
        <v>24</v>
      </c>
      <c r="I94" s="1">
        <f t="shared" si="4"/>
        <v>1</v>
      </c>
      <c r="J94" s="8">
        <f t="shared" si="5"/>
        <v>2</v>
      </c>
      <c r="K94" s="29">
        <v>2</v>
      </c>
      <c r="L94" s="8">
        <v>186</v>
      </c>
    </row>
    <row r="95" spans="1:12" s="9" customFormat="1">
      <c r="A95" s="1" t="s">
        <v>2</v>
      </c>
      <c r="B95" s="1" t="s">
        <v>5</v>
      </c>
      <c r="C95" s="1" t="s">
        <v>8</v>
      </c>
      <c r="D95" s="7">
        <v>39693</v>
      </c>
      <c r="E95" s="5">
        <v>0.32291666666666669</v>
      </c>
      <c r="F95" s="5">
        <v>0.38541666666666669</v>
      </c>
      <c r="G95" s="5">
        <f t="shared" si="3"/>
        <v>0.3923611111111111</v>
      </c>
      <c r="H95" s="26">
        <v>10</v>
      </c>
      <c r="I95" s="1">
        <f t="shared" si="4"/>
        <v>0</v>
      </c>
      <c r="J95" s="8">
        <f t="shared" si="5"/>
        <v>3</v>
      </c>
      <c r="K95" s="29">
        <v>2</v>
      </c>
      <c r="L95" s="8">
        <v>125</v>
      </c>
    </row>
    <row r="96" spans="1:12" s="9" customFormat="1">
      <c r="A96" s="1" t="s">
        <v>2</v>
      </c>
      <c r="B96" s="1" t="s">
        <v>5</v>
      </c>
      <c r="C96" s="1" t="s">
        <v>8</v>
      </c>
      <c r="D96" s="7">
        <v>39693</v>
      </c>
      <c r="E96" s="5">
        <v>0.61458333333333337</v>
      </c>
      <c r="F96" s="5">
        <v>0.67708333333333337</v>
      </c>
      <c r="G96" s="5">
        <f t="shared" si="3"/>
        <v>0.68402777777777779</v>
      </c>
      <c r="H96" s="26">
        <v>10</v>
      </c>
      <c r="I96" s="1">
        <f t="shared" si="4"/>
        <v>0</v>
      </c>
      <c r="J96" s="8">
        <f t="shared" si="5"/>
        <v>3</v>
      </c>
      <c r="K96" s="29">
        <v>2</v>
      </c>
      <c r="L96" s="8">
        <v>104</v>
      </c>
    </row>
    <row r="97" spans="1:12" s="9" customFormat="1">
      <c r="A97" s="1" t="s">
        <v>2</v>
      </c>
      <c r="B97" s="1" t="s">
        <v>5</v>
      </c>
      <c r="C97" s="1" t="s">
        <v>8</v>
      </c>
      <c r="D97" s="7">
        <v>39693</v>
      </c>
      <c r="E97" s="5">
        <v>0.86458333333333337</v>
      </c>
      <c r="F97" s="5">
        <v>0.92708333333333337</v>
      </c>
      <c r="G97" s="5">
        <f t="shared" si="3"/>
        <v>0.93333333333333335</v>
      </c>
      <c r="H97" s="26">
        <v>9</v>
      </c>
      <c r="I97" s="1">
        <f t="shared" si="4"/>
        <v>0</v>
      </c>
      <c r="J97" s="8">
        <f t="shared" si="5"/>
        <v>3</v>
      </c>
      <c r="K97" s="29">
        <v>2</v>
      </c>
      <c r="L97" s="8">
        <v>111</v>
      </c>
    </row>
    <row r="98" spans="1:12" s="9" customFormat="1">
      <c r="A98" s="1" t="s">
        <v>2</v>
      </c>
      <c r="B98" s="1" t="s">
        <v>5</v>
      </c>
      <c r="C98" s="1" t="s">
        <v>8</v>
      </c>
      <c r="D98" s="7">
        <v>39694</v>
      </c>
      <c r="E98" s="5">
        <v>0.32291666666666669</v>
      </c>
      <c r="F98" s="5">
        <v>0.38541666666666669</v>
      </c>
      <c r="G98" s="5">
        <f t="shared" si="3"/>
        <v>0.39027777777777778</v>
      </c>
      <c r="H98" s="26">
        <v>7</v>
      </c>
      <c r="I98" s="1">
        <f t="shared" si="4"/>
        <v>0</v>
      </c>
      <c r="J98" s="8">
        <f t="shared" si="5"/>
        <v>4</v>
      </c>
      <c r="K98" s="29">
        <v>2</v>
      </c>
      <c r="L98" s="8">
        <v>110</v>
      </c>
    </row>
    <row r="99" spans="1:12" s="9" customFormat="1">
      <c r="A99" s="1" t="s">
        <v>2</v>
      </c>
      <c r="B99" s="1" t="s">
        <v>5</v>
      </c>
      <c r="C99" s="1" t="s">
        <v>8</v>
      </c>
      <c r="D99" s="7">
        <v>39694</v>
      </c>
      <c r="E99" s="5">
        <v>0.61458333333333337</v>
      </c>
      <c r="F99" s="5">
        <v>0.67708333333333337</v>
      </c>
      <c r="G99" s="5">
        <f t="shared" si="3"/>
        <v>0.68194444444444446</v>
      </c>
      <c r="H99" s="26">
        <v>7</v>
      </c>
      <c r="I99" s="1">
        <f t="shared" si="4"/>
        <v>0</v>
      </c>
      <c r="J99" s="8">
        <f t="shared" si="5"/>
        <v>4</v>
      </c>
      <c r="K99" s="29">
        <v>2</v>
      </c>
      <c r="L99" s="8">
        <v>103</v>
      </c>
    </row>
    <row r="100" spans="1:12" s="9" customFormat="1">
      <c r="A100" s="1" t="s">
        <v>2</v>
      </c>
      <c r="B100" s="1" t="s">
        <v>5</v>
      </c>
      <c r="C100" s="1" t="s">
        <v>8</v>
      </c>
      <c r="D100" s="7">
        <v>39694</v>
      </c>
      <c r="E100" s="5">
        <v>0.86458333333333337</v>
      </c>
      <c r="F100" s="5">
        <v>0.92708333333333337</v>
      </c>
      <c r="G100" s="5">
        <f t="shared" si="3"/>
        <v>0.93194444444444446</v>
      </c>
      <c r="H100" s="26">
        <v>7</v>
      </c>
      <c r="I100" s="1">
        <f t="shared" si="4"/>
        <v>0</v>
      </c>
      <c r="J100" s="8">
        <f t="shared" si="5"/>
        <v>4</v>
      </c>
      <c r="K100" s="29">
        <v>2</v>
      </c>
      <c r="L100" s="8">
        <v>58</v>
      </c>
    </row>
    <row r="101" spans="1:12" s="9" customFormat="1">
      <c r="A101" s="1" t="s">
        <v>2</v>
      </c>
      <c r="B101" s="1" t="s">
        <v>5</v>
      </c>
      <c r="C101" s="1" t="s">
        <v>8</v>
      </c>
      <c r="D101" s="7">
        <v>39695</v>
      </c>
      <c r="E101" s="5">
        <v>0.32291666666666669</v>
      </c>
      <c r="F101" s="5">
        <v>0.38541666666666669</v>
      </c>
      <c r="G101" s="5">
        <f t="shared" si="3"/>
        <v>0.39097222222222222</v>
      </c>
      <c r="H101" s="26">
        <v>8</v>
      </c>
      <c r="I101" s="1">
        <f t="shared" si="4"/>
        <v>0</v>
      </c>
      <c r="J101" s="8">
        <f t="shared" si="5"/>
        <v>5</v>
      </c>
      <c r="K101" s="29">
        <v>2</v>
      </c>
      <c r="L101" s="8">
        <v>115</v>
      </c>
    </row>
    <row r="102" spans="1:12" s="9" customFormat="1">
      <c r="A102" s="1" t="s">
        <v>2</v>
      </c>
      <c r="B102" s="1" t="s">
        <v>5</v>
      </c>
      <c r="C102" s="1" t="s">
        <v>8</v>
      </c>
      <c r="D102" s="7">
        <v>39695</v>
      </c>
      <c r="E102" s="5">
        <v>0.61458333333333337</v>
      </c>
      <c r="F102" s="5">
        <v>0.67708333333333337</v>
      </c>
      <c r="G102" s="5">
        <f t="shared" si="3"/>
        <v>0.68263888888888891</v>
      </c>
      <c r="H102" s="26">
        <v>8</v>
      </c>
      <c r="I102" s="1">
        <f t="shared" si="4"/>
        <v>0</v>
      </c>
      <c r="J102" s="8">
        <f t="shared" si="5"/>
        <v>5</v>
      </c>
      <c r="K102" s="29">
        <v>2</v>
      </c>
      <c r="L102" s="8">
        <v>91</v>
      </c>
    </row>
    <row r="103" spans="1:12" s="9" customFormat="1">
      <c r="A103" s="1" t="s">
        <v>2</v>
      </c>
      <c r="B103" s="1" t="s">
        <v>5</v>
      </c>
      <c r="C103" s="1" t="s">
        <v>8</v>
      </c>
      <c r="D103" s="7">
        <v>39695</v>
      </c>
      <c r="E103" s="5">
        <v>0.86458333333333337</v>
      </c>
      <c r="F103" s="5">
        <v>0.92708333333333337</v>
      </c>
      <c r="G103" s="5">
        <f t="shared" si="3"/>
        <v>0.93263888888888891</v>
      </c>
      <c r="H103" s="26">
        <v>8</v>
      </c>
      <c r="I103" s="1">
        <f t="shared" si="4"/>
        <v>0</v>
      </c>
      <c r="J103" s="8">
        <f t="shared" si="5"/>
        <v>5</v>
      </c>
      <c r="K103" s="29">
        <v>2</v>
      </c>
      <c r="L103" s="8">
        <v>115</v>
      </c>
    </row>
    <row r="104" spans="1:12" s="9" customFormat="1">
      <c r="A104" s="1" t="s">
        <v>2</v>
      </c>
      <c r="B104" s="1" t="s">
        <v>5</v>
      </c>
      <c r="C104" s="1" t="s">
        <v>8</v>
      </c>
      <c r="D104" s="7">
        <v>39696</v>
      </c>
      <c r="E104" s="5">
        <v>0.32291666666666669</v>
      </c>
      <c r="F104" s="5">
        <v>0.38541666666666669</v>
      </c>
      <c r="G104" s="5">
        <f t="shared" si="3"/>
        <v>0.39513888888888893</v>
      </c>
      <c r="H104" s="26">
        <v>14</v>
      </c>
      <c r="I104" s="1">
        <f t="shared" si="4"/>
        <v>0</v>
      </c>
      <c r="J104" s="8">
        <f t="shared" si="5"/>
        <v>6</v>
      </c>
      <c r="K104" s="29">
        <v>2</v>
      </c>
      <c r="L104" s="8">
        <v>179</v>
      </c>
    </row>
    <row r="105" spans="1:12" s="9" customFormat="1">
      <c r="A105" s="1" t="s">
        <v>2</v>
      </c>
      <c r="B105" s="1" t="s">
        <v>5</v>
      </c>
      <c r="C105" s="1" t="s">
        <v>8</v>
      </c>
      <c r="D105" s="7">
        <v>39696</v>
      </c>
      <c r="E105" s="5">
        <v>0.61458333333333337</v>
      </c>
      <c r="F105" s="5">
        <v>0.67708333333333337</v>
      </c>
      <c r="G105" s="5">
        <f t="shared" si="3"/>
        <v>0.68680555555555556</v>
      </c>
      <c r="H105" s="26">
        <v>14</v>
      </c>
      <c r="I105" s="1">
        <f t="shared" si="4"/>
        <v>0</v>
      </c>
      <c r="J105" s="8">
        <f t="shared" si="5"/>
        <v>6</v>
      </c>
      <c r="K105" s="29">
        <v>2</v>
      </c>
      <c r="L105" s="8">
        <v>171</v>
      </c>
    </row>
    <row r="106" spans="1:12" s="9" customFormat="1">
      <c r="A106" s="1" t="s">
        <v>2</v>
      </c>
      <c r="B106" s="1" t="s">
        <v>5</v>
      </c>
      <c r="C106" s="1" t="s">
        <v>8</v>
      </c>
      <c r="D106" s="7">
        <v>39696</v>
      </c>
      <c r="E106" s="5">
        <v>0.86458333333333337</v>
      </c>
      <c r="F106" s="5">
        <v>0.92708333333333337</v>
      </c>
      <c r="G106" s="5">
        <f t="shared" si="3"/>
        <v>0.93680555555555556</v>
      </c>
      <c r="H106" s="26">
        <v>14</v>
      </c>
      <c r="I106" s="1">
        <f t="shared" si="4"/>
        <v>0</v>
      </c>
      <c r="J106" s="8">
        <f t="shared" si="5"/>
        <v>6</v>
      </c>
      <c r="K106" s="29">
        <v>2</v>
      </c>
      <c r="L106" s="8">
        <v>165</v>
      </c>
    </row>
    <row r="107" spans="1:12" s="9" customFormat="1">
      <c r="A107" s="1" t="s">
        <v>2</v>
      </c>
      <c r="B107" s="1" t="s">
        <v>5</v>
      </c>
      <c r="C107" s="1" t="s">
        <v>8</v>
      </c>
      <c r="D107" s="7">
        <v>39697</v>
      </c>
      <c r="E107" s="5">
        <v>0.32291666666666669</v>
      </c>
      <c r="F107" s="5">
        <v>0.38541666666666669</v>
      </c>
      <c r="G107" s="5">
        <f t="shared" si="3"/>
        <v>0.38541666666666669</v>
      </c>
      <c r="H107" s="26">
        <v>0</v>
      </c>
      <c r="I107" s="1">
        <f t="shared" si="4"/>
        <v>0</v>
      </c>
      <c r="J107" s="8">
        <f t="shared" si="5"/>
        <v>7</v>
      </c>
      <c r="K107" s="29">
        <v>2</v>
      </c>
      <c r="L107" s="8">
        <v>96</v>
      </c>
    </row>
    <row r="108" spans="1:12" s="9" customFormat="1">
      <c r="A108" s="1" t="s">
        <v>2</v>
      </c>
      <c r="B108" s="1" t="s">
        <v>5</v>
      </c>
      <c r="C108" s="1" t="s">
        <v>8</v>
      </c>
      <c r="D108" s="7">
        <v>39697</v>
      </c>
      <c r="E108" s="5">
        <v>0.61458333333333337</v>
      </c>
      <c r="F108" s="5">
        <v>0.67708333333333337</v>
      </c>
      <c r="G108" s="5">
        <f t="shared" si="3"/>
        <v>0.67638888888888893</v>
      </c>
      <c r="H108" s="26">
        <v>-1</v>
      </c>
      <c r="I108" s="1">
        <f t="shared" si="4"/>
        <v>0</v>
      </c>
      <c r="J108" s="8">
        <f t="shared" si="5"/>
        <v>7</v>
      </c>
      <c r="K108" s="29">
        <v>2</v>
      </c>
      <c r="L108" s="8">
        <v>92</v>
      </c>
    </row>
    <row r="109" spans="1:12" s="9" customFormat="1">
      <c r="A109" s="1" t="s">
        <v>2</v>
      </c>
      <c r="B109" s="1" t="s">
        <v>5</v>
      </c>
      <c r="C109" s="1" t="s">
        <v>8</v>
      </c>
      <c r="D109" s="7">
        <v>39697</v>
      </c>
      <c r="E109" s="5">
        <v>0.86458333333333337</v>
      </c>
      <c r="F109" s="5">
        <v>0.92708333333333337</v>
      </c>
      <c r="G109" s="5">
        <f t="shared" si="3"/>
        <v>0.92569444444444449</v>
      </c>
      <c r="H109" s="26">
        <v>-2</v>
      </c>
      <c r="I109" s="1">
        <f t="shared" si="4"/>
        <v>0</v>
      </c>
      <c r="J109" s="8">
        <f t="shared" si="5"/>
        <v>7</v>
      </c>
      <c r="K109" s="29">
        <v>2</v>
      </c>
      <c r="L109" s="8">
        <v>95</v>
      </c>
    </row>
    <row r="110" spans="1:12" s="9" customFormat="1">
      <c r="A110" s="1" t="s">
        <v>2</v>
      </c>
      <c r="B110" s="1" t="s">
        <v>5</v>
      </c>
      <c r="C110" s="1" t="s">
        <v>8</v>
      </c>
      <c r="D110" s="7">
        <v>39698</v>
      </c>
      <c r="E110" s="5">
        <v>0.32291666666666669</v>
      </c>
      <c r="F110" s="5">
        <v>0.38541666666666669</v>
      </c>
      <c r="G110" s="5">
        <f t="shared" si="3"/>
        <v>0.39444444444444449</v>
      </c>
      <c r="H110" s="26">
        <v>13</v>
      </c>
      <c r="I110" s="1">
        <f t="shared" si="4"/>
        <v>0</v>
      </c>
      <c r="J110" s="8">
        <f t="shared" si="5"/>
        <v>1</v>
      </c>
      <c r="K110" s="29">
        <v>2</v>
      </c>
      <c r="L110" s="8">
        <v>110</v>
      </c>
    </row>
    <row r="111" spans="1:12" s="9" customFormat="1">
      <c r="A111" s="1" t="s">
        <v>2</v>
      </c>
      <c r="B111" s="1" t="s">
        <v>5</v>
      </c>
      <c r="C111" s="1" t="s">
        <v>8</v>
      </c>
      <c r="D111" s="7">
        <v>39698</v>
      </c>
      <c r="E111" s="5">
        <v>0.61458333333333337</v>
      </c>
      <c r="F111" s="5">
        <v>0.67708333333333337</v>
      </c>
      <c r="G111" s="5">
        <f t="shared" si="3"/>
        <v>0.68611111111111112</v>
      </c>
      <c r="H111" s="26">
        <v>13</v>
      </c>
      <c r="I111" s="1">
        <f t="shared" si="4"/>
        <v>0</v>
      </c>
      <c r="J111" s="8">
        <f t="shared" si="5"/>
        <v>1</v>
      </c>
      <c r="K111" s="29">
        <v>2</v>
      </c>
      <c r="L111" s="8">
        <v>102</v>
      </c>
    </row>
    <row r="112" spans="1:12" s="9" customFormat="1">
      <c r="A112" s="1" t="s">
        <v>2</v>
      </c>
      <c r="B112" s="1" t="s">
        <v>5</v>
      </c>
      <c r="C112" s="1" t="s">
        <v>8</v>
      </c>
      <c r="D112" s="7">
        <v>39698</v>
      </c>
      <c r="E112" s="5">
        <v>0.86458333333333337</v>
      </c>
      <c r="F112" s="5">
        <v>0.92708333333333337</v>
      </c>
      <c r="G112" s="5">
        <f t="shared" si="3"/>
        <v>0.93611111111111112</v>
      </c>
      <c r="H112" s="26">
        <v>13</v>
      </c>
      <c r="I112" s="1">
        <f t="shared" si="4"/>
        <v>0</v>
      </c>
      <c r="J112" s="8">
        <f t="shared" si="5"/>
        <v>1</v>
      </c>
      <c r="K112" s="29">
        <v>2</v>
      </c>
      <c r="L112" s="8">
        <v>85</v>
      </c>
    </row>
    <row r="113" spans="1:12" s="9" customFormat="1">
      <c r="A113" s="1" t="s">
        <v>2</v>
      </c>
      <c r="B113" s="1" t="s">
        <v>5</v>
      </c>
      <c r="C113" s="1" t="s">
        <v>8</v>
      </c>
      <c r="D113" s="7">
        <v>39699</v>
      </c>
      <c r="E113" s="5">
        <v>0.32291666666666669</v>
      </c>
      <c r="F113" s="5">
        <v>0.38541666666666669</v>
      </c>
      <c r="G113" s="5">
        <f t="shared" si="3"/>
        <v>0.48055555555555557</v>
      </c>
      <c r="H113" s="26">
        <v>137</v>
      </c>
      <c r="I113" s="1">
        <f t="shared" si="4"/>
        <v>1</v>
      </c>
      <c r="J113" s="8">
        <f t="shared" si="5"/>
        <v>2</v>
      </c>
      <c r="K113" s="29">
        <v>2</v>
      </c>
      <c r="L113" s="8">
        <v>169</v>
      </c>
    </row>
    <row r="114" spans="1:12" s="9" customFormat="1">
      <c r="A114" s="1" t="s">
        <v>2</v>
      </c>
      <c r="B114" s="1" t="s">
        <v>5</v>
      </c>
      <c r="C114" s="1" t="s">
        <v>8</v>
      </c>
      <c r="D114" s="7">
        <v>39699</v>
      </c>
      <c r="E114" s="5">
        <v>0.61458333333333337</v>
      </c>
      <c r="F114" s="5">
        <v>0.67708333333333337</v>
      </c>
      <c r="G114" s="5">
        <f t="shared" si="3"/>
        <v>0.69583333333333341</v>
      </c>
      <c r="H114" s="26">
        <v>27</v>
      </c>
      <c r="I114" s="1">
        <f t="shared" si="4"/>
        <v>1</v>
      </c>
      <c r="J114" s="8">
        <f t="shared" si="5"/>
        <v>2</v>
      </c>
      <c r="K114" s="29">
        <v>2</v>
      </c>
      <c r="L114" s="8">
        <v>177</v>
      </c>
    </row>
    <row r="115" spans="1:12" s="9" customFormat="1">
      <c r="A115" s="1" t="s">
        <v>2</v>
      </c>
      <c r="B115" s="1" t="s">
        <v>5</v>
      </c>
      <c r="C115" s="1" t="s">
        <v>8</v>
      </c>
      <c r="D115" s="7">
        <v>39699</v>
      </c>
      <c r="E115" s="5">
        <v>0.86458333333333337</v>
      </c>
      <c r="F115" s="5">
        <v>0.92708333333333337</v>
      </c>
      <c r="G115" s="5">
        <f t="shared" si="3"/>
        <v>0.94444444444444453</v>
      </c>
      <c r="H115" s="26">
        <v>25</v>
      </c>
      <c r="I115" s="1">
        <f t="shared" si="4"/>
        <v>1</v>
      </c>
      <c r="J115" s="8">
        <f t="shared" si="5"/>
        <v>2</v>
      </c>
      <c r="K115" s="29">
        <v>2</v>
      </c>
      <c r="L115" s="8">
        <v>179</v>
      </c>
    </row>
    <row r="116" spans="1:12" s="9" customFormat="1">
      <c r="A116" s="1" t="s">
        <v>2</v>
      </c>
      <c r="B116" s="1" t="s">
        <v>5</v>
      </c>
      <c r="C116" s="1" t="s">
        <v>8</v>
      </c>
      <c r="D116" s="7">
        <v>39700</v>
      </c>
      <c r="E116" s="5">
        <v>0.32291666666666669</v>
      </c>
      <c r="F116" s="5">
        <v>0.38541666666666669</v>
      </c>
      <c r="G116" s="5">
        <f t="shared" si="3"/>
        <v>0.38680555555555557</v>
      </c>
      <c r="H116" s="26">
        <v>2</v>
      </c>
      <c r="I116" s="1">
        <f t="shared" si="4"/>
        <v>0</v>
      </c>
      <c r="J116" s="8">
        <f t="shared" si="5"/>
        <v>3</v>
      </c>
      <c r="K116" s="29">
        <v>2</v>
      </c>
      <c r="L116" s="8">
        <v>108</v>
      </c>
    </row>
    <row r="117" spans="1:12" s="9" customFormat="1">
      <c r="A117" s="1" t="s">
        <v>2</v>
      </c>
      <c r="B117" s="1" t="s">
        <v>5</v>
      </c>
      <c r="C117" s="1" t="s">
        <v>8</v>
      </c>
      <c r="D117" s="7">
        <v>39700</v>
      </c>
      <c r="E117" s="5">
        <v>0.61458333333333337</v>
      </c>
      <c r="F117" s="5">
        <v>0.67708333333333337</v>
      </c>
      <c r="G117" s="5">
        <f t="shared" si="3"/>
        <v>0.67847222222222225</v>
      </c>
      <c r="H117" s="26">
        <v>2</v>
      </c>
      <c r="I117" s="1">
        <f t="shared" si="4"/>
        <v>0</v>
      </c>
      <c r="J117" s="8">
        <f t="shared" si="5"/>
        <v>3</v>
      </c>
      <c r="K117" s="29">
        <v>2</v>
      </c>
      <c r="L117" s="8">
        <v>121</v>
      </c>
    </row>
    <row r="118" spans="1:12" s="9" customFormat="1">
      <c r="A118" s="1" t="s">
        <v>2</v>
      </c>
      <c r="B118" s="1" t="s">
        <v>5</v>
      </c>
      <c r="C118" s="1" t="s">
        <v>8</v>
      </c>
      <c r="D118" s="7">
        <v>39700</v>
      </c>
      <c r="E118" s="5">
        <v>0.86458333333333337</v>
      </c>
      <c r="F118" s="5">
        <v>0.92708333333333337</v>
      </c>
      <c r="G118" s="5">
        <f t="shared" si="3"/>
        <v>0.92847222222222225</v>
      </c>
      <c r="H118" s="26">
        <v>2</v>
      </c>
      <c r="I118" s="1">
        <f t="shared" si="4"/>
        <v>0</v>
      </c>
      <c r="J118" s="8">
        <f t="shared" si="5"/>
        <v>3</v>
      </c>
      <c r="K118" s="29">
        <v>2</v>
      </c>
      <c r="L118" s="8">
        <v>147</v>
      </c>
    </row>
    <row r="119" spans="1:12" s="9" customFormat="1">
      <c r="A119" s="1" t="s">
        <v>2</v>
      </c>
      <c r="B119" s="1" t="s">
        <v>5</v>
      </c>
      <c r="C119" s="1" t="s">
        <v>8</v>
      </c>
      <c r="D119" s="7">
        <v>39701</v>
      </c>
      <c r="E119" s="5">
        <v>0.32291666666666669</v>
      </c>
      <c r="F119" s="5">
        <v>0.38541666666666669</v>
      </c>
      <c r="G119" s="5">
        <f t="shared" si="3"/>
        <v>0.38541666666666669</v>
      </c>
      <c r="H119" s="26">
        <v>0</v>
      </c>
      <c r="I119" s="1">
        <f t="shared" si="4"/>
        <v>0</v>
      </c>
      <c r="J119" s="8">
        <f t="shared" si="5"/>
        <v>4</v>
      </c>
      <c r="K119" s="29">
        <v>2</v>
      </c>
      <c r="L119" s="8">
        <v>101</v>
      </c>
    </row>
    <row r="120" spans="1:12" s="9" customFormat="1">
      <c r="A120" s="1" t="s">
        <v>2</v>
      </c>
      <c r="B120" s="1" t="s">
        <v>5</v>
      </c>
      <c r="C120" s="1" t="s">
        <v>8</v>
      </c>
      <c r="D120" s="7">
        <v>39701</v>
      </c>
      <c r="E120" s="5">
        <v>0.61458333333333337</v>
      </c>
      <c r="F120" s="5">
        <v>0.67708333333333337</v>
      </c>
      <c r="G120" s="5">
        <f t="shared" si="3"/>
        <v>0.67708333333333337</v>
      </c>
      <c r="H120" s="26">
        <v>0</v>
      </c>
      <c r="I120" s="1">
        <f t="shared" si="4"/>
        <v>0</v>
      </c>
      <c r="J120" s="8">
        <f t="shared" si="5"/>
        <v>4</v>
      </c>
      <c r="K120" s="29">
        <v>2</v>
      </c>
      <c r="L120" s="8">
        <v>102</v>
      </c>
    </row>
    <row r="121" spans="1:12" s="9" customFormat="1">
      <c r="A121" s="1" t="s">
        <v>2</v>
      </c>
      <c r="B121" s="1" t="s">
        <v>5</v>
      </c>
      <c r="C121" s="1" t="s">
        <v>8</v>
      </c>
      <c r="D121" s="7">
        <v>39701</v>
      </c>
      <c r="E121" s="5">
        <v>0.86458333333333337</v>
      </c>
      <c r="F121" s="5">
        <v>0.92708333333333337</v>
      </c>
      <c r="G121" s="5">
        <f t="shared" si="3"/>
        <v>0.92708333333333337</v>
      </c>
      <c r="H121" s="26">
        <v>0</v>
      </c>
      <c r="I121" s="1">
        <f t="shared" si="4"/>
        <v>0</v>
      </c>
      <c r="J121" s="8">
        <f t="shared" si="5"/>
        <v>4</v>
      </c>
      <c r="K121" s="29">
        <v>2</v>
      </c>
      <c r="L121" s="8">
        <v>108</v>
      </c>
    </row>
    <row r="122" spans="1:12" s="9" customFormat="1">
      <c r="A122" s="1" t="s">
        <v>2</v>
      </c>
      <c r="B122" s="1" t="s">
        <v>5</v>
      </c>
      <c r="C122" s="1" t="s">
        <v>8</v>
      </c>
      <c r="D122" s="7">
        <v>39702</v>
      </c>
      <c r="E122" s="5">
        <v>0.32291666666666669</v>
      </c>
      <c r="F122" s="5">
        <v>0.38541666666666669</v>
      </c>
      <c r="G122" s="5">
        <f t="shared" si="3"/>
        <v>0.39027777777777778</v>
      </c>
      <c r="H122" s="26">
        <v>7</v>
      </c>
      <c r="I122" s="1">
        <f t="shared" si="4"/>
        <v>0</v>
      </c>
      <c r="J122" s="8">
        <f t="shared" si="5"/>
        <v>5</v>
      </c>
      <c r="K122" s="29">
        <v>2</v>
      </c>
      <c r="L122" s="8">
        <v>77</v>
      </c>
    </row>
    <row r="123" spans="1:12" s="9" customFormat="1">
      <c r="A123" s="1" t="s">
        <v>2</v>
      </c>
      <c r="B123" s="1" t="s">
        <v>5</v>
      </c>
      <c r="C123" s="1" t="s">
        <v>8</v>
      </c>
      <c r="D123" s="7">
        <v>39702</v>
      </c>
      <c r="E123" s="5">
        <v>0.61458333333333337</v>
      </c>
      <c r="F123" s="5">
        <v>0.67708333333333337</v>
      </c>
      <c r="G123" s="5">
        <f t="shared" si="3"/>
        <v>0.68194444444444446</v>
      </c>
      <c r="H123" s="26">
        <v>7</v>
      </c>
      <c r="I123" s="1">
        <f t="shared" si="4"/>
        <v>0</v>
      </c>
      <c r="J123" s="8">
        <f t="shared" si="5"/>
        <v>5</v>
      </c>
      <c r="K123" s="29">
        <v>2</v>
      </c>
      <c r="L123" s="8">
        <v>92</v>
      </c>
    </row>
    <row r="124" spans="1:12" s="9" customFormat="1">
      <c r="A124" s="1" t="s">
        <v>2</v>
      </c>
      <c r="B124" s="1" t="s">
        <v>5</v>
      </c>
      <c r="C124" s="1" t="s">
        <v>8</v>
      </c>
      <c r="D124" s="7">
        <v>39702</v>
      </c>
      <c r="E124" s="5">
        <v>0.86458333333333337</v>
      </c>
      <c r="F124" s="5">
        <v>0.92708333333333337</v>
      </c>
      <c r="G124" s="5">
        <f t="shared" si="3"/>
        <v>0.93194444444444446</v>
      </c>
      <c r="H124" s="26">
        <v>7</v>
      </c>
      <c r="I124" s="1">
        <f t="shared" si="4"/>
        <v>0</v>
      </c>
      <c r="J124" s="8">
        <f t="shared" si="5"/>
        <v>5</v>
      </c>
      <c r="K124" s="29">
        <v>2</v>
      </c>
      <c r="L124" s="8">
        <v>97</v>
      </c>
    </row>
    <row r="125" spans="1:12" s="9" customFormat="1">
      <c r="A125" s="1" t="s">
        <v>2</v>
      </c>
      <c r="B125" s="1" t="s">
        <v>5</v>
      </c>
      <c r="C125" s="1" t="s">
        <v>8</v>
      </c>
      <c r="D125" s="7">
        <v>39703</v>
      </c>
      <c r="E125" s="5">
        <v>0.32291666666666669</v>
      </c>
      <c r="F125" s="5">
        <v>0.38541666666666669</v>
      </c>
      <c r="G125" s="5">
        <f t="shared" si="3"/>
        <v>0.4916666666666667</v>
      </c>
      <c r="H125" s="26">
        <v>153</v>
      </c>
      <c r="I125" s="1">
        <f t="shared" si="4"/>
        <v>1</v>
      </c>
      <c r="J125" s="8">
        <f t="shared" si="5"/>
        <v>6</v>
      </c>
      <c r="K125" s="29">
        <v>2</v>
      </c>
      <c r="L125" s="8">
        <v>183</v>
      </c>
    </row>
    <row r="126" spans="1:12" s="9" customFormat="1">
      <c r="A126" s="1" t="s">
        <v>2</v>
      </c>
      <c r="B126" s="1" t="s">
        <v>5</v>
      </c>
      <c r="C126" s="1" t="s">
        <v>8</v>
      </c>
      <c r="D126" s="7">
        <v>39703</v>
      </c>
      <c r="E126" s="5">
        <v>0.61458333333333337</v>
      </c>
      <c r="F126" s="5">
        <v>0.67708333333333337</v>
      </c>
      <c r="G126" s="5">
        <f t="shared" si="3"/>
        <v>0.75347222222222221</v>
      </c>
      <c r="H126" s="26">
        <v>110</v>
      </c>
      <c r="I126" s="1">
        <f t="shared" si="4"/>
        <v>1</v>
      </c>
      <c r="J126" s="8">
        <f t="shared" si="5"/>
        <v>6</v>
      </c>
      <c r="K126" s="29">
        <v>2</v>
      </c>
      <c r="L126" s="8">
        <v>181</v>
      </c>
    </row>
    <row r="127" spans="1:12" s="9" customFormat="1">
      <c r="A127" s="1" t="s">
        <v>2</v>
      </c>
      <c r="B127" s="1" t="s">
        <v>5</v>
      </c>
      <c r="C127" s="1" t="s">
        <v>8</v>
      </c>
      <c r="D127" s="7">
        <v>39703</v>
      </c>
      <c r="E127" s="5">
        <v>0.86458333333333337</v>
      </c>
      <c r="F127" s="5">
        <v>0.92708333333333337</v>
      </c>
      <c r="G127" s="5">
        <f t="shared" si="3"/>
        <v>0.99305555555555558</v>
      </c>
      <c r="H127" s="26">
        <v>95</v>
      </c>
      <c r="I127" s="1">
        <f t="shared" si="4"/>
        <v>1</v>
      </c>
      <c r="J127" s="8">
        <f t="shared" si="5"/>
        <v>6</v>
      </c>
      <c r="K127" s="29">
        <v>2</v>
      </c>
      <c r="L127" s="8">
        <v>169</v>
      </c>
    </row>
    <row r="128" spans="1:12" s="9" customFormat="1">
      <c r="A128" s="1" t="s">
        <v>2</v>
      </c>
      <c r="B128" s="1" t="s">
        <v>5</v>
      </c>
      <c r="C128" s="1" t="s">
        <v>8</v>
      </c>
      <c r="D128" s="7">
        <v>39704</v>
      </c>
      <c r="E128" s="5">
        <v>0.32291666666666669</v>
      </c>
      <c r="F128" s="5">
        <v>0.38541666666666669</v>
      </c>
      <c r="G128" s="5">
        <f t="shared" si="3"/>
        <v>0.39166666666666666</v>
      </c>
      <c r="H128" s="26">
        <v>9</v>
      </c>
      <c r="I128" s="1">
        <f t="shared" si="4"/>
        <v>0</v>
      </c>
      <c r="J128" s="8">
        <f t="shared" si="5"/>
        <v>7</v>
      </c>
      <c r="K128" s="29">
        <v>2</v>
      </c>
      <c r="L128" s="8">
        <v>88</v>
      </c>
    </row>
    <row r="129" spans="1:12" s="9" customFormat="1">
      <c r="A129" s="1" t="s">
        <v>2</v>
      </c>
      <c r="B129" s="1" t="s">
        <v>5</v>
      </c>
      <c r="C129" s="1" t="s">
        <v>8</v>
      </c>
      <c r="D129" s="7">
        <v>39704</v>
      </c>
      <c r="E129" s="5">
        <v>0.61458333333333337</v>
      </c>
      <c r="F129" s="5">
        <v>0.67708333333333337</v>
      </c>
      <c r="G129" s="5">
        <f t="shared" si="3"/>
        <v>0.68333333333333335</v>
      </c>
      <c r="H129" s="26">
        <v>9</v>
      </c>
      <c r="I129" s="1">
        <f t="shared" si="4"/>
        <v>0</v>
      </c>
      <c r="J129" s="8">
        <f t="shared" si="5"/>
        <v>7</v>
      </c>
      <c r="K129" s="29">
        <v>2</v>
      </c>
      <c r="L129" s="8">
        <v>85</v>
      </c>
    </row>
    <row r="130" spans="1:12" s="9" customFormat="1">
      <c r="A130" s="1" t="s">
        <v>2</v>
      </c>
      <c r="B130" s="1" t="s">
        <v>5</v>
      </c>
      <c r="C130" s="1" t="s">
        <v>8</v>
      </c>
      <c r="D130" s="7">
        <v>39704</v>
      </c>
      <c r="E130" s="5">
        <v>0.86458333333333337</v>
      </c>
      <c r="F130" s="5">
        <v>0.92708333333333337</v>
      </c>
      <c r="G130" s="5">
        <f t="shared" ref="G130:G193" si="6">F130+H130/60/24</f>
        <v>0.93333333333333335</v>
      </c>
      <c r="H130" s="26">
        <v>9</v>
      </c>
      <c r="I130" s="1">
        <f t="shared" ref="I130:I193" si="7">IF(H130&lt;15,0,1)</f>
        <v>0</v>
      </c>
      <c r="J130" s="8">
        <f t="shared" ref="J130:J193" si="8">WEEKDAY(D130)</f>
        <v>7</v>
      </c>
      <c r="K130" s="29">
        <v>2</v>
      </c>
      <c r="L130" s="8">
        <v>127</v>
      </c>
    </row>
    <row r="131" spans="1:12" s="9" customFormat="1">
      <c r="A131" s="1" t="s">
        <v>2</v>
      </c>
      <c r="B131" s="1" t="s">
        <v>5</v>
      </c>
      <c r="C131" s="1" t="s">
        <v>8</v>
      </c>
      <c r="D131" s="7">
        <v>39705</v>
      </c>
      <c r="E131" s="5">
        <v>0.32291666666666669</v>
      </c>
      <c r="F131" s="5">
        <v>0.38541666666666669</v>
      </c>
      <c r="G131" s="5">
        <f t="shared" si="6"/>
        <v>0.39652777777777781</v>
      </c>
      <c r="H131" s="26">
        <v>16</v>
      </c>
      <c r="I131" s="1">
        <f t="shared" si="7"/>
        <v>1</v>
      </c>
      <c r="J131" s="8">
        <f t="shared" si="8"/>
        <v>1</v>
      </c>
      <c r="K131" s="29">
        <v>2</v>
      </c>
      <c r="L131" s="8">
        <v>102</v>
      </c>
    </row>
    <row r="132" spans="1:12" s="9" customFormat="1">
      <c r="A132" s="1" t="s">
        <v>2</v>
      </c>
      <c r="B132" s="1" t="s">
        <v>5</v>
      </c>
      <c r="C132" s="1" t="s">
        <v>8</v>
      </c>
      <c r="D132" s="7">
        <v>39705</v>
      </c>
      <c r="E132" s="5">
        <v>0.61458333333333337</v>
      </c>
      <c r="F132" s="5">
        <v>0.67708333333333337</v>
      </c>
      <c r="G132" s="5">
        <f t="shared" si="6"/>
        <v>0.68680555555555556</v>
      </c>
      <c r="H132" s="26">
        <v>14</v>
      </c>
      <c r="I132" s="1">
        <f t="shared" si="7"/>
        <v>0</v>
      </c>
      <c r="J132" s="8">
        <f t="shared" si="8"/>
        <v>1</v>
      </c>
      <c r="K132" s="29">
        <v>2</v>
      </c>
      <c r="L132" s="8">
        <v>91</v>
      </c>
    </row>
    <row r="133" spans="1:12" s="9" customFormat="1">
      <c r="A133" s="1" t="s">
        <v>2</v>
      </c>
      <c r="B133" s="1" t="s">
        <v>5</v>
      </c>
      <c r="C133" s="1" t="s">
        <v>8</v>
      </c>
      <c r="D133" s="7">
        <v>39705</v>
      </c>
      <c r="E133" s="5">
        <v>0.86458333333333337</v>
      </c>
      <c r="F133" s="5">
        <v>0.92708333333333337</v>
      </c>
      <c r="G133" s="5">
        <f t="shared" si="6"/>
        <v>0.93819444444444444</v>
      </c>
      <c r="H133" s="26">
        <v>16</v>
      </c>
      <c r="I133" s="1">
        <f t="shared" si="7"/>
        <v>1</v>
      </c>
      <c r="J133" s="8">
        <f t="shared" si="8"/>
        <v>1</v>
      </c>
      <c r="K133" s="29">
        <v>2</v>
      </c>
      <c r="L133" s="8">
        <v>84</v>
      </c>
    </row>
    <row r="134" spans="1:12" s="9" customFormat="1">
      <c r="A134" s="1" t="s">
        <v>2</v>
      </c>
      <c r="B134" s="1" t="s">
        <v>5</v>
      </c>
      <c r="C134" s="1" t="s">
        <v>8</v>
      </c>
      <c r="D134" s="7">
        <v>39706</v>
      </c>
      <c r="E134" s="5">
        <v>0.32291666666666669</v>
      </c>
      <c r="F134" s="5">
        <v>0.38541666666666669</v>
      </c>
      <c r="G134" s="5">
        <f t="shared" si="6"/>
        <v>0.39722222222222225</v>
      </c>
      <c r="H134" s="26">
        <v>17</v>
      </c>
      <c r="I134" s="1">
        <f t="shared" si="7"/>
        <v>1</v>
      </c>
      <c r="J134" s="8">
        <f t="shared" si="8"/>
        <v>2</v>
      </c>
      <c r="K134" s="29">
        <v>2</v>
      </c>
      <c r="L134" s="8">
        <v>170</v>
      </c>
    </row>
    <row r="135" spans="1:12" s="9" customFormat="1">
      <c r="A135" s="1" t="s">
        <v>2</v>
      </c>
      <c r="B135" s="1" t="s">
        <v>5</v>
      </c>
      <c r="C135" s="1" t="s">
        <v>8</v>
      </c>
      <c r="D135" s="7">
        <v>39706</v>
      </c>
      <c r="E135" s="5">
        <v>0.61458333333333337</v>
      </c>
      <c r="F135" s="5">
        <v>0.67708333333333337</v>
      </c>
      <c r="G135" s="5">
        <f t="shared" si="6"/>
        <v>0.68888888888888888</v>
      </c>
      <c r="H135" s="26">
        <v>17</v>
      </c>
      <c r="I135" s="1">
        <f t="shared" si="7"/>
        <v>1</v>
      </c>
      <c r="J135" s="8">
        <f t="shared" si="8"/>
        <v>2</v>
      </c>
      <c r="K135" s="29">
        <v>2</v>
      </c>
      <c r="L135" s="8">
        <v>180</v>
      </c>
    </row>
    <row r="136" spans="1:12" s="9" customFormat="1">
      <c r="A136" s="1" t="s">
        <v>2</v>
      </c>
      <c r="B136" s="1" t="s">
        <v>5</v>
      </c>
      <c r="C136" s="1" t="s">
        <v>8</v>
      </c>
      <c r="D136" s="7">
        <v>39706</v>
      </c>
      <c r="E136" s="5">
        <v>0.86458333333333337</v>
      </c>
      <c r="F136" s="5">
        <v>0.92708333333333337</v>
      </c>
      <c r="G136" s="5">
        <f t="shared" si="6"/>
        <v>0.93819444444444444</v>
      </c>
      <c r="H136" s="26">
        <v>16</v>
      </c>
      <c r="I136" s="1">
        <f t="shared" si="7"/>
        <v>1</v>
      </c>
      <c r="J136" s="8">
        <f t="shared" si="8"/>
        <v>2</v>
      </c>
      <c r="K136" s="29">
        <v>2</v>
      </c>
      <c r="L136" s="8">
        <v>158</v>
      </c>
    </row>
    <row r="137" spans="1:12" s="9" customFormat="1">
      <c r="A137" s="1" t="s">
        <v>2</v>
      </c>
      <c r="B137" s="1" t="s">
        <v>5</v>
      </c>
      <c r="C137" s="1" t="s">
        <v>8</v>
      </c>
      <c r="D137" s="7">
        <v>39707</v>
      </c>
      <c r="E137" s="5">
        <v>0.32291666666666669</v>
      </c>
      <c r="F137" s="5">
        <v>0.38541666666666669</v>
      </c>
      <c r="G137" s="5">
        <f t="shared" si="6"/>
        <v>0.38055555555555559</v>
      </c>
      <c r="H137" s="26">
        <v>-7</v>
      </c>
      <c r="I137" s="1">
        <f t="shared" si="7"/>
        <v>0</v>
      </c>
      <c r="J137" s="8">
        <f t="shared" si="8"/>
        <v>3</v>
      </c>
      <c r="K137" s="29">
        <v>2</v>
      </c>
      <c r="L137" s="8">
        <v>104</v>
      </c>
    </row>
    <row r="138" spans="1:12" s="9" customFormat="1">
      <c r="A138" s="1" t="s">
        <v>2</v>
      </c>
      <c r="B138" s="1" t="s">
        <v>5</v>
      </c>
      <c r="C138" s="1" t="s">
        <v>8</v>
      </c>
      <c r="D138" s="7">
        <v>39707</v>
      </c>
      <c r="E138" s="5">
        <v>0.61458333333333337</v>
      </c>
      <c r="F138" s="5">
        <v>0.67708333333333337</v>
      </c>
      <c r="G138" s="5">
        <f t="shared" si="6"/>
        <v>0.67569444444444449</v>
      </c>
      <c r="H138" s="26">
        <v>-2</v>
      </c>
      <c r="I138" s="1">
        <f t="shared" si="7"/>
        <v>0</v>
      </c>
      <c r="J138" s="8">
        <f t="shared" si="8"/>
        <v>3</v>
      </c>
      <c r="K138" s="29">
        <v>2</v>
      </c>
      <c r="L138" s="8">
        <v>84</v>
      </c>
    </row>
    <row r="139" spans="1:12" s="9" customFormat="1">
      <c r="A139" s="1" t="s">
        <v>2</v>
      </c>
      <c r="B139" s="1" t="s">
        <v>5</v>
      </c>
      <c r="C139" s="1" t="s">
        <v>8</v>
      </c>
      <c r="D139" s="7">
        <v>39707</v>
      </c>
      <c r="E139" s="5">
        <v>0.86458333333333337</v>
      </c>
      <c r="F139" s="5">
        <v>0.92708333333333337</v>
      </c>
      <c r="G139" s="5">
        <f t="shared" si="6"/>
        <v>0.92291666666666672</v>
      </c>
      <c r="H139" s="26">
        <v>-6</v>
      </c>
      <c r="I139" s="1">
        <f t="shared" si="7"/>
        <v>0</v>
      </c>
      <c r="J139" s="8">
        <f t="shared" si="8"/>
        <v>3</v>
      </c>
      <c r="K139" s="29">
        <v>2</v>
      </c>
      <c r="L139" s="8">
        <v>80</v>
      </c>
    </row>
    <row r="140" spans="1:12" s="9" customFormat="1">
      <c r="A140" s="1" t="s">
        <v>2</v>
      </c>
      <c r="B140" s="1" t="s">
        <v>5</v>
      </c>
      <c r="C140" s="1" t="s">
        <v>8</v>
      </c>
      <c r="D140" s="7">
        <v>39708</v>
      </c>
      <c r="E140" s="5">
        <v>0.32291666666666669</v>
      </c>
      <c r="F140" s="5">
        <v>0.38541666666666669</v>
      </c>
      <c r="G140" s="5">
        <f t="shared" si="6"/>
        <v>0.39305555555555555</v>
      </c>
      <c r="H140" s="26">
        <v>11</v>
      </c>
      <c r="I140" s="1">
        <f t="shared" si="7"/>
        <v>0</v>
      </c>
      <c r="J140" s="8">
        <f t="shared" si="8"/>
        <v>4</v>
      </c>
      <c r="K140" s="29">
        <v>2</v>
      </c>
      <c r="L140" s="8">
        <v>106</v>
      </c>
    </row>
    <row r="141" spans="1:12" s="9" customFormat="1">
      <c r="A141" s="1" t="s">
        <v>2</v>
      </c>
      <c r="B141" s="1" t="s">
        <v>5</v>
      </c>
      <c r="C141" s="1" t="s">
        <v>8</v>
      </c>
      <c r="D141" s="7">
        <v>39708</v>
      </c>
      <c r="E141" s="5">
        <v>0.61458333333333337</v>
      </c>
      <c r="F141" s="5">
        <v>0.67708333333333337</v>
      </c>
      <c r="G141" s="5">
        <f t="shared" si="6"/>
        <v>0.68402777777777779</v>
      </c>
      <c r="H141" s="26">
        <v>10</v>
      </c>
      <c r="I141" s="1">
        <f t="shared" si="7"/>
        <v>0</v>
      </c>
      <c r="J141" s="8">
        <f t="shared" si="8"/>
        <v>4</v>
      </c>
      <c r="K141" s="29">
        <v>2</v>
      </c>
      <c r="L141" s="8">
        <v>85</v>
      </c>
    </row>
    <row r="142" spans="1:12" s="9" customFormat="1">
      <c r="A142" s="1" t="s">
        <v>2</v>
      </c>
      <c r="B142" s="1" t="s">
        <v>5</v>
      </c>
      <c r="C142" s="1" t="s">
        <v>8</v>
      </c>
      <c r="D142" s="7">
        <v>39708</v>
      </c>
      <c r="E142" s="5">
        <v>0.86458333333333337</v>
      </c>
      <c r="F142" s="5">
        <v>0.92708333333333337</v>
      </c>
      <c r="G142" s="5">
        <f t="shared" si="6"/>
        <v>0.93402777777777779</v>
      </c>
      <c r="H142" s="26">
        <v>10</v>
      </c>
      <c r="I142" s="1">
        <f t="shared" si="7"/>
        <v>0</v>
      </c>
      <c r="J142" s="8">
        <f t="shared" si="8"/>
        <v>4</v>
      </c>
      <c r="K142" s="29">
        <v>2</v>
      </c>
      <c r="L142" s="8">
        <v>119</v>
      </c>
    </row>
    <row r="143" spans="1:12" s="9" customFormat="1">
      <c r="A143" s="1" t="s">
        <v>2</v>
      </c>
      <c r="B143" s="1" t="s">
        <v>5</v>
      </c>
      <c r="C143" s="1" t="s">
        <v>8</v>
      </c>
      <c r="D143" s="7">
        <v>39709</v>
      </c>
      <c r="E143" s="5">
        <v>0.32291666666666669</v>
      </c>
      <c r="F143" s="5">
        <v>0.38541666666666669</v>
      </c>
      <c r="G143" s="5">
        <f t="shared" si="6"/>
        <v>0.38611111111111113</v>
      </c>
      <c r="H143" s="26">
        <v>1</v>
      </c>
      <c r="I143" s="1">
        <f t="shared" si="7"/>
        <v>0</v>
      </c>
      <c r="J143" s="8">
        <f t="shared" si="8"/>
        <v>5</v>
      </c>
      <c r="K143" s="29">
        <v>2</v>
      </c>
      <c r="L143" s="8">
        <v>113</v>
      </c>
    </row>
    <row r="144" spans="1:12" s="9" customFormat="1">
      <c r="A144" s="1" t="s">
        <v>2</v>
      </c>
      <c r="B144" s="1" t="s">
        <v>5</v>
      </c>
      <c r="C144" s="1" t="s">
        <v>8</v>
      </c>
      <c r="D144" s="7">
        <v>39709</v>
      </c>
      <c r="E144" s="5">
        <v>0.61458333333333337</v>
      </c>
      <c r="F144" s="5">
        <v>0.67708333333333337</v>
      </c>
      <c r="G144" s="5">
        <f t="shared" si="6"/>
        <v>0.67708333333333337</v>
      </c>
      <c r="H144" s="26">
        <v>0</v>
      </c>
      <c r="I144" s="1">
        <f t="shared" si="7"/>
        <v>0</v>
      </c>
      <c r="J144" s="8">
        <f t="shared" si="8"/>
        <v>5</v>
      </c>
      <c r="K144" s="29">
        <v>2</v>
      </c>
      <c r="L144" s="8">
        <v>119</v>
      </c>
    </row>
    <row r="145" spans="1:12" s="9" customFormat="1">
      <c r="A145" s="1" t="s">
        <v>2</v>
      </c>
      <c r="B145" s="1" t="s">
        <v>5</v>
      </c>
      <c r="C145" s="1" t="s">
        <v>8</v>
      </c>
      <c r="D145" s="7">
        <v>39709</v>
      </c>
      <c r="E145" s="5">
        <v>0.86458333333333337</v>
      </c>
      <c r="F145" s="5">
        <v>0.92708333333333337</v>
      </c>
      <c r="G145" s="5">
        <f t="shared" si="6"/>
        <v>0.92708333333333337</v>
      </c>
      <c r="H145" s="26">
        <v>0</v>
      </c>
      <c r="I145" s="1">
        <f t="shared" si="7"/>
        <v>0</v>
      </c>
      <c r="J145" s="8">
        <f t="shared" si="8"/>
        <v>5</v>
      </c>
      <c r="K145" s="29">
        <v>2</v>
      </c>
      <c r="L145" s="8">
        <v>118</v>
      </c>
    </row>
    <row r="146" spans="1:12" s="9" customFormat="1">
      <c r="A146" s="1" t="s">
        <v>2</v>
      </c>
      <c r="B146" s="1" t="s">
        <v>5</v>
      </c>
      <c r="C146" s="1" t="s">
        <v>8</v>
      </c>
      <c r="D146" s="7">
        <v>39710</v>
      </c>
      <c r="E146" s="5">
        <v>0.32291666666666669</v>
      </c>
      <c r="F146" s="5">
        <v>0.38541666666666669</v>
      </c>
      <c r="G146" s="5">
        <f t="shared" si="6"/>
        <v>0.4</v>
      </c>
      <c r="H146" s="26">
        <v>21</v>
      </c>
      <c r="I146" s="1">
        <f t="shared" si="7"/>
        <v>1</v>
      </c>
      <c r="J146" s="8">
        <f t="shared" si="8"/>
        <v>6</v>
      </c>
      <c r="K146" s="29">
        <v>2</v>
      </c>
      <c r="L146" s="8">
        <v>181</v>
      </c>
    </row>
    <row r="147" spans="1:12" s="9" customFormat="1">
      <c r="A147" s="1" t="s">
        <v>2</v>
      </c>
      <c r="B147" s="1" t="s">
        <v>5</v>
      </c>
      <c r="C147" s="1" t="s">
        <v>8</v>
      </c>
      <c r="D147" s="7">
        <v>39710</v>
      </c>
      <c r="E147" s="5">
        <v>0.61458333333333337</v>
      </c>
      <c r="F147" s="5">
        <v>0.67708333333333337</v>
      </c>
      <c r="G147" s="5">
        <f t="shared" si="6"/>
        <v>0.69027777777777777</v>
      </c>
      <c r="H147" s="26">
        <v>19</v>
      </c>
      <c r="I147" s="1">
        <f t="shared" si="7"/>
        <v>1</v>
      </c>
      <c r="J147" s="8">
        <f t="shared" si="8"/>
        <v>6</v>
      </c>
      <c r="K147" s="29">
        <v>2</v>
      </c>
      <c r="L147" s="8">
        <v>184</v>
      </c>
    </row>
    <row r="148" spans="1:12" s="9" customFormat="1">
      <c r="A148" s="1" t="s">
        <v>2</v>
      </c>
      <c r="B148" s="1" t="s">
        <v>5</v>
      </c>
      <c r="C148" s="1" t="s">
        <v>8</v>
      </c>
      <c r="D148" s="7">
        <v>39710</v>
      </c>
      <c r="E148" s="5">
        <v>0.86458333333333337</v>
      </c>
      <c r="F148" s="5">
        <v>0.92708333333333337</v>
      </c>
      <c r="G148" s="5">
        <f t="shared" si="6"/>
        <v>0.94027777777777777</v>
      </c>
      <c r="H148" s="26">
        <v>19</v>
      </c>
      <c r="I148" s="1">
        <f t="shared" si="7"/>
        <v>1</v>
      </c>
      <c r="J148" s="8">
        <f t="shared" si="8"/>
        <v>6</v>
      </c>
      <c r="K148" s="29">
        <v>2</v>
      </c>
      <c r="L148" s="8">
        <v>177</v>
      </c>
    </row>
    <row r="149" spans="1:12" s="9" customFormat="1">
      <c r="A149" s="1" t="s">
        <v>2</v>
      </c>
      <c r="B149" s="1" t="s">
        <v>5</v>
      </c>
      <c r="C149" s="1" t="s">
        <v>8</v>
      </c>
      <c r="D149" s="7">
        <v>39711</v>
      </c>
      <c r="E149" s="5">
        <v>0.32291666666666669</v>
      </c>
      <c r="F149" s="5">
        <v>0.38541666666666669</v>
      </c>
      <c r="G149" s="5">
        <f t="shared" si="6"/>
        <v>0.39027777777777778</v>
      </c>
      <c r="H149" s="26">
        <v>7</v>
      </c>
      <c r="I149" s="1">
        <f t="shared" si="7"/>
        <v>0</v>
      </c>
      <c r="J149" s="8">
        <f t="shared" si="8"/>
        <v>7</v>
      </c>
      <c r="K149" s="29">
        <v>2</v>
      </c>
      <c r="L149" s="8">
        <v>112</v>
      </c>
    </row>
    <row r="150" spans="1:12" s="9" customFormat="1">
      <c r="A150" s="1" t="s">
        <v>2</v>
      </c>
      <c r="B150" s="1" t="s">
        <v>5</v>
      </c>
      <c r="C150" s="1" t="s">
        <v>8</v>
      </c>
      <c r="D150" s="7">
        <v>39711</v>
      </c>
      <c r="E150" s="5">
        <v>0.61458333333333337</v>
      </c>
      <c r="F150" s="5">
        <v>0.67708333333333337</v>
      </c>
      <c r="G150" s="5">
        <f t="shared" si="6"/>
        <v>0.68125000000000002</v>
      </c>
      <c r="H150" s="26">
        <v>6</v>
      </c>
      <c r="I150" s="1">
        <f t="shared" si="7"/>
        <v>0</v>
      </c>
      <c r="J150" s="8">
        <f t="shared" si="8"/>
        <v>7</v>
      </c>
      <c r="K150" s="29">
        <v>2</v>
      </c>
      <c r="L150" s="8">
        <v>98</v>
      </c>
    </row>
    <row r="151" spans="1:12" s="9" customFormat="1">
      <c r="A151" s="1" t="s">
        <v>2</v>
      </c>
      <c r="B151" s="1" t="s">
        <v>5</v>
      </c>
      <c r="C151" s="1" t="s">
        <v>8</v>
      </c>
      <c r="D151" s="7">
        <v>39711</v>
      </c>
      <c r="E151" s="5">
        <v>0.86458333333333337</v>
      </c>
      <c r="F151" s="5">
        <v>0.92708333333333337</v>
      </c>
      <c r="G151" s="5">
        <f t="shared" si="6"/>
        <v>0.93125000000000002</v>
      </c>
      <c r="H151" s="26">
        <v>6</v>
      </c>
      <c r="I151" s="1">
        <f t="shared" si="7"/>
        <v>0</v>
      </c>
      <c r="J151" s="8">
        <f t="shared" si="8"/>
        <v>7</v>
      </c>
      <c r="K151" s="29">
        <v>2</v>
      </c>
      <c r="L151" s="8">
        <v>105</v>
      </c>
    </row>
    <row r="152" spans="1:12" s="9" customFormat="1">
      <c r="A152" s="1" t="s">
        <v>2</v>
      </c>
      <c r="B152" s="1" t="s">
        <v>5</v>
      </c>
      <c r="C152" s="1" t="s">
        <v>8</v>
      </c>
      <c r="D152" s="7">
        <v>39712</v>
      </c>
      <c r="E152" s="5">
        <v>0.32291666666666669</v>
      </c>
      <c r="F152" s="5">
        <v>0.38541666666666669</v>
      </c>
      <c r="G152" s="5">
        <f t="shared" si="6"/>
        <v>0.39444444444444449</v>
      </c>
      <c r="H152" s="26">
        <v>13</v>
      </c>
      <c r="I152" s="1">
        <f t="shared" si="7"/>
        <v>0</v>
      </c>
      <c r="J152" s="8">
        <f t="shared" si="8"/>
        <v>1</v>
      </c>
      <c r="K152" s="29">
        <v>2</v>
      </c>
      <c r="L152" s="8">
        <v>93</v>
      </c>
    </row>
    <row r="153" spans="1:12" s="9" customFormat="1">
      <c r="A153" s="1" t="s">
        <v>2</v>
      </c>
      <c r="B153" s="1" t="s">
        <v>5</v>
      </c>
      <c r="C153" s="1" t="s">
        <v>8</v>
      </c>
      <c r="D153" s="7">
        <v>39712</v>
      </c>
      <c r="E153" s="5">
        <v>0.61458333333333337</v>
      </c>
      <c r="F153" s="5">
        <v>0.67708333333333337</v>
      </c>
      <c r="G153" s="5">
        <f t="shared" si="6"/>
        <v>0.68680555555555556</v>
      </c>
      <c r="H153" s="26">
        <v>14</v>
      </c>
      <c r="I153" s="1">
        <f t="shared" si="7"/>
        <v>0</v>
      </c>
      <c r="J153" s="8">
        <f t="shared" si="8"/>
        <v>1</v>
      </c>
      <c r="K153" s="29">
        <v>2</v>
      </c>
      <c r="L153" s="8">
        <v>91</v>
      </c>
    </row>
    <row r="154" spans="1:12" s="9" customFormat="1">
      <c r="A154" s="1" t="s">
        <v>2</v>
      </c>
      <c r="B154" s="1" t="s">
        <v>5</v>
      </c>
      <c r="C154" s="1" t="s">
        <v>8</v>
      </c>
      <c r="D154" s="7">
        <v>39712</v>
      </c>
      <c r="E154" s="5">
        <v>0.86458333333333337</v>
      </c>
      <c r="F154" s="5">
        <v>0.92708333333333337</v>
      </c>
      <c r="G154" s="5">
        <f t="shared" si="6"/>
        <v>0.93611111111111112</v>
      </c>
      <c r="H154" s="26">
        <v>13</v>
      </c>
      <c r="I154" s="1">
        <f t="shared" si="7"/>
        <v>0</v>
      </c>
      <c r="J154" s="8">
        <f t="shared" si="8"/>
        <v>1</v>
      </c>
      <c r="K154" s="29">
        <v>2</v>
      </c>
      <c r="L154" s="8">
        <v>139</v>
      </c>
    </row>
    <row r="155" spans="1:12" s="9" customFormat="1">
      <c r="A155" s="1" t="s">
        <v>2</v>
      </c>
      <c r="B155" s="1" t="s">
        <v>5</v>
      </c>
      <c r="C155" s="1" t="s">
        <v>8</v>
      </c>
      <c r="D155" s="7">
        <v>39713</v>
      </c>
      <c r="E155" s="5">
        <v>0.32291666666666669</v>
      </c>
      <c r="F155" s="5">
        <v>0.38541666666666669</v>
      </c>
      <c r="G155" s="5">
        <f t="shared" si="6"/>
        <v>0.39722222222222225</v>
      </c>
      <c r="H155" s="26">
        <v>17</v>
      </c>
      <c r="I155" s="1">
        <f t="shared" si="7"/>
        <v>1</v>
      </c>
      <c r="J155" s="8">
        <f t="shared" si="8"/>
        <v>2</v>
      </c>
      <c r="K155" s="29">
        <v>2</v>
      </c>
      <c r="L155" s="8">
        <v>175</v>
      </c>
    </row>
    <row r="156" spans="1:12" s="9" customFormat="1">
      <c r="A156" s="1" t="s">
        <v>2</v>
      </c>
      <c r="B156" s="1" t="s">
        <v>5</v>
      </c>
      <c r="C156" s="1" t="s">
        <v>8</v>
      </c>
      <c r="D156" s="7">
        <v>39713</v>
      </c>
      <c r="E156" s="5">
        <v>0.61458333333333337</v>
      </c>
      <c r="F156" s="5">
        <v>0.67708333333333337</v>
      </c>
      <c r="G156" s="5">
        <f t="shared" si="6"/>
        <v>0.68958333333333333</v>
      </c>
      <c r="H156" s="26">
        <v>18</v>
      </c>
      <c r="I156" s="1">
        <f t="shared" si="7"/>
        <v>1</v>
      </c>
      <c r="J156" s="8">
        <f t="shared" si="8"/>
        <v>2</v>
      </c>
      <c r="K156" s="29">
        <v>2</v>
      </c>
      <c r="L156" s="8">
        <v>175</v>
      </c>
    </row>
    <row r="157" spans="1:12" s="9" customFormat="1">
      <c r="A157" s="1" t="s">
        <v>2</v>
      </c>
      <c r="B157" s="1" t="s">
        <v>5</v>
      </c>
      <c r="C157" s="1" t="s">
        <v>8</v>
      </c>
      <c r="D157" s="7">
        <v>39713</v>
      </c>
      <c r="E157" s="5">
        <v>0.86458333333333337</v>
      </c>
      <c r="F157" s="5">
        <v>0.92708333333333337</v>
      </c>
      <c r="G157" s="5">
        <f t="shared" si="6"/>
        <v>0.93888888888888888</v>
      </c>
      <c r="H157" s="26">
        <v>17</v>
      </c>
      <c r="I157" s="1">
        <f t="shared" si="7"/>
        <v>1</v>
      </c>
      <c r="J157" s="8">
        <f t="shared" si="8"/>
        <v>2</v>
      </c>
      <c r="K157" s="29">
        <v>2</v>
      </c>
      <c r="L157" s="8">
        <v>162</v>
      </c>
    </row>
    <row r="158" spans="1:12" s="9" customFormat="1">
      <c r="A158" s="1" t="s">
        <v>2</v>
      </c>
      <c r="B158" s="1" t="s">
        <v>5</v>
      </c>
      <c r="C158" s="1" t="s">
        <v>8</v>
      </c>
      <c r="D158" s="7">
        <v>39714</v>
      </c>
      <c r="E158" s="5">
        <v>0.32291666666666669</v>
      </c>
      <c r="F158" s="5">
        <v>0.38541666666666669</v>
      </c>
      <c r="G158" s="5">
        <f t="shared" si="6"/>
        <v>0.3888888888888889</v>
      </c>
      <c r="H158" s="26">
        <v>5</v>
      </c>
      <c r="I158" s="1">
        <f t="shared" si="7"/>
        <v>0</v>
      </c>
      <c r="J158" s="8">
        <f t="shared" si="8"/>
        <v>3</v>
      </c>
      <c r="K158" s="29">
        <v>2</v>
      </c>
      <c r="L158" s="8">
        <v>85</v>
      </c>
    </row>
    <row r="159" spans="1:12" s="9" customFormat="1">
      <c r="A159" s="1" t="s">
        <v>2</v>
      </c>
      <c r="B159" s="1" t="s">
        <v>5</v>
      </c>
      <c r="C159" s="1" t="s">
        <v>8</v>
      </c>
      <c r="D159" s="7">
        <v>39714</v>
      </c>
      <c r="E159" s="5">
        <v>0.61458333333333337</v>
      </c>
      <c r="F159" s="5">
        <v>0.67708333333333337</v>
      </c>
      <c r="G159" s="5">
        <f t="shared" si="6"/>
        <v>0.68125000000000002</v>
      </c>
      <c r="H159" s="26">
        <v>6</v>
      </c>
      <c r="I159" s="1">
        <f t="shared" si="7"/>
        <v>0</v>
      </c>
      <c r="J159" s="8">
        <f t="shared" si="8"/>
        <v>3</v>
      </c>
      <c r="K159" s="29">
        <v>2</v>
      </c>
      <c r="L159" s="8">
        <v>99</v>
      </c>
    </row>
    <row r="160" spans="1:12" s="9" customFormat="1">
      <c r="A160" s="1" t="s">
        <v>2</v>
      </c>
      <c r="B160" s="1" t="s">
        <v>5</v>
      </c>
      <c r="C160" s="1" t="s">
        <v>8</v>
      </c>
      <c r="D160" s="7">
        <v>39714</v>
      </c>
      <c r="E160" s="5">
        <v>0.86458333333333337</v>
      </c>
      <c r="F160" s="5">
        <v>0.92708333333333337</v>
      </c>
      <c r="G160" s="5">
        <f t="shared" si="6"/>
        <v>0.93125000000000002</v>
      </c>
      <c r="H160" s="26">
        <v>6</v>
      </c>
      <c r="I160" s="1">
        <f t="shared" si="7"/>
        <v>0</v>
      </c>
      <c r="J160" s="8">
        <f t="shared" si="8"/>
        <v>3</v>
      </c>
      <c r="K160" s="29">
        <v>2</v>
      </c>
      <c r="L160" s="8">
        <v>93</v>
      </c>
    </row>
    <row r="161" spans="1:12" s="9" customFormat="1">
      <c r="A161" s="1" t="s">
        <v>2</v>
      </c>
      <c r="B161" s="1" t="s">
        <v>5</v>
      </c>
      <c r="C161" s="1" t="s">
        <v>8</v>
      </c>
      <c r="D161" s="7">
        <v>39715</v>
      </c>
      <c r="E161" s="5">
        <v>0.32291666666666669</v>
      </c>
      <c r="F161" s="5">
        <v>0.38541666666666669</v>
      </c>
      <c r="G161" s="5">
        <f t="shared" si="6"/>
        <v>0.38819444444444445</v>
      </c>
      <c r="H161" s="26">
        <v>4</v>
      </c>
      <c r="I161" s="1">
        <f t="shared" si="7"/>
        <v>0</v>
      </c>
      <c r="J161" s="8">
        <f t="shared" si="8"/>
        <v>4</v>
      </c>
      <c r="K161" s="29">
        <v>2</v>
      </c>
      <c r="L161" s="8">
        <v>112</v>
      </c>
    </row>
    <row r="162" spans="1:12" s="9" customFormat="1">
      <c r="A162" s="1" t="s">
        <v>2</v>
      </c>
      <c r="B162" s="1" t="s">
        <v>5</v>
      </c>
      <c r="C162" s="1" t="s">
        <v>8</v>
      </c>
      <c r="D162" s="7">
        <v>39715</v>
      </c>
      <c r="E162" s="5">
        <v>0.61458333333333337</v>
      </c>
      <c r="F162" s="5">
        <v>0.67708333333333337</v>
      </c>
      <c r="G162" s="5">
        <f t="shared" si="6"/>
        <v>0.67986111111111114</v>
      </c>
      <c r="H162" s="26">
        <v>4</v>
      </c>
      <c r="I162" s="1">
        <f t="shared" si="7"/>
        <v>0</v>
      </c>
      <c r="J162" s="8">
        <f t="shared" si="8"/>
        <v>4</v>
      </c>
      <c r="K162" s="29">
        <v>2</v>
      </c>
      <c r="L162" s="8">
        <v>118</v>
      </c>
    </row>
    <row r="163" spans="1:12" s="9" customFormat="1">
      <c r="A163" s="1" t="s">
        <v>2</v>
      </c>
      <c r="B163" s="1" t="s">
        <v>5</v>
      </c>
      <c r="C163" s="1" t="s">
        <v>8</v>
      </c>
      <c r="D163" s="7">
        <v>39715</v>
      </c>
      <c r="E163" s="5">
        <v>0.86458333333333337</v>
      </c>
      <c r="F163" s="5">
        <v>0.92708333333333337</v>
      </c>
      <c r="G163" s="5">
        <f t="shared" si="6"/>
        <v>0.9291666666666667</v>
      </c>
      <c r="H163" s="26">
        <v>3</v>
      </c>
      <c r="I163" s="1">
        <f t="shared" si="7"/>
        <v>0</v>
      </c>
      <c r="J163" s="8">
        <f t="shared" si="8"/>
        <v>4</v>
      </c>
      <c r="K163" s="29">
        <v>2</v>
      </c>
      <c r="L163" s="8">
        <v>116</v>
      </c>
    </row>
    <row r="164" spans="1:12" s="9" customFormat="1">
      <c r="A164" s="1" t="s">
        <v>2</v>
      </c>
      <c r="B164" s="1" t="s">
        <v>5</v>
      </c>
      <c r="C164" s="1" t="s">
        <v>8</v>
      </c>
      <c r="D164" s="7">
        <v>39716</v>
      </c>
      <c r="E164" s="5">
        <v>0.32291666666666669</v>
      </c>
      <c r="F164" s="5">
        <v>0.38541666666666669</v>
      </c>
      <c r="G164" s="5">
        <f t="shared" si="6"/>
        <v>0.3888888888888889</v>
      </c>
      <c r="H164" s="26">
        <v>5</v>
      </c>
      <c r="I164" s="1">
        <f t="shared" si="7"/>
        <v>0</v>
      </c>
      <c r="J164" s="8">
        <f t="shared" si="8"/>
        <v>5</v>
      </c>
      <c r="K164" s="29">
        <v>2</v>
      </c>
      <c r="L164" s="8">
        <v>93</v>
      </c>
    </row>
    <row r="165" spans="1:12" s="9" customFormat="1">
      <c r="A165" s="1" t="s">
        <v>2</v>
      </c>
      <c r="B165" s="1" t="s">
        <v>5</v>
      </c>
      <c r="C165" s="1" t="s">
        <v>8</v>
      </c>
      <c r="D165" s="7">
        <v>39716</v>
      </c>
      <c r="E165" s="5">
        <v>0.61458333333333337</v>
      </c>
      <c r="F165" s="5">
        <v>0.67708333333333337</v>
      </c>
      <c r="G165" s="5">
        <f t="shared" si="6"/>
        <v>0.68055555555555558</v>
      </c>
      <c r="H165" s="26">
        <v>5</v>
      </c>
      <c r="I165" s="1">
        <f t="shared" si="7"/>
        <v>0</v>
      </c>
      <c r="J165" s="8">
        <f t="shared" si="8"/>
        <v>5</v>
      </c>
      <c r="K165" s="29">
        <v>2</v>
      </c>
      <c r="L165" s="8">
        <v>97</v>
      </c>
    </row>
    <row r="166" spans="1:12" s="9" customFormat="1">
      <c r="A166" s="1" t="s">
        <v>2</v>
      </c>
      <c r="B166" s="1" t="s">
        <v>5</v>
      </c>
      <c r="C166" s="1" t="s">
        <v>8</v>
      </c>
      <c r="D166" s="7">
        <v>39716</v>
      </c>
      <c r="E166" s="5">
        <v>0.86458333333333337</v>
      </c>
      <c r="F166" s="5">
        <v>0.92708333333333337</v>
      </c>
      <c r="G166" s="5">
        <f t="shared" si="6"/>
        <v>0.93055555555555558</v>
      </c>
      <c r="H166" s="26">
        <v>5</v>
      </c>
      <c r="I166" s="1">
        <f t="shared" si="7"/>
        <v>0</v>
      </c>
      <c r="J166" s="8">
        <f t="shared" si="8"/>
        <v>5</v>
      </c>
      <c r="K166" s="29">
        <v>2</v>
      </c>
      <c r="L166" s="8">
        <v>95</v>
      </c>
    </row>
    <row r="167" spans="1:12" s="9" customFormat="1">
      <c r="A167" s="1" t="s">
        <v>2</v>
      </c>
      <c r="B167" s="1" t="s">
        <v>5</v>
      </c>
      <c r="C167" s="1" t="s">
        <v>8</v>
      </c>
      <c r="D167" s="7">
        <v>39717</v>
      </c>
      <c r="E167" s="5">
        <v>0.32291666666666669</v>
      </c>
      <c r="F167" s="5">
        <v>0.38541666666666669</v>
      </c>
      <c r="G167" s="5">
        <f t="shared" si="6"/>
        <v>0.3979166666666667</v>
      </c>
      <c r="H167" s="26">
        <v>18</v>
      </c>
      <c r="I167" s="1">
        <f t="shared" si="7"/>
        <v>1</v>
      </c>
      <c r="J167" s="8">
        <f t="shared" si="8"/>
        <v>6</v>
      </c>
      <c r="K167" s="29">
        <v>2</v>
      </c>
      <c r="L167" s="8">
        <v>175</v>
      </c>
    </row>
    <row r="168" spans="1:12" s="9" customFormat="1">
      <c r="A168" s="1" t="s">
        <v>2</v>
      </c>
      <c r="B168" s="1" t="s">
        <v>5</v>
      </c>
      <c r="C168" s="1" t="s">
        <v>8</v>
      </c>
      <c r="D168" s="7">
        <v>39717</v>
      </c>
      <c r="E168" s="5">
        <v>0.61458333333333337</v>
      </c>
      <c r="F168" s="5">
        <v>0.67708333333333337</v>
      </c>
      <c r="G168" s="5">
        <f t="shared" si="6"/>
        <v>0.68958333333333333</v>
      </c>
      <c r="H168" s="26">
        <v>18</v>
      </c>
      <c r="I168" s="1">
        <f t="shared" si="7"/>
        <v>1</v>
      </c>
      <c r="J168" s="8">
        <f t="shared" si="8"/>
        <v>6</v>
      </c>
      <c r="K168" s="29">
        <v>2</v>
      </c>
      <c r="L168" s="8">
        <v>198</v>
      </c>
    </row>
    <row r="169" spans="1:12" s="9" customFormat="1">
      <c r="A169" s="1" t="s">
        <v>2</v>
      </c>
      <c r="B169" s="1" t="s">
        <v>5</v>
      </c>
      <c r="C169" s="1" t="s">
        <v>8</v>
      </c>
      <c r="D169" s="7">
        <v>39717</v>
      </c>
      <c r="E169" s="5">
        <v>0.86458333333333337</v>
      </c>
      <c r="F169" s="5">
        <v>0.92708333333333337</v>
      </c>
      <c r="G169" s="5">
        <f t="shared" si="6"/>
        <v>0.93958333333333333</v>
      </c>
      <c r="H169" s="26">
        <v>18</v>
      </c>
      <c r="I169" s="1">
        <f t="shared" si="7"/>
        <v>1</v>
      </c>
      <c r="J169" s="8">
        <f t="shared" si="8"/>
        <v>6</v>
      </c>
      <c r="K169" s="29">
        <v>2</v>
      </c>
      <c r="L169" s="8">
        <v>192</v>
      </c>
    </row>
    <row r="170" spans="1:12" s="9" customFormat="1">
      <c r="A170" s="1" t="s">
        <v>2</v>
      </c>
      <c r="B170" s="1" t="s">
        <v>5</v>
      </c>
      <c r="C170" s="1" t="s">
        <v>8</v>
      </c>
      <c r="D170" s="7">
        <v>39718</v>
      </c>
      <c r="E170" s="5">
        <v>0.32291666666666669</v>
      </c>
      <c r="F170" s="5">
        <v>0.38541666666666669</v>
      </c>
      <c r="G170" s="5">
        <f t="shared" si="6"/>
        <v>0.3888888888888889</v>
      </c>
      <c r="H170" s="26">
        <v>5</v>
      </c>
      <c r="I170" s="1">
        <f t="shared" si="7"/>
        <v>0</v>
      </c>
      <c r="J170" s="8">
        <f t="shared" si="8"/>
        <v>7</v>
      </c>
      <c r="K170" s="29">
        <v>2</v>
      </c>
      <c r="L170" s="8">
        <v>101</v>
      </c>
    </row>
    <row r="171" spans="1:12" s="9" customFormat="1">
      <c r="A171" s="1" t="s">
        <v>2</v>
      </c>
      <c r="B171" s="1" t="s">
        <v>5</v>
      </c>
      <c r="C171" s="1" t="s">
        <v>8</v>
      </c>
      <c r="D171" s="7">
        <v>39718</v>
      </c>
      <c r="E171" s="5">
        <v>0.61458333333333337</v>
      </c>
      <c r="F171" s="5">
        <v>0.67708333333333337</v>
      </c>
      <c r="G171" s="5">
        <f t="shared" si="6"/>
        <v>0.68055555555555558</v>
      </c>
      <c r="H171" s="26">
        <v>5</v>
      </c>
      <c r="I171" s="1">
        <f t="shared" si="7"/>
        <v>0</v>
      </c>
      <c r="J171" s="8">
        <f t="shared" si="8"/>
        <v>7</v>
      </c>
      <c r="K171" s="29">
        <v>2</v>
      </c>
      <c r="L171" s="8">
        <v>108</v>
      </c>
    </row>
    <row r="172" spans="1:12" s="9" customFormat="1">
      <c r="A172" s="1" t="s">
        <v>2</v>
      </c>
      <c r="B172" s="1" t="s">
        <v>5</v>
      </c>
      <c r="C172" s="1" t="s">
        <v>8</v>
      </c>
      <c r="D172" s="7">
        <v>39718</v>
      </c>
      <c r="E172" s="5">
        <v>0.86458333333333337</v>
      </c>
      <c r="F172" s="5">
        <v>0.92708333333333337</v>
      </c>
      <c r="G172" s="5">
        <f t="shared" si="6"/>
        <v>0.93055555555555558</v>
      </c>
      <c r="H172" s="26">
        <v>5</v>
      </c>
      <c r="I172" s="1">
        <f t="shared" si="7"/>
        <v>0</v>
      </c>
      <c r="J172" s="8">
        <f t="shared" si="8"/>
        <v>7</v>
      </c>
      <c r="K172" s="29">
        <v>2</v>
      </c>
      <c r="L172" s="8">
        <v>85</v>
      </c>
    </row>
    <row r="173" spans="1:12" s="9" customFormat="1">
      <c r="A173" s="1" t="s">
        <v>2</v>
      </c>
      <c r="B173" s="1" t="s">
        <v>5</v>
      </c>
      <c r="C173" s="1" t="s">
        <v>8</v>
      </c>
      <c r="D173" s="7">
        <v>39719</v>
      </c>
      <c r="E173" s="5">
        <v>0.32291666666666669</v>
      </c>
      <c r="F173" s="5">
        <v>0.38541666666666669</v>
      </c>
      <c r="G173" s="5">
        <f t="shared" si="6"/>
        <v>0.39375000000000004</v>
      </c>
      <c r="H173" s="26">
        <v>12</v>
      </c>
      <c r="I173" s="1">
        <f t="shared" si="7"/>
        <v>0</v>
      </c>
      <c r="J173" s="8">
        <f t="shared" si="8"/>
        <v>1</v>
      </c>
      <c r="K173" s="29">
        <v>2</v>
      </c>
      <c r="L173" s="8">
        <v>81</v>
      </c>
    </row>
    <row r="174" spans="1:12" s="9" customFormat="1">
      <c r="A174" s="1" t="s">
        <v>2</v>
      </c>
      <c r="B174" s="1" t="s">
        <v>5</v>
      </c>
      <c r="C174" s="1" t="s">
        <v>8</v>
      </c>
      <c r="D174" s="7">
        <v>39719</v>
      </c>
      <c r="E174" s="5">
        <v>0.61458333333333337</v>
      </c>
      <c r="F174" s="5">
        <v>0.67708333333333337</v>
      </c>
      <c r="G174" s="5">
        <f t="shared" si="6"/>
        <v>0.68472222222222223</v>
      </c>
      <c r="H174" s="26">
        <v>11</v>
      </c>
      <c r="I174" s="1">
        <f t="shared" si="7"/>
        <v>0</v>
      </c>
      <c r="J174" s="8">
        <f t="shared" si="8"/>
        <v>1</v>
      </c>
      <c r="K174" s="29">
        <v>2</v>
      </c>
      <c r="L174" s="8">
        <v>98</v>
      </c>
    </row>
    <row r="175" spans="1:12" s="9" customFormat="1">
      <c r="A175" s="1" t="s">
        <v>2</v>
      </c>
      <c r="B175" s="1" t="s">
        <v>5</v>
      </c>
      <c r="C175" s="1" t="s">
        <v>8</v>
      </c>
      <c r="D175" s="7">
        <v>39719</v>
      </c>
      <c r="E175" s="5">
        <v>0.86458333333333337</v>
      </c>
      <c r="F175" s="5">
        <v>0.92708333333333337</v>
      </c>
      <c r="G175" s="5">
        <f t="shared" si="6"/>
        <v>0.93472222222222223</v>
      </c>
      <c r="H175" s="26">
        <v>11</v>
      </c>
      <c r="I175" s="1">
        <f t="shared" si="7"/>
        <v>0</v>
      </c>
      <c r="J175" s="8">
        <f t="shared" si="8"/>
        <v>1</v>
      </c>
      <c r="K175" s="29">
        <v>2</v>
      </c>
      <c r="L175" s="8">
        <v>128</v>
      </c>
    </row>
    <row r="176" spans="1:12" s="9" customFormat="1">
      <c r="A176" s="1" t="s">
        <v>2</v>
      </c>
      <c r="B176" s="1" t="s">
        <v>5</v>
      </c>
      <c r="C176" s="1" t="s">
        <v>8</v>
      </c>
      <c r="D176" s="7">
        <v>39720</v>
      </c>
      <c r="E176" s="5">
        <v>0.32291666666666669</v>
      </c>
      <c r="F176" s="5">
        <v>0.38541666666666669</v>
      </c>
      <c r="G176" s="5">
        <f t="shared" si="6"/>
        <v>0.47916666666666669</v>
      </c>
      <c r="H176" s="26">
        <v>135</v>
      </c>
      <c r="I176" s="1">
        <f t="shared" si="7"/>
        <v>1</v>
      </c>
      <c r="J176" s="8">
        <f t="shared" si="8"/>
        <v>2</v>
      </c>
      <c r="K176" s="29">
        <v>2</v>
      </c>
      <c r="L176" s="8">
        <v>181</v>
      </c>
    </row>
    <row r="177" spans="1:12" s="9" customFormat="1">
      <c r="A177" s="1" t="s">
        <v>2</v>
      </c>
      <c r="B177" s="1" t="s">
        <v>5</v>
      </c>
      <c r="C177" s="1" t="s">
        <v>8</v>
      </c>
      <c r="D177" s="7">
        <v>39720</v>
      </c>
      <c r="E177" s="5">
        <v>0.61458333333333337</v>
      </c>
      <c r="F177" s="5">
        <v>0.67708333333333337</v>
      </c>
      <c r="G177" s="5">
        <f t="shared" si="6"/>
        <v>0.76875000000000004</v>
      </c>
      <c r="H177" s="26">
        <v>132</v>
      </c>
      <c r="I177" s="1">
        <f t="shared" si="7"/>
        <v>1</v>
      </c>
      <c r="J177" s="8">
        <f t="shared" si="8"/>
        <v>2</v>
      </c>
      <c r="K177" s="29">
        <v>2</v>
      </c>
      <c r="L177" s="8">
        <v>182</v>
      </c>
    </row>
    <row r="178" spans="1:12" s="9" customFormat="1">
      <c r="A178" s="1" t="s">
        <v>2</v>
      </c>
      <c r="B178" s="1" t="s">
        <v>5</v>
      </c>
      <c r="C178" s="1" t="s">
        <v>8</v>
      </c>
      <c r="D178" s="7">
        <v>39720</v>
      </c>
      <c r="E178" s="5">
        <v>0.86458333333333337</v>
      </c>
      <c r="F178" s="5">
        <v>0.92708333333333337</v>
      </c>
      <c r="G178" s="5">
        <f t="shared" si="6"/>
        <v>0.99513888888888891</v>
      </c>
      <c r="H178" s="26">
        <v>98</v>
      </c>
      <c r="I178" s="1">
        <f t="shared" si="7"/>
        <v>1</v>
      </c>
      <c r="J178" s="8">
        <f t="shared" si="8"/>
        <v>2</v>
      </c>
      <c r="K178" s="29">
        <v>2</v>
      </c>
      <c r="L178" s="8">
        <v>172</v>
      </c>
    </row>
    <row r="179" spans="1:12" s="9" customFormat="1">
      <c r="A179" s="1" t="s">
        <v>2</v>
      </c>
      <c r="B179" s="1" t="s">
        <v>5</v>
      </c>
      <c r="C179" s="1" t="s">
        <v>8</v>
      </c>
      <c r="D179" s="7">
        <v>39721</v>
      </c>
      <c r="E179" s="5">
        <v>0.32291666666666669</v>
      </c>
      <c r="F179" s="5">
        <v>0.38541666666666669</v>
      </c>
      <c r="G179" s="5">
        <f t="shared" si="6"/>
        <v>0.39097222222222222</v>
      </c>
      <c r="H179" s="26">
        <v>8</v>
      </c>
      <c r="I179" s="1">
        <f t="shared" si="7"/>
        <v>0</v>
      </c>
      <c r="J179" s="8">
        <f t="shared" si="8"/>
        <v>3</v>
      </c>
      <c r="K179" s="29">
        <v>2</v>
      </c>
      <c r="L179" s="8">
        <v>118</v>
      </c>
    </row>
    <row r="180" spans="1:12" s="9" customFormat="1">
      <c r="A180" s="1" t="s">
        <v>2</v>
      </c>
      <c r="B180" s="1" t="s">
        <v>5</v>
      </c>
      <c r="C180" s="1" t="s">
        <v>8</v>
      </c>
      <c r="D180" s="7">
        <v>39721</v>
      </c>
      <c r="E180" s="5">
        <v>0.61458333333333337</v>
      </c>
      <c r="F180" s="5">
        <v>0.67708333333333337</v>
      </c>
      <c r="G180" s="5">
        <f t="shared" si="6"/>
        <v>0.68263888888888891</v>
      </c>
      <c r="H180" s="26">
        <v>8</v>
      </c>
      <c r="I180" s="1">
        <f t="shared" si="7"/>
        <v>0</v>
      </c>
      <c r="J180" s="8">
        <f t="shared" si="8"/>
        <v>3</v>
      </c>
      <c r="K180" s="29">
        <v>2</v>
      </c>
      <c r="L180" s="8">
        <v>95</v>
      </c>
    </row>
    <row r="181" spans="1:12" s="9" customFormat="1">
      <c r="A181" s="1" t="s">
        <v>2</v>
      </c>
      <c r="B181" s="1" t="s">
        <v>5</v>
      </c>
      <c r="C181" s="1" t="s">
        <v>8</v>
      </c>
      <c r="D181" s="7">
        <v>39721</v>
      </c>
      <c r="E181" s="5">
        <v>0.86458333333333337</v>
      </c>
      <c r="F181" s="5">
        <v>0.92708333333333337</v>
      </c>
      <c r="G181" s="5">
        <f t="shared" si="6"/>
        <v>0.93194444444444446</v>
      </c>
      <c r="H181" s="26">
        <v>7</v>
      </c>
      <c r="I181" s="1">
        <f t="shared" si="7"/>
        <v>0</v>
      </c>
      <c r="J181" s="8">
        <f t="shared" si="8"/>
        <v>3</v>
      </c>
      <c r="K181" s="29">
        <v>2</v>
      </c>
      <c r="L181" s="8">
        <v>101</v>
      </c>
    </row>
    <row r="182" spans="1:12" s="9" customFormat="1">
      <c r="A182" s="1" t="s">
        <v>2</v>
      </c>
      <c r="B182" s="1" t="s">
        <v>5</v>
      </c>
      <c r="C182" s="1" t="s">
        <v>4</v>
      </c>
      <c r="D182" s="7">
        <v>39692</v>
      </c>
      <c r="E182" s="5">
        <v>0.88541666666666663</v>
      </c>
      <c r="F182" s="5">
        <v>0.93402777777777768</v>
      </c>
      <c r="G182" s="5">
        <f t="shared" si="6"/>
        <v>0.94652777777777763</v>
      </c>
      <c r="H182" s="26">
        <v>18</v>
      </c>
      <c r="I182" s="1">
        <f t="shared" si="7"/>
        <v>1</v>
      </c>
      <c r="J182" s="8">
        <f t="shared" si="8"/>
        <v>2</v>
      </c>
      <c r="K182" s="29">
        <v>3</v>
      </c>
      <c r="L182" s="8">
        <v>122</v>
      </c>
    </row>
    <row r="183" spans="1:12" s="9" customFormat="1">
      <c r="A183" s="1" t="s">
        <v>2</v>
      </c>
      <c r="B183" s="1" t="s">
        <v>5</v>
      </c>
      <c r="C183" s="1" t="s">
        <v>4</v>
      </c>
      <c r="D183" s="7">
        <v>39693</v>
      </c>
      <c r="E183" s="5">
        <v>0.88541666666666663</v>
      </c>
      <c r="F183" s="5">
        <v>0.93402777777777768</v>
      </c>
      <c r="G183" s="5">
        <f t="shared" si="6"/>
        <v>0.93888888888888877</v>
      </c>
      <c r="H183" s="26">
        <v>7</v>
      </c>
      <c r="I183" s="1">
        <f t="shared" si="7"/>
        <v>0</v>
      </c>
      <c r="J183" s="8">
        <f t="shared" si="8"/>
        <v>3</v>
      </c>
      <c r="K183" s="29">
        <v>3</v>
      </c>
      <c r="L183" s="8">
        <v>58</v>
      </c>
    </row>
    <row r="184" spans="1:12" s="9" customFormat="1">
      <c r="A184" s="1" t="s">
        <v>2</v>
      </c>
      <c r="B184" s="1" t="s">
        <v>5</v>
      </c>
      <c r="C184" s="1" t="s">
        <v>4</v>
      </c>
      <c r="D184" s="7">
        <v>39694</v>
      </c>
      <c r="E184" s="5">
        <v>0.88541666666666663</v>
      </c>
      <c r="F184" s="5">
        <v>0.93402777777777768</v>
      </c>
      <c r="G184" s="5">
        <f t="shared" si="6"/>
        <v>0.93819444444444433</v>
      </c>
      <c r="H184" s="26">
        <v>6</v>
      </c>
      <c r="I184" s="1">
        <f t="shared" si="7"/>
        <v>0</v>
      </c>
      <c r="J184" s="8">
        <f t="shared" si="8"/>
        <v>4</v>
      </c>
      <c r="K184" s="29">
        <v>3</v>
      </c>
      <c r="L184" s="8">
        <v>34</v>
      </c>
    </row>
    <row r="185" spans="1:12" s="9" customFormat="1">
      <c r="A185" s="1" t="s">
        <v>2</v>
      </c>
      <c r="B185" s="1" t="s">
        <v>5</v>
      </c>
      <c r="C185" s="1" t="s">
        <v>4</v>
      </c>
      <c r="D185" s="7">
        <v>39695</v>
      </c>
      <c r="E185" s="5">
        <v>0.88541666666666663</v>
      </c>
      <c r="F185" s="5">
        <v>0.93402777777777768</v>
      </c>
      <c r="G185" s="5">
        <f t="shared" si="6"/>
        <v>0.93819444444444433</v>
      </c>
      <c r="H185" s="26">
        <v>6</v>
      </c>
      <c r="I185" s="1">
        <f t="shared" si="7"/>
        <v>0</v>
      </c>
      <c r="J185" s="8">
        <f t="shared" si="8"/>
        <v>5</v>
      </c>
      <c r="K185" s="29">
        <v>3</v>
      </c>
      <c r="L185" s="8">
        <v>54</v>
      </c>
    </row>
    <row r="186" spans="1:12" s="9" customFormat="1">
      <c r="A186" s="1" t="s">
        <v>2</v>
      </c>
      <c r="B186" s="1" t="s">
        <v>5</v>
      </c>
      <c r="C186" s="1" t="s">
        <v>4</v>
      </c>
      <c r="D186" s="7">
        <v>39696</v>
      </c>
      <c r="E186" s="5">
        <v>0.88541666666666663</v>
      </c>
      <c r="F186" s="5">
        <v>0.93402777777777768</v>
      </c>
      <c r="G186" s="5">
        <f t="shared" si="6"/>
        <v>0.9409722222222221</v>
      </c>
      <c r="H186" s="26">
        <v>10</v>
      </c>
      <c r="I186" s="1">
        <f t="shared" si="7"/>
        <v>0</v>
      </c>
      <c r="J186" s="8">
        <f t="shared" si="8"/>
        <v>6</v>
      </c>
      <c r="K186" s="29">
        <v>3</v>
      </c>
      <c r="L186" s="8">
        <v>122</v>
      </c>
    </row>
    <row r="187" spans="1:12" s="9" customFormat="1">
      <c r="A187" s="1" t="s">
        <v>2</v>
      </c>
      <c r="B187" s="1" t="s">
        <v>5</v>
      </c>
      <c r="C187" s="1" t="s">
        <v>4</v>
      </c>
      <c r="D187" s="7">
        <v>39697</v>
      </c>
      <c r="E187" s="5">
        <v>0.88541666666666663</v>
      </c>
      <c r="F187" s="5">
        <v>0.93402777777777768</v>
      </c>
      <c r="G187" s="5">
        <f t="shared" si="6"/>
        <v>0.93402777777777768</v>
      </c>
      <c r="H187" s="26">
        <v>0</v>
      </c>
      <c r="I187" s="1">
        <f t="shared" si="7"/>
        <v>0</v>
      </c>
      <c r="J187" s="8">
        <f t="shared" si="8"/>
        <v>7</v>
      </c>
      <c r="K187" s="29">
        <v>3</v>
      </c>
      <c r="L187" s="8">
        <v>59</v>
      </c>
    </row>
    <row r="188" spans="1:12" s="9" customFormat="1">
      <c r="A188" s="1" t="s">
        <v>2</v>
      </c>
      <c r="B188" s="1" t="s">
        <v>5</v>
      </c>
      <c r="C188" s="1" t="s">
        <v>4</v>
      </c>
      <c r="D188" s="7">
        <v>39698</v>
      </c>
      <c r="E188" s="5">
        <v>0.88541666666666663</v>
      </c>
      <c r="F188" s="5">
        <v>0.93402777777777768</v>
      </c>
      <c r="G188" s="5">
        <f t="shared" si="6"/>
        <v>0.94027777777777766</v>
      </c>
      <c r="H188" s="26">
        <v>9</v>
      </c>
      <c r="I188" s="1">
        <f t="shared" si="7"/>
        <v>0</v>
      </c>
      <c r="J188" s="8">
        <f t="shared" si="8"/>
        <v>1</v>
      </c>
      <c r="K188" s="29">
        <v>3</v>
      </c>
      <c r="L188" s="8">
        <v>72</v>
      </c>
    </row>
    <row r="189" spans="1:12" s="9" customFormat="1">
      <c r="A189" s="1" t="s">
        <v>2</v>
      </c>
      <c r="B189" s="1" t="s">
        <v>5</v>
      </c>
      <c r="C189" s="1" t="s">
        <v>4</v>
      </c>
      <c r="D189" s="7">
        <v>39699</v>
      </c>
      <c r="E189" s="5">
        <v>0.88541666666666663</v>
      </c>
      <c r="F189" s="5">
        <v>0.93402777777777768</v>
      </c>
      <c r="G189" s="5">
        <f t="shared" si="6"/>
        <v>0.94652777777777763</v>
      </c>
      <c r="H189" s="26">
        <v>18</v>
      </c>
      <c r="I189" s="1">
        <f t="shared" si="7"/>
        <v>1</v>
      </c>
      <c r="J189" s="8">
        <f t="shared" si="8"/>
        <v>2</v>
      </c>
      <c r="K189" s="29">
        <v>3</v>
      </c>
      <c r="L189" s="8">
        <v>130</v>
      </c>
    </row>
    <row r="190" spans="1:12" s="9" customFormat="1">
      <c r="A190" s="1" t="s">
        <v>2</v>
      </c>
      <c r="B190" s="1" t="s">
        <v>5</v>
      </c>
      <c r="C190" s="1" t="s">
        <v>4</v>
      </c>
      <c r="D190" s="7">
        <v>39700</v>
      </c>
      <c r="E190" s="5">
        <v>0.88541666666666663</v>
      </c>
      <c r="F190" s="5">
        <v>0.93402777777777768</v>
      </c>
      <c r="G190" s="5">
        <f t="shared" si="6"/>
        <v>0.93472222222222212</v>
      </c>
      <c r="H190" s="26">
        <v>1</v>
      </c>
      <c r="I190" s="1">
        <f t="shared" si="7"/>
        <v>0</v>
      </c>
      <c r="J190" s="8">
        <f t="shared" si="8"/>
        <v>3</v>
      </c>
      <c r="K190" s="29">
        <v>3</v>
      </c>
      <c r="L190" s="8">
        <v>54</v>
      </c>
    </row>
    <row r="191" spans="1:12" s="9" customFormat="1">
      <c r="A191" s="1" t="s">
        <v>2</v>
      </c>
      <c r="B191" s="1" t="s">
        <v>5</v>
      </c>
      <c r="C191" s="1" t="s">
        <v>4</v>
      </c>
      <c r="D191" s="7">
        <v>39701</v>
      </c>
      <c r="E191" s="5">
        <v>0.88541666666666663</v>
      </c>
      <c r="F191" s="5">
        <v>0.93402777777777768</v>
      </c>
      <c r="G191" s="5">
        <f t="shared" si="6"/>
        <v>0.93402777777777768</v>
      </c>
      <c r="H191" s="26">
        <v>0</v>
      </c>
      <c r="I191" s="1">
        <f t="shared" si="7"/>
        <v>0</v>
      </c>
      <c r="J191" s="8">
        <f t="shared" si="8"/>
        <v>4</v>
      </c>
      <c r="K191" s="29">
        <v>3</v>
      </c>
      <c r="L191" s="8">
        <v>56</v>
      </c>
    </row>
    <row r="192" spans="1:12" s="9" customFormat="1">
      <c r="A192" s="1" t="s">
        <v>2</v>
      </c>
      <c r="B192" s="1" t="s">
        <v>5</v>
      </c>
      <c r="C192" s="1" t="s">
        <v>4</v>
      </c>
      <c r="D192" s="7">
        <v>39702</v>
      </c>
      <c r="E192" s="5">
        <v>0.88541666666666663</v>
      </c>
      <c r="F192" s="5">
        <v>0.93402777777777768</v>
      </c>
      <c r="G192" s="5">
        <f t="shared" si="6"/>
        <v>0.93680555555555545</v>
      </c>
      <c r="H192" s="26">
        <v>4</v>
      </c>
      <c r="I192" s="1">
        <f t="shared" si="7"/>
        <v>0</v>
      </c>
      <c r="J192" s="8">
        <f t="shared" si="8"/>
        <v>5</v>
      </c>
      <c r="K192" s="29">
        <v>3</v>
      </c>
      <c r="L192" s="8">
        <v>57</v>
      </c>
    </row>
    <row r="193" spans="1:12" s="9" customFormat="1">
      <c r="A193" s="1" t="s">
        <v>2</v>
      </c>
      <c r="B193" s="1" t="s">
        <v>5</v>
      </c>
      <c r="C193" s="1" t="s">
        <v>4</v>
      </c>
      <c r="D193" s="7">
        <v>39703</v>
      </c>
      <c r="E193" s="5">
        <v>0.88541666666666663</v>
      </c>
      <c r="F193" s="5">
        <v>0.93402777777777768</v>
      </c>
      <c r="G193" s="5">
        <f t="shared" si="6"/>
        <v>0.98263888888888884</v>
      </c>
      <c r="H193" s="26">
        <v>70</v>
      </c>
      <c r="I193" s="1">
        <f t="shared" si="7"/>
        <v>1</v>
      </c>
      <c r="J193" s="8">
        <f t="shared" si="8"/>
        <v>6</v>
      </c>
      <c r="K193" s="29">
        <v>3</v>
      </c>
      <c r="L193" s="8">
        <v>115</v>
      </c>
    </row>
    <row r="194" spans="1:12" s="9" customFormat="1">
      <c r="A194" s="1" t="s">
        <v>2</v>
      </c>
      <c r="B194" s="1" t="s">
        <v>5</v>
      </c>
      <c r="C194" s="1" t="s">
        <v>4</v>
      </c>
      <c r="D194" s="7">
        <v>39704</v>
      </c>
      <c r="E194" s="5">
        <v>0.88541666666666663</v>
      </c>
      <c r="F194" s="5">
        <v>0.93402777777777768</v>
      </c>
      <c r="G194" s="5">
        <f t="shared" ref="G194:G252" si="9">F194+H194/60/24</f>
        <v>0.93819444444444433</v>
      </c>
      <c r="H194" s="26">
        <v>6</v>
      </c>
      <c r="I194" s="1">
        <f t="shared" ref="I194:I252" si="10">IF(H194&lt;15,0,1)</f>
        <v>0</v>
      </c>
      <c r="J194" s="8">
        <f t="shared" ref="J194:J257" si="11">WEEKDAY(D194)</f>
        <v>7</v>
      </c>
      <c r="K194" s="29">
        <v>3</v>
      </c>
      <c r="L194" s="8">
        <v>57</v>
      </c>
    </row>
    <row r="195" spans="1:12" s="9" customFormat="1">
      <c r="A195" s="1" t="s">
        <v>2</v>
      </c>
      <c r="B195" s="1" t="s">
        <v>5</v>
      </c>
      <c r="C195" s="1" t="s">
        <v>4</v>
      </c>
      <c r="D195" s="7">
        <v>39705</v>
      </c>
      <c r="E195" s="5">
        <v>0.88541666666666663</v>
      </c>
      <c r="F195" s="5">
        <v>0.93402777777777768</v>
      </c>
      <c r="G195" s="5">
        <f t="shared" si="9"/>
        <v>0.94236111111111098</v>
      </c>
      <c r="H195" s="26">
        <v>12</v>
      </c>
      <c r="I195" s="1">
        <f t="shared" si="10"/>
        <v>0</v>
      </c>
      <c r="J195" s="8">
        <f t="shared" si="11"/>
        <v>1</v>
      </c>
      <c r="K195" s="29">
        <v>3</v>
      </c>
      <c r="L195" s="8">
        <v>60</v>
      </c>
    </row>
    <row r="196" spans="1:12" s="9" customFormat="1">
      <c r="A196" s="1" t="s">
        <v>2</v>
      </c>
      <c r="B196" s="1" t="s">
        <v>5</v>
      </c>
      <c r="C196" s="1" t="s">
        <v>4</v>
      </c>
      <c r="D196" s="7">
        <v>39706</v>
      </c>
      <c r="E196" s="5">
        <v>0.88541666666666663</v>
      </c>
      <c r="F196" s="5">
        <v>0.93402777777777768</v>
      </c>
      <c r="G196" s="5">
        <f t="shared" si="9"/>
        <v>0.94236111111111098</v>
      </c>
      <c r="H196" s="26">
        <v>12</v>
      </c>
      <c r="I196" s="1">
        <f t="shared" si="10"/>
        <v>0</v>
      </c>
      <c r="J196" s="8">
        <f t="shared" si="11"/>
        <v>2</v>
      </c>
      <c r="K196" s="29">
        <v>3</v>
      </c>
      <c r="L196" s="8">
        <v>123</v>
      </c>
    </row>
    <row r="197" spans="1:12" s="9" customFormat="1">
      <c r="A197" s="1" t="s">
        <v>2</v>
      </c>
      <c r="B197" s="1" t="s">
        <v>5</v>
      </c>
      <c r="C197" s="1" t="s">
        <v>4</v>
      </c>
      <c r="D197" s="7">
        <v>39707</v>
      </c>
      <c r="E197" s="5">
        <v>0.88541666666666663</v>
      </c>
      <c r="F197" s="5">
        <v>0.93402777777777768</v>
      </c>
      <c r="G197" s="5">
        <f t="shared" si="9"/>
        <v>0.93124999999999991</v>
      </c>
      <c r="H197" s="26">
        <v>-4</v>
      </c>
      <c r="I197" s="1">
        <f t="shared" si="10"/>
        <v>0</v>
      </c>
      <c r="J197" s="8">
        <f t="shared" si="11"/>
        <v>3</v>
      </c>
      <c r="K197" s="29">
        <v>3</v>
      </c>
      <c r="L197" s="8">
        <v>54</v>
      </c>
    </row>
    <row r="198" spans="1:12" s="9" customFormat="1">
      <c r="A198" s="1" t="s">
        <v>2</v>
      </c>
      <c r="B198" s="1" t="s">
        <v>5</v>
      </c>
      <c r="C198" s="1" t="s">
        <v>4</v>
      </c>
      <c r="D198" s="7">
        <v>39708</v>
      </c>
      <c r="E198" s="5">
        <v>0.88541666666666663</v>
      </c>
      <c r="F198" s="5">
        <v>0.93402777777777768</v>
      </c>
      <c r="G198" s="5">
        <f t="shared" si="9"/>
        <v>0.93958333333333321</v>
      </c>
      <c r="H198" s="26">
        <v>8</v>
      </c>
      <c r="I198" s="1">
        <f t="shared" si="10"/>
        <v>0</v>
      </c>
      <c r="J198" s="8">
        <f t="shared" si="11"/>
        <v>4</v>
      </c>
      <c r="K198" s="29">
        <v>3</v>
      </c>
      <c r="L198" s="8">
        <v>49</v>
      </c>
    </row>
    <row r="199" spans="1:12" s="9" customFormat="1">
      <c r="A199" s="1" t="s">
        <v>2</v>
      </c>
      <c r="B199" s="1" t="s">
        <v>5</v>
      </c>
      <c r="C199" s="1" t="s">
        <v>4</v>
      </c>
      <c r="D199" s="7">
        <v>39709</v>
      </c>
      <c r="E199" s="5">
        <v>0.88541666666666663</v>
      </c>
      <c r="F199" s="5">
        <v>0.93402777777777768</v>
      </c>
      <c r="G199" s="5">
        <f t="shared" si="9"/>
        <v>0.93402777777777768</v>
      </c>
      <c r="H199" s="26">
        <v>0</v>
      </c>
      <c r="I199" s="1">
        <f t="shared" si="10"/>
        <v>0</v>
      </c>
      <c r="J199" s="8">
        <f t="shared" si="11"/>
        <v>5</v>
      </c>
      <c r="K199" s="29">
        <v>3</v>
      </c>
      <c r="L199" s="8">
        <v>49</v>
      </c>
    </row>
    <row r="200" spans="1:12" s="9" customFormat="1">
      <c r="A200" s="1" t="s">
        <v>2</v>
      </c>
      <c r="B200" s="1" t="s">
        <v>5</v>
      </c>
      <c r="C200" s="1" t="s">
        <v>4</v>
      </c>
      <c r="D200" s="7">
        <v>39710</v>
      </c>
      <c r="E200" s="5">
        <v>0.88541666666666663</v>
      </c>
      <c r="F200" s="5">
        <v>0.93402777777777768</v>
      </c>
      <c r="G200" s="5">
        <f t="shared" si="9"/>
        <v>0.94513888888888875</v>
      </c>
      <c r="H200" s="26">
        <v>16</v>
      </c>
      <c r="I200" s="1">
        <f t="shared" si="10"/>
        <v>1</v>
      </c>
      <c r="J200" s="8">
        <f t="shared" si="11"/>
        <v>6</v>
      </c>
      <c r="K200" s="29">
        <v>3</v>
      </c>
      <c r="L200" s="8">
        <v>115</v>
      </c>
    </row>
    <row r="201" spans="1:12" s="9" customFormat="1">
      <c r="A201" s="1" t="s">
        <v>2</v>
      </c>
      <c r="B201" s="1" t="s">
        <v>5</v>
      </c>
      <c r="C201" s="1" t="s">
        <v>4</v>
      </c>
      <c r="D201" s="7">
        <v>39711</v>
      </c>
      <c r="E201" s="5">
        <v>0.88541666666666663</v>
      </c>
      <c r="F201" s="5">
        <v>0.93402777777777768</v>
      </c>
      <c r="G201" s="5">
        <f t="shared" si="9"/>
        <v>0.93680555555555545</v>
      </c>
      <c r="H201" s="26">
        <v>4</v>
      </c>
      <c r="I201" s="1">
        <f t="shared" si="10"/>
        <v>0</v>
      </c>
      <c r="J201" s="8">
        <f t="shared" si="11"/>
        <v>7</v>
      </c>
      <c r="K201" s="29">
        <v>3</v>
      </c>
      <c r="L201" s="8">
        <v>50</v>
      </c>
    </row>
    <row r="202" spans="1:12" s="9" customFormat="1">
      <c r="A202" s="1" t="s">
        <v>2</v>
      </c>
      <c r="B202" s="1" t="s">
        <v>5</v>
      </c>
      <c r="C202" s="1" t="s">
        <v>4</v>
      </c>
      <c r="D202" s="7">
        <v>39712</v>
      </c>
      <c r="E202" s="5">
        <v>0.88541666666666663</v>
      </c>
      <c r="F202" s="5">
        <v>0.93402777777777768</v>
      </c>
      <c r="G202" s="5">
        <f t="shared" si="9"/>
        <v>0.9409722222222221</v>
      </c>
      <c r="H202" s="26">
        <v>10</v>
      </c>
      <c r="I202" s="1">
        <f t="shared" si="10"/>
        <v>0</v>
      </c>
      <c r="J202" s="8">
        <f t="shared" si="11"/>
        <v>1</v>
      </c>
      <c r="K202" s="29">
        <v>3</v>
      </c>
      <c r="L202" s="8">
        <v>35</v>
      </c>
    </row>
    <row r="203" spans="1:12" s="9" customFormat="1">
      <c r="A203" s="1" t="s">
        <v>2</v>
      </c>
      <c r="B203" s="1" t="s">
        <v>5</v>
      </c>
      <c r="C203" s="1" t="s">
        <v>4</v>
      </c>
      <c r="D203" s="7">
        <v>39713</v>
      </c>
      <c r="E203" s="5">
        <v>0.88541666666666663</v>
      </c>
      <c r="F203" s="5">
        <v>0.93402777777777768</v>
      </c>
      <c r="G203" s="5">
        <f t="shared" si="9"/>
        <v>0.94305555555555542</v>
      </c>
      <c r="H203" s="26">
        <v>13</v>
      </c>
      <c r="I203" s="1">
        <f t="shared" si="10"/>
        <v>0</v>
      </c>
      <c r="J203" s="8">
        <f t="shared" si="11"/>
        <v>2</v>
      </c>
      <c r="K203" s="29">
        <v>3</v>
      </c>
      <c r="L203" s="8">
        <v>128</v>
      </c>
    </row>
    <row r="204" spans="1:12" s="9" customFormat="1">
      <c r="A204" s="1" t="s">
        <v>2</v>
      </c>
      <c r="B204" s="1" t="s">
        <v>5</v>
      </c>
      <c r="C204" s="1" t="s">
        <v>4</v>
      </c>
      <c r="D204" s="7">
        <v>39714</v>
      </c>
      <c r="E204" s="5">
        <v>0.88541666666666663</v>
      </c>
      <c r="F204" s="5">
        <v>0.93402777777777768</v>
      </c>
      <c r="G204" s="5">
        <f t="shared" si="9"/>
        <v>0.93611111111111101</v>
      </c>
      <c r="H204" s="26">
        <v>3</v>
      </c>
      <c r="I204" s="1">
        <f t="shared" si="10"/>
        <v>0</v>
      </c>
      <c r="J204" s="8">
        <f t="shared" si="11"/>
        <v>3</v>
      </c>
      <c r="K204" s="29">
        <v>3</v>
      </c>
      <c r="L204" s="8">
        <v>67</v>
      </c>
    </row>
    <row r="205" spans="1:12" s="9" customFormat="1">
      <c r="A205" s="1" t="s">
        <v>2</v>
      </c>
      <c r="B205" s="1" t="s">
        <v>5</v>
      </c>
      <c r="C205" s="1" t="s">
        <v>4</v>
      </c>
      <c r="D205" s="7">
        <v>39715</v>
      </c>
      <c r="E205" s="5">
        <v>0.88541666666666663</v>
      </c>
      <c r="F205" s="5">
        <v>0.93402777777777768</v>
      </c>
      <c r="G205" s="5">
        <f t="shared" si="9"/>
        <v>0.93541666666666656</v>
      </c>
      <c r="H205" s="26">
        <v>2</v>
      </c>
      <c r="I205" s="1">
        <f t="shared" si="10"/>
        <v>0</v>
      </c>
      <c r="J205" s="8">
        <f t="shared" si="11"/>
        <v>4</v>
      </c>
      <c r="K205" s="29">
        <v>3</v>
      </c>
      <c r="L205" s="8">
        <v>65</v>
      </c>
    </row>
    <row r="206" spans="1:12" s="9" customFormat="1">
      <c r="A206" s="1" t="s">
        <v>2</v>
      </c>
      <c r="B206" s="1" t="s">
        <v>5</v>
      </c>
      <c r="C206" s="1" t="s">
        <v>4</v>
      </c>
      <c r="D206" s="7">
        <v>39716</v>
      </c>
      <c r="E206" s="5">
        <v>0.88541666666666663</v>
      </c>
      <c r="F206" s="5">
        <v>0.93402777777777768</v>
      </c>
      <c r="G206" s="5">
        <f t="shared" si="9"/>
        <v>0.93611111111111101</v>
      </c>
      <c r="H206" s="26">
        <v>3</v>
      </c>
      <c r="I206" s="1">
        <f t="shared" si="10"/>
        <v>0</v>
      </c>
      <c r="J206" s="8">
        <f t="shared" si="11"/>
        <v>5</v>
      </c>
      <c r="K206" s="29">
        <v>3</v>
      </c>
      <c r="L206" s="8">
        <v>53</v>
      </c>
    </row>
    <row r="207" spans="1:12" s="9" customFormat="1">
      <c r="A207" s="1" t="s">
        <v>2</v>
      </c>
      <c r="B207" s="1" t="s">
        <v>5</v>
      </c>
      <c r="C207" s="1" t="s">
        <v>4</v>
      </c>
      <c r="D207" s="7">
        <v>39717</v>
      </c>
      <c r="E207" s="5">
        <v>0.88541666666666663</v>
      </c>
      <c r="F207" s="5">
        <v>0.93402777777777768</v>
      </c>
      <c r="G207" s="5">
        <f t="shared" si="9"/>
        <v>0.94444444444444431</v>
      </c>
      <c r="H207" s="26">
        <v>15</v>
      </c>
      <c r="I207" s="1">
        <f t="shared" si="10"/>
        <v>1</v>
      </c>
      <c r="J207" s="8">
        <f t="shared" si="11"/>
        <v>6</v>
      </c>
      <c r="K207" s="29">
        <v>3</v>
      </c>
      <c r="L207" s="8">
        <v>112</v>
      </c>
    </row>
    <row r="208" spans="1:12" s="9" customFormat="1">
      <c r="A208" s="1" t="s">
        <v>2</v>
      </c>
      <c r="B208" s="1" t="s">
        <v>5</v>
      </c>
      <c r="C208" s="1" t="s">
        <v>4</v>
      </c>
      <c r="D208" s="7">
        <v>39718</v>
      </c>
      <c r="E208" s="5">
        <v>0.88541666666666663</v>
      </c>
      <c r="F208" s="5">
        <v>0.93402777777777768</v>
      </c>
      <c r="G208" s="5">
        <f t="shared" si="9"/>
        <v>0.93611111111111101</v>
      </c>
      <c r="H208" s="26">
        <v>3</v>
      </c>
      <c r="I208" s="1">
        <f t="shared" si="10"/>
        <v>0</v>
      </c>
      <c r="J208" s="8">
        <f t="shared" si="11"/>
        <v>7</v>
      </c>
      <c r="K208" s="29">
        <v>3</v>
      </c>
      <c r="L208" s="8">
        <v>60</v>
      </c>
    </row>
    <row r="209" spans="1:12" s="9" customFormat="1">
      <c r="A209" s="1" t="s">
        <v>2</v>
      </c>
      <c r="B209" s="1" t="s">
        <v>5</v>
      </c>
      <c r="C209" s="1" t="s">
        <v>4</v>
      </c>
      <c r="D209" s="7">
        <v>39719</v>
      </c>
      <c r="E209" s="5">
        <v>0.88541666666666663</v>
      </c>
      <c r="F209" s="5">
        <v>0.93402777777777768</v>
      </c>
      <c r="G209" s="5">
        <f t="shared" si="9"/>
        <v>0.94027777777777766</v>
      </c>
      <c r="H209" s="26">
        <v>9</v>
      </c>
      <c r="I209" s="1">
        <f t="shared" si="10"/>
        <v>0</v>
      </c>
      <c r="J209" s="8">
        <f t="shared" si="11"/>
        <v>1</v>
      </c>
      <c r="K209" s="29">
        <v>3</v>
      </c>
      <c r="L209" s="8">
        <v>61</v>
      </c>
    </row>
    <row r="210" spans="1:12" s="9" customFormat="1">
      <c r="A210" s="1" t="s">
        <v>2</v>
      </c>
      <c r="B210" s="1" t="s">
        <v>5</v>
      </c>
      <c r="C210" s="1" t="s">
        <v>4</v>
      </c>
      <c r="D210" s="7">
        <v>39720</v>
      </c>
      <c r="E210" s="5">
        <v>0.88541666666666663</v>
      </c>
      <c r="F210" s="5">
        <v>0.93402777777777768</v>
      </c>
      <c r="G210" s="5">
        <f t="shared" si="9"/>
        <v>0.97777777777777763</v>
      </c>
      <c r="H210" s="26">
        <v>63</v>
      </c>
      <c r="I210" s="1">
        <f t="shared" si="10"/>
        <v>1</v>
      </c>
      <c r="J210" s="8">
        <f t="shared" si="11"/>
        <v>2</v>
      </c>
      <c r="K210" s="29">
        <v>3</v>
      </c>
      <c r="L210" s="8">
        <v>119</v>
      </c>
    </row>
    <row r="211" spans="1:12" s="9" customFormat="1">
      <c r="A211" s="1" t="s">
        <v>2</v>
      </c>
      <c r="B211" s="1" t="s">
        <v>5</v>
      </c>
      <c r="C211" s="1" t="s">
        <v>4</v>
      </c>
      <c r="D211" s="7">
        <v>39721</v>
      </c>
      <c r="E211" s="5">
        <v>0.88541666666666663</v>
      </c>
      <c r="F211" s="5">
        <v>0.93402777777777768</v>
      </c>
      <c r="G211" s="5">
        <f t="shared" si="9"/>
        <v>0.93819444444444433</v>
      </c>
      <c r="H211" s="26">
        <v>6</v>
      </c>
      <c r="I211" s="1">
        <f t="shared" si="10"/>
        <v>0</v>
      </c>
      <c r="J211" s="8">
        <f t="shared" si="11"/>
        <v>3</v>
      </c>
      <c r="K211" s="29">
        <v>3</v>
      </c>
      <c r="L211" s="8">
        <v>60</v>
      </c>
    </row>
    <row r="212" spans="1:12" s="9" customFormat="1">
      <c r="A212" s="1" t="s">
        <v>2</v>
      </c>
      <c r="B212" s="1" t="s">
        <v>4</v>
      </c>
      <c r="C212" s="1" t="s">
        <v>5</v>
      </c>
      <c r="D212" s="7">
        <v>39692</v>
      </c>
      <c r="E212" s="5">
        <v>0.75347222222222221</v>
      </c>
      <c r="F212" s="5">
        <v>0.80208333333333337</v>
      </c>
      <c r="G212" s="5">
        <f t="shared" si="9"/>
        <v>0.81458333333333333</v>
      </c>
      <c r="H212" s="26">
        <v>18</v>
      </c>
      <c r="I212" s="1">
        <f t="shared" si="10"/>
        <v>1</v>
      </c>
      <c r="J212" s="8">
        <f t="shared" si="11"/>
        <v>2</v>
      </c>
      <c r="K212" s="29">
        <v>4</v>
      </c>
      <c r="L212" s="8">
        <v>137</v>
      </c>
    </row>
    <row r="213" spans="1:12" s="9" customFormat="1">
      <c r="A213" s="1" t="s">
        <v>2</v>
      </c>
      <c r="B213" s="1" t="s">
        <v>4</v>
      </c>
      <c r="C213" s="1" t="s">
        <v>5</v>
      </c>
      <c r="D213" s="7">
        <v>39693</v>
      </c>
      <c r="E213" s="5">
        <v>0.75347222222222221</v>
      </c>
      <c r="F213" s="5">
        <v>0.80208333333333337</v>
      </c>
      <c r="G213" s="5">
        <f t="shared" si="9"/>
        <v>0.80763888888888891</v>
      </c>
      <c r="H213" s="26">
        <v>8</v>
      </c>
      <c r="I213" s="1">
        <f t="shared" si="10"/>
        <v>0</v>
      </c>
      <c r="J213" s="8">
        <f t="shared" si="11"/>
        <v>3</v>
      </c>
      <c r="K213" s="29">
        <v>4</v>
      </c>
      <c r="L213" s="8">
        <v>65</v>
      </c>
    </row>
    <row r="214" spans="1:12" s="9" customFormat="1">
      <c r="A214" s="1" t="s">
        <v>2</v>
      </c>
      <c r="B214" s="1" t="s">
        <v>4</v>
      </c>
      <c r="C214" s="1" t="s">
        <v>5</v>
      </c>
      <c r="D214" s="7">
        <v>39694</v>
      </c>
      <c r="E214" s="5">
        <v>0.75347222222222221</v>
      </c>
      <c r="F214" s="5">
        <v>0.80208333333333337</v>
      </c>
      <c r="G214" s="5">
        <f t="shared" si="9"/>
        <v>0.80555555555555558</v>
      </c>
      <c r="H214" s="26">
        <v>5</v>
      </c>
      <c r="I214" s="1">
        <f t="shared" si="10"/>
        <v>0</v>
      </c>
      <c r="J214" s="8">
        <f t="shared" si="11"/>
        <v>4</v>
      </c>
      <c r="K214" s="29">
        <v>4</v>
      </c>
      <c r="L214" s="8">
        <v>62</v>
      </c>
    </row>
    <row r="215" spans="1:12" s="9" customFormat="1">
      <c r="A215" s="1" t="s">
        <v>2</v>
      </c>
      <c r="B215" s="1" t="s">
        <v>4</v>
      </c>
      <c r="C215" s="1" t="s">
        <v>5</v>
      </c>
      <c r="D215" s="7">
        <v>39695</v>
      </c>
      <c r="E215" s="5">
        <v>0.75347222222222221</v>
      </c>
      <c r="F215" s="5">
        <v>0.80208333333333337</v>
      </c>
      <c r="G215" s="5">
        <f t="shared" si="9"/>
        <v>0.80694444444444446</v>
      </c>
      <c r="H215" s="26">
        <v>7</v>
      </c>
      <c r="I215" s="1">
        <f t="shared" si="10"/>
        <v>0</v>
      </c>
      <c r="J215" s="8">
        <f t="shared" si="11"/>
        <v>5</v>
      </c>
      <c r="K215" s="29">
        <v>4</v>
      </c>
      <c r="L215" s="8">
        <v>61</v>
      </c>
    </row>
    <row r="216" spans="1:12" s="9" customFormat="1">
      <c r="A216" s="1" t="s">
        <v>2</v>
      </c>
      <c r="B216" s="1" t="s">
        <v>4</v>
      </c>
      <c r="C216" s="1" t="s">
        <v>5</v>
      </c>
      <c r="D216" s="7">
        <v>39696</v>
      </c>
      <c r="E216" s="5">
        <v>0.75347222222222221</v>
      </c>
      <c r="F216" s="5">
        <v>0.80208333333333337</v>
      </c>
      <c r="G216" s="5">
        <f t="shared" si="9"/>
        <v>0.81041666666666667</v>
      </c>
      <c r="H216" s="26">
        <v>12</v>
      </c>
      <c r="I216" s="1">
        <f t="shared" si="10"/>
        <v>0</v>
      </c>
      <c r="J216" s="8">
        <f t="shared" si="11"/>
        <v>6</v>
      </c>
      <c r="K216" s="29">
        <v>4</v>
      </c>
      <c r="L216" s="8">
        <v>116</v>
      </c>
    </row>
    <row r="217" spans="1:12" s="9" customFormat="1">
      <c r="A217" s="1" t="s">
        <v>2</v>
      </c>
      <c r="B217" s="1" t="s">
        <v>4</v>
      </c>
      <c r="C217" s="1" t="s">
        <v>5</v>
      </c>
      <c r="D217" s="7">
        <v>39697</v>
      </c>
      <c r="E217" s="5">
        <v>0.75347222222222221</v>
      </c>
      <c r="F217" s="5">
        <v>0.80208333333333337</v>
      </c>
      <c r="G217" s="5">
        <f t="shared" si="9"/>
        <v>0.8</v>
      </c>
      <c r="H217" s="26">
        <v>-3</v>
      </c>
      <c r="I217" s="1">
        <f t="shared" si="10"/>
        <v>0</v>
      </c>
      <c r="J217" s="8">
        <f t="shared" si="11"/>
        <v>7</v>
      </c>
      <c r="K217" s="29">
        <v>4</v>
      </c>
      <c r="L217" s="8">
        <v>56</v>
      </c>
    </row>
    <row r="218" spans="1:12" s="9" customFormat="1">
      <c r="A218" s="1" t="s">
        <v>2</v>
      </c>
      <c r="B218" s="1" t="s">
        <v>4</v>
      </c>
      <c r="C218" s="1" t="s">
        <v>5</v>
      </c>
      <c r="D218" s="7">
        <v>39698</v>
      </c>
      <c r="E218" s="5">
        <v>0.75347222222222221</v>
      </c>
      <c r="F218" s="5">
        <v>0.80208333333333337</v>
      </c>
      <c r="G218" s="5">
        <f t="shared" si="9"/>
        <v>0.80902777777777779</v>
      </c>
      <c r="H218" s="26">
        <v>10</v>
      </c>
      <c r="I218" s="1">
        <f t="shared" si="10"/>
        <v>0</v>
      </c>
      <c r="J218" s="8">
        <f t="shared" si="11"/>
        <v>1</v>
      </c>
      <c r="K218" s="29">
        <v>4</v>
      </c>
      <c r="L218" s="8">
        <v>58</v>
      </c>
    </row>
    <row r="219" spans="1:12" s="9" customFormat="1">
      <c r="A219" s="1" t="s">
        <v>2</v>
      </c>
      <c r="B219" s="1" t="s">
        <v>4</v>
      </c>
      <c r="C219" s="1" t="s">
        <v>5</v>
      </c>
      <c r="D219" s="7">
        <v>39699</v>
      </c>
      <c r="E219" s="5">
        <v>0.75347222222222221</v>
      </c>
      <c r="F219" s="5">
        <v>0.80208333333333337</v>
      </c>
      <c r="G219" s="5">
        <f t="shared" si="9"/>
        <v>0.81458333333333333</v>
      </c>
      <c r="H219" s="26">
        <v>18</v>
      </c>
      <c r="I219" s="1">
        <f t="shared" si="10"/>
        <v>1</v>
      </c>
      <c r="J219" s="8">
        <f t="shared" si="11"/>
        <v>2</v>
      </c>
      <c r="K219" s="29">
        <v>4</v>
      </c>
      <c r="L219" s="8">
        <v>102</v>
      </c>
    </row>
    <row r="220" spans="1:12" s="9" customFormat="1">
      <c r="A220" s="1" t="s">
        <v>2</v>
      </c>
      <c r="B220" s="1" t="s">
        <v>4</v>
      </c>
      <c r="C220" s="1" t="s">
        <v>5</v>
      </c>
      <c r="D220" s="7">
        <v>39700</v>
      </c>
      <c r="E220" s="5">
        <v>0.75347222222222221</v>
      </c>
      <c r="F220" s="5">
        <v>0.80208333333333337</v>
      </c>
      <c r="G220" s="5">
        <f t="shared" si="9"/>
        <v>0.80069444444444449</v>
      </c>
      <c r="H220" s="26">
        <v>-2</v>
      </c>
      <c r="I220" s="1">
        <f t="shared" si="10"/>
        <v>0</v>
      </c>
      <c r="J220" s="8">
        <f t="shared" si="11"/>
        <v>3</v>
      </c>
      <c r="K220" s="29">
        <v>4</v>
      </c>
      <c r="L220" s="8">
        <v>69</v>
      </c>
    </row>
    <row r="221" spans="1:12" s="9" customFormat="1">
      <c r="A221" s="1" t="s">
        <v>2</v>
      </c>
      <c r="B221" s="1" t="s">
        <v>4</v>
      </c>
      <c r="C221" s="1" t="s">
        <v>5</v>
      </c>
      <c r="D221" s="7">
        <v>39701</v>
      </c>
      <c r="E221" s="5">
        <v>0.75347222222222221</v>
      </c>
      <c r="F221" s="5">
        <v>0.80208333333333337</v>
      </c>
      <c r="G221" s="5">
        <f t="shared" si="9"/>
        <v>0.8</v>
      </c>
      <c r="H221" s="26">
        <v>-3</v>
      </c>
      <c r="I221" s="1">
        <f t="shared" si="10"/>
        <v>0</v>
      </c>
      <c r="J221" s="8">
        <f t="shared" si="11"/>
        <v>4</v>
      </c>
      <c r="K221" s="29">
        <v>4</v>
      </c>
      <c r="L221" s="8">
        <v>78</v>
      </c>
    </row>
    <row r="222" spans="1:12" s="9" customFormat="1">
      <c r="A222" s="1" t="s">
        <v>2</v>
      </c>
      <c r="B222" s="1" t="s">
        <v>4</v>
      </c>
      <c r="C222" s="1" t="s">
        <v>5</v>
      </c>
      <c r="D222" s="7">
        <v>39702</v>
      </c>
      <c r="E222" s="5">
        <v>0.75347222222222221</v>
      </c>
      <c r="F222" s="5">
        <v>0.80208333333333337</v>
      </c>
      <c r="G222" s="5">
        <f t="shared" si="9"/>
        <v>0.80486111111111114</v>
      </c>
      <c r="H222" s="26">
        <v>4</v>
      </c>
      <c r="I222" s="1">
        <f t="shared" si="10"/>
        <v>0</v>
      </c>
      <c r="J222" s="8">
        <f t="shared" si="11"/>
        <v>5</v>
      </c>
      <c r="K222" s="29">
        <v>4</v>
      </c>
      <c r="L222" s="8">
        <v>70</v>
      </c>
    </row>
    <row r="223" spans="1:12" s="9" customFormat="1">
      <c r="A223" s="1" t="s">
        <v>2</v>
      </c>
      <c r="B223" s="1" t="s">
        <v>4</v>
      </c>
      <c r="C223" s="1" t="s">
        <v>5</v>
      </c>
      <c r="D223" s="7">
        <v>39703</v>
      </c>
      <c r="E223" s="5">
        <v>0.75347222222222221</v>
      </c>
      <c r="F223" s="5">
        <v>0.80208333333333337</v>
      </c>
      <c r="G223" s="5">
        <f t="shared" si="9"/>
        <v>0.85416666666666674</v>
      </c>
      <c r="H223" s="26">
        <v>75</v>
      </c>
      <c r="I223" s="1">
        <f t="shared" si="10"/>
        <v>1</v>
      </c>
      <c r="J223" s="8">
        <f t="shared" si="11"/>
        <v>6</v>
      </c>
      <c r="K223" s="29">
        <v>4</v>
      </c>
      <c r="L223" s="8">
        <v>108</v>
      </c>
    </row>
    <row r="224" spans="1:12" s="9" customFormat="1">
      <c r="A224" s="1" t="s">
        <v>2</v>
      </c>
      <c r="B224" s="1" t="s">
        <v>4</v>
      </c>
      <c r="C224" s="1" t="s">
        <v>5</v>
      </c>
      <c r="D224" s="7">
        <v>39704</v>
      </c>
      <c r="E224" s="5">
        <v>0.75347222222222221</v>
      </c>
      <c r="F224" s="5">
        <v>0.80208333333333337</v>
      </c>
      <c r="G224" s="5">
        <f t="shared" si="9"/>
        <v>0.80694444444444446</v>
      </c>
      <c r="H224" s="26">
        <v>7</v>
      </c>
      <c r="I224" s="1">
        <f t="shared" si="10"/>
        <v>0</v>
      </c>
      <c r="J224" s="8">
        <f t="shared" si="11"/>
        <v>7</v>
      </c>
      <c r="K224" s="29">
        <v>4</v>
      </c>
      <c r="L224" s="8">
        <v>61</v>
      </c>
    </row>
    <row r="225" spans="1:12" s="9" customFormat="1">
      <c r="A225" s="1" t="s">
        <v>2</v>
      </c>
      <c r="B225" s="1" t="s">
        <v>4</v>
      </c>
      <c r="C225" s="1" t="s">
        <v>5</v>
      </c>
      <c r="D225" s="7">
        <v>39705</v>
      </c>
      <c r="E225" s="5">
        <v>0.75347222222222221</v>
      </c>
      <c r="F225" s="5">
        <v>0.80208333333333337</v>
      </c>
      <c r="G225" s="5">
        <f t="shared" si="9"/>
        <v>0.81041666666666667</v>
      </c>
      <c r="H225" s="26">
        <v>12</v>
      </c>
      <c r="I225" s="1">
        <f t="shared" si="10"/>
        <v>0</v>
      </c>
      <c r="J225" s="8">
        <f t="shared" si="11"/>
        <v>1</v>
      </c>
      <c r="K225" s="29">
        <v>4</v>
      </c>
      <c r="L225" s="8">
        <v>53</v>
      </c>
    </row>
    <row r="226" spans="1:12" s="9" customFormat="1">
      <c r="A226" s="1" t="s">
        <v>2</v>
      </c>
      <c r="B226" s="1" t="s">
        <v>4</v>
      </c>
      <c r="C226" s="1" t="s">
        <v>5</v>
      </c>
      <c r="D226" s="7">
        <v>39706</v>
      </c>
      <c r="E226" s="5">
        <v>0.75347222222222221</v>
      </c>
      <c r="F226" s="5">
        <v>0.80208333333333337</v>
      </c>
      <c r="G226" s="5">
        <f t="shared" si="9"/>
        <v>0.8125</v>
      </c>
      <c r="H226" s="26">
        <v>15</v>
      </c>
      <c r="I226" s="1">
        <f t="shared" si="10"/>
        <v>1</v>
      </c>
      <c r="J226" s="8">
        <f t="shared" si="11"/>
        <v>2</v>
      </c>
      <c r="K226" s="29">
        <v>4</v>
      </c>
      <c r="L226" s="8">
        <v>127</v>
      </c>
    </row>
    <row r="227" spans="1:12" s="9" customFormat="1">
      <c r="A227" s="1" t="s">
        <v>2</v>
      </c>
      <c r="B227" s="1" t="s">
        <v>4</v>
      </c>
      <c r="C227" s="1" t="s">
        <v>5</v>
      </c>
      <c r="D227" s="7">
        <v>39707</v>
      </c>
      <c r="E227" s="5">
        <v>0.75347222222222221</v>
      </c>
      <c r="F227" s="5">
        <v>0.80208333333333337</v>
      </c>
      <c r="G227" s="5">
        <f t="shared" si="9"/>
        <v>0.79444444444444451</v>
      </c>
      <c r="H227" s="26">
        <v>-11</v>
      </c>
      <c r="I227" s="1">
        <f t="shared" si="10"/>
        <v>0</v>
      </c>
      <c r="J227" s="8">
        <f t="shared" si="11"/>
        <v>3</v>
      </c>
      <c r="K227" s="29">
        <v>4</v>
      </c>
      <c r="L227" s="8">
        <v>79</v>
      </c>
    </row>
    <row r="228" spans="1:12" s="9" customFormat="1">
      <c r="A228" s="1" t="s">
        <v>2</v>
      </c>
      <c r="B228" s="1" t="s">
        <v>4</v>
      </c>
      <c r="C228" s="1" t="s">
        <v>5</v>
      </c>
      <c r="D228" s="7">
        <v>39708</v>
      </c>
      <c r="E228" s="5">
        <v>0.75347222222222221</v>
      </c>
      <c r="F228" s="5">
        <v>0.80208333333333337</v>
      </c>
      <c r="G228" s="5">
        <f t="shared" si="9"/>
        <v>0.80763888888888891</v>
      </c>
      <c r="H228" s="26">
        <v>8</v>
      </c>
      <c r="I228" s="1">
        <f t="shared" si="10"/>
        <v>0</v>
      </c>
      <c r="J228" s="8">
        <f t="shared" si="11"/>
        <v>4</v>
      </c>
      <c r="K228" s="29">
        <v>4</v>
      </c>
      <c r="L228" s="8">
        <v>74</v>
      </c>
    </row>
    <row r="229" spans="1:12" s="9" customFormat="1">
      <c r="A229" s="1" t="s">
        <v>2</v>
      </c>
      <c r="B229" s="1" t="s">
        <v>4</v>
      </c>
      <c r="C229" s="1" t="s">
        <v>5</v>
      </c>
      <c r="D229" s="7">
        <v>39709</v>
      </c>
      <c r="E229" s="5">
        <v>0.75347222222222221</v>
      </c>
      <c r="F229" s="5">
        <v>0.80208333333333337</v>
      </c>
      <c r="G229" s="5">
        <f t="shared" si="9"/>
        <v>0.8</v>
      </c>
      <c r="H229" s="26">
        <v>-3</v>
      </c>
      <c r="I229" s="1">
        <f t="shared" si="10"/>
        <v>0</v>
      </c>
      <c r="J229" s="8">
        <f t="shared" si="11"/>
        <v>5</v>
      </c>
      <c r="K229" s="29">
        <v>4</v>
      </c>
      <c r="L229" s="8">
        <v>62</v>
      </c>
    </row>
    <row r="230" spans="1:12" s="9" customFormat="1">
      <c r="A230" s="1" t="s">
        <v>2</v>
      </c>
      <c r="B230" s="1" t="s">
        <v>4</v>
      </c>
      <c r="C230" s="1" t="s">
        <v>5</v>
      </c>
      <c r="D230" s="7">
        <v>39710</v>
      </c>
      <c r="E230" s="5">
        <v>0.75347222222222221</v>
      </c>
      <c r="F230" s="5">
        <v>0.80208333333333337</v>
      </c>
      <c r="G230" s="5">
        <f t="shared" si="9"/>
        <v>0.81388888888888888</v>
      </c>
      <c r="H230" s="26">
        <v>17</v>
      </c>
      <c r="I230" s="1">
        <f t="shared" si="10"/>
        <v>1</v>
      </c>
      <c r="J230" s="8">
        <f t="shared" si="11"/>
        <v>6</v>
      </c>
      <c r="K230" s="29">
        <v>4</v>
      </c>
      <c r="L230" s="8">
        <v>119</v>
      </c>
    </row>
    <row r="231" spans="1:12" s="9" customFormat="1">
      <c r="A231" s="1" t="s">
        <v>2</v>
      </c>
      <c r="B231" s="1" t="s">
        <v>4</v>
      </c>
      <c r="C231" s="1" t="s">
        <v>5</v>
      </c>
      <c r="D231" s="7">
        <v>39711</v>
      </c>
      <c r="E231" s="5">
        <v>0.75347222222222221</v>
      </c>
      <c r="F231" s="5">
        <v>0.80208333333333337</v>
      </c>
      <c r="G231" s="5">
        <f t="shared" si="9"/>
        <v>0.8041666666666667</v>
      </c>
      <c r="H231" s="26">
        <v>3</v>
      </c>
      <c r="I231" s="1">
        <f t="shared" si="10"/>
        <v>0</v>
      </c>
      <c r="J231" s="8">
        <f t="shared" si="11"/>
        <v>7</v>
      </c>
      <c r="K231" s="29">
        <v>4</v>
      </c>
      <c r="L231" s="8">
        <v>63</v>
      </c>
    </row>
    <row r="232" spans="1:12" s="9" customFormat="1">
      <c r="A232" s="1" t="s">
        <v>2</v>
      </c>
      <c r="B232" s="1" t="s">
        <v>4</v>
      </c>
      <c r="C232" s="1" t="s">
        <v>5</v>
      </c>
      <c r="D232" s="7">
        <v>39712</v>
      </c>
      <c r="E232" s="5">
        <v>0.75347222222222221</v>
      </c>
      <c r="F232" s="5">
        <v>0.80208333333333337</v>
      </c>
      <c r="G232" s="5">
        <f t="shared" si="9"/>
        <v>0.80902777777777779</v>
      </c>
      <c r="H232" s="26">
        <v>10</v>
      </c>
      <c r="I232" s="1">
        <f t="shared" si="10"/>
        <v>0</v>
      </c>
      <c r="J232" s="8">
        <f t="shared" si="11"/>
        <v>1</v>
      </c>
      <c r="K232" s="29">
        <v>4</v>
      </c>
      <c r="L232" s="8">
        <v>68</v>
      </c>
    </row>
    <row r="233" spans="1:12" s="9" customFormat="1">
      <c r="A233" s="1" t="s">
        <v>2</v>
      </c>
      <c r="B233" s="1" t="s">
        <v>4</v>
      </c>
      <c r="C233" s="1" t="s">
        <v>5</v>
      </c>
      <c r="D233" s="7">
        <v>39713</v>
      </c>
      <c r="E233" s="5">
        <v>0.75347222222222221</v>
      </c>
      <c r="F233" s="5">
        <v>0.80208333333333337</v>
      </c>
      <c r="G233" s="5">
        <f t="shared" si="9"/>
        <v>0.8125</v>
      </c>
      <c r="H233" s="26">
        <v>15</v>
      </c>
      <c r="I233" s="1">
        <f t="shared" si="10"/>
        <v>1</v>
      </c>
      <c r="J233" s="8">
        <f t="shared" si="11"/>
        <v>2</v>
      </c>
      <c r="K233" s="29">
        <v>4</v>
      </c>
      <c r="L233" s="8">
        <v>124</v>
      </c>
    </row>
    <row r="234" spans="1:12" s="9" customFormat="1">
      <c r="A234" s="1" t="s">
        <v>2</v>
      </c>
      <c r="B234" s="1" t="s">
        <v>4</v>
      </c>
      <c r="C234" s="1" t="s">
        <v>5</v>
      </c>
      <c r="D234" s="7">
        <v>39714</v>
      </c>
      <c r="E234" s="5">
        <v>0.75347222222222221</v>
      </c>
      <c r="F234" s="5">
        <v>0.80208333333333337</v>
      </c>
      <c r="G234" s="5">
        <f t="shared" si="9"/>
        <v>0.80347222222222225</v>
      </c>
      <c r="H234" s="26">
        <v>2</v>
      </c>
      <c r="I234" s="1">
        <f t="shared" si="10"/>
        <v>0</v>
      </c>
      <c r="J234" s="8">
        <f t="shared" si="11"/>
        <v>3</v>
      </c>
      <c r="K234" s="29">
        <v>4</v>
      </c>
      <c r="L234" s="8">
        <v>68</v>
      </c>
    </row>
    <row r="235" spans="1:12" s="9" customFormat="1">
      <c r="A235" s="1" t="s">
        <v>2</v>
      </c>
      <c r="B235" s="1" t="s">
        <v>4</v>
      </c>
      <c r="C235" s="1" t="s">
        <v>5</v>
      </c>
      <c r="D235" s="7">
        <v>39715</v>
      </c>
      <c r="E235" s="5">
        <v>0.75347222222222221</v>
      </c>
      <c r="F235" s="5">
        <v>0.80208333333333337</v>
      </c>
      <c r="G235" s="5">
        <f t="shared" si="9"/>
        <v>0.80208333333333337</v>
      </c>
      <c r="H235" s="26">
        <v>0</v>
      </c>
      <c r="I235" s="1">
        <f t="shared" si="10"/>
        <v>0</v>
      </c>
      <c r="J235" s="8">
        <f t="shared" si="11"/>
        <v>4</v>
      </c>
      <c r="K235" s="29">
        <v>4</v>
      </c>
      <c r="L235" s="8">
        <v>75</v>
      </c>
    </row>
    <row r="236" spans="1:12" s="9" customFormat="1">
      <c r="A236" s="1" t="s">
        <v>2</v>
      </c>
      <c r="B236" s="1" t="s">
        <v>4</v>
      </c>
      <c r="C236" s="1" t="s">
        <v>5</v>
      </c>
      <c r="D236" s="7">
        <v>39716</v>
      </c>
      <c r="E236" s="5">
        <v>0.75347222222222221</v>
      </c>
      <c r="F236" s="5">
        <v>0.80208333333333337</v>
      </c>
      <c r="G236" s="5">
        <f t="shared" si="9"/>
        <v>0.80208333333333337</v>
      </c>
      <c r="H236" s="26">
        <v>0</v>
      </c>
      <c r="I236" s="1">
        <f t="shared" si="10"/>
        <v>0</v>
      </c>
      <c r="J236" s="8">
        <f t="shared" si="11"/>
        <v>5</v>
      </c>
      <c r="K236" s="29">
        <v>4</v>
      </c>
      <c r="L236" s="8">
        <v>79</v>
      </c>
    </row>
    <row r="237" spans="1:12" s="9" customFormat="1">
      <c r="A237" s="1" t="s">
        <v>2</v>
      </c>
      <c r="B237" s="1" t="s">
        <v>4</v>
      </c>
      <c r="C237" s="1" t="s">
        <v>5</v>
      </c>
      <c r="D237" s="7">
        <v>39717</v>
      </c>
      <c r="E237" s="5">
        <v>0.75347222222222221</v>
      </c>
      <c r="F237" s="5">
        <v>0.80208333333333337</v>
      </c>
      <c r="G237" s="5">
        <f t="shared" si="9"/>
        <v>0.81319444444444444</v>
      </c>
      <c r="H237" s="26">
        <v>16</v>
      </c>
      <c r="I237" s="1">
        <f t="shared" si="10"/>
        <v>1</v>
      </c>
      <c r="J237" s="8">
        <f t="shared" si="11"/>
        <v>6</v>
      </c>
      <c r="K237" s="29">
        <v>4</v>
      </c>
      <c r="L237" s="8">
        <v>128</v>
      </c>
    </row>
    <row r="238" spans="1:12" s="9" customFormat="1">
      <c r="A238" s="1" t="s">
        <v>2</v>
      </c>
      <c r="B238" s="1" t="s">
        <v>4</v>
      </c>
      <c r="C238" s="1" t="s">
        <v>5</v>
      </c>
      <c r="D238" s="7">
        <v>39718</v>
      </c>
      <c r="E238" s="5">
        <v>0.75347222222222221</v>
      </c>
      <c r="F238" s="5">
        <v>0.80208333333333337</v>
      </c>
      <c r="G238" s="5">
        <f t="shared" si="9"/>
        <v>0.80208333333333337</v>
      </c>
      <c r="H238" s="26">
        <v>0</v>
      </c>
      <c r="I238" s="1">
        <f t="shared" si="10"/>
        <v>0</v>
      </c>
      <c r="J238" s="8">
        <f t="shared" si="11"/>
        <v>7</v>
      </c>
      <c r="K238" s="29">
        <v>4</v>
      </c>
      <c r="L238" s="8">
        <v>48</v>
      </c>
    </row>
    <row r="239" spans="1:12" s="9" customFormat="1">
      <c r="A239" s="1" t="s">
        <v>2</v>
      </c>
      <c r="B239" s="1" t="s">
        <v>4</v>
      </c>
      <c r="C239" s="1" t="s">
        <v>5</v>
      </c>
      <c r="D239" s="7">
        <v>39719</v>
      </c>
      <c r="E239" s="5">
        <v>0.75347222222222221</v>
      </c>
      <c r="F239" s="5">
        <v>0.80208333333333337</v>
      </c>
      <c r="G239" s="5">
        <f t="shared" si="9"/>
        <v>0.80833333333333335</v>
      </c>
      <c r="H239" s="26">
        <v>9</v>
      </c>
      <c r="I239" s="1">
        <f t="shared" si="10"/>
        <v>0</v>
      </c>
      <c r="J239" s="8">
        <f t="shared" si="11"/>
        <v>1</v>
      </c>
      <c r="K239" s="29">
        <v>4</v>
      </c>
      <c r="L239" s="8">
        <v>53</v>
      </c>
    </row>
    <row r="240" spans="1:12" s="9" customFormat="1">
      <c r="A240" s="1" t="s">
        <v>2</v>
      </c>
      <c r="B240" s="1" t="s">
        <v>4</v>
      </c>
      <c r="C240" s="1" t="s">
        <v>5</v>
      </c>
      <c r="D240" s="7">
        <v>39720</v>
      </c>
      <c r="E240" s="5">
        <v>0.75347222222222221</v>
      </c>
      <c r="F240" s="5">
        <v>0.80208333333333337</v>
      </c>
      <c r="G240" s="5">
        <f t="shared" si="9"/>
        <v>0.84236111111111112</v>
      </c>
      <c r="H240" s="26">
        <v>58</v>
      </c>
      <c r="I240" s="1">
        <f t="shared" si="10"/>
        <v>1</v>
      </c>
      <c r="J240" s="8">
        <f t="shared" si="11"/>
        <v>2</v>
      </c>
      <c r="K240" s="29">
        <v>4</v>
      </c>
      <c r="L240" s="8">
        <v>106</v>
      </c>
    </row>
    <row r="241" spans="1:12" s="9" customFormat="1">
      <c r="A241" s="1" t="s">
        <v>2</v>
      </c>
      <c r="B241" s="1" t="s">
        <v>4</v>
      </c>
      <c r="C241" s="1" t="s">
        <v>5</v>
      </c>
      <c r="D241" s="7">
        <v>39721</v>
      </c>
      <c r="E241" s="5">
        <v>0.75347222222222221</v>
      </c>
      <c r="F241" s="5">
        <v>0.80208333333333337</v>
      </c>
      <c r="G241" s="5">
        <f t="shared" si="9"/>
        <v>0.80555555555555558</v>
      </c>
      <c r="H241" s="26">
        <v>5</v>
      </c>
      <c r="I241" s="1">
        <f t="shared" si="10"/>
        <v>0</v>
      </c>
      <c r="J241" s="8">
        <f t="shared" si="11"/>
        <v>3</v>
      </c>
      <c r="K241" s="29">
        <v>4</v>
      </c>
      <c r="L241" s="8">
        <v>70</v>
      </c>
    </row>
    <row r="242" spans="1:12">
      <c r="A242" s="1" t="s">
        <v>3</v>
      </c>
      <c r="B242" s="1" t="s">
        <v>8</v>
      </c>
      <c r="C242" s="1" t="s">
        <v>5</v>
      </c>
      <c r="D242" s="7">
        <v>39692</v>
      </c>
      <c r="E242" s="5">
        <v>0.91319444444444453</v>
      </c>
      <c r="F242" s="5">
        <v>0.98263888888888895</v>
      </c>
      <c r="G242" s="5">
        <f t="shared" si="9"/>
        <v>0.99375000000000002</v>
      </c>
      <c r="H242" s="26">
        <v>16</v>
      </c>
      <c r="I242" s="1">
        <f t="shared" si="10"/>
        <v>1</v>
      </c>
      <c r="J242" s="8">
        <f t="shared" si="11"/>
        <v>2</v>
      </c>
      <c r="K242" s="29">
        <v>1</v>
      </c>
      <c r="L242" s="8"/>
    </row>
    <row r="243" spans="1:12">
      <c r="A243" s="1" t="s">
        <v>3</v>
      </c>
      <c r="B243" s="1" t="s">
        <v>8</v>
      </c>
      <c r="C243" s="1" t="s">
        <v>5</v>
      </c>
      <c r="D243" s="7">
        <v>39693</v>
      </c>
      <c r="E243" s="5">
        <v>0.91319444444444453</v>
      </c>
      <c r="F243" s="5">
        <v>0.98263888888888895</v>
      </c>
      <c r="G243" s="5">
        <f t="shared" si="9"/>
        <v>0.99236111111111114</v>
      </c>
      <c r="H243" s="26">
        <v>14</v>
      </c>
      <c r="I243" s="1">
        <f t="shared" si="10"/>
        <v>0</v>
      </c>
      <c r="J243" s="8">
        <f t="shared" si="11"/>
        <v>3</v>
      </c>
      <c r="K243" s="29">
        <v>1</v>
      </c>
      <c r="L243" s="8"/>
    </row>
    <row r="244" spans="1:12">
      <c r="A244" s="1" t="s">
        <v>3</v>
      </c>
      <c r="B244" s="1" t="s">
        <v>8</v>
      </c>
      <c r="C244" s="1" t="s">
        <v>5</v>
      </c>
      <c r="D244" s="7">
        <v>39694</v>
      </c>
      <c r="E244" s="5">
        <v>0.91319444444444453</v>
      </c>
      <c r="F244" s="5">
        <v>0.98263888888888895</v>
      </c>
      <c r="G244" s="5">
        <f t="shared" si="9"/>
        <v>0.9916666666666667</v>
      </c>
      <c r="H244" s="26">
        <v>13</v>
      </c>
      <c r="I244" s="1">
        <f t="shared" si="10"/>
        <v>0</v>
      </c>
      <c r="J244" s="8">
        <f t="shared" si="11"/>
        <v>4</v>
      </c>
      <c r="K244" s="29">
        <v>1</v>
      </c>
      <c r="L244" s="8"/>
    </row>
    <row r="245" spans="1:12">
      <c r="A245" s="1" t="s">
        <v>3</v>
      </c>
      <c r="B245" s="1" t="s">
        <v>8</v>
      </c>
      <c r="C245" s="1" t="s">
        <v>5</v>
      </c>
      <c r="D245" s="7">
        <v>39695</v>
      </c>
      <c r="E245" s="5">
        <v>0.91319444444444453</v>
      </c>
      <c r="F245" s="5">
        <v>0.98263888888888895</v>
      </c>
      <c r="G245" s="5">
        <f t="shared" si="9"/>
        <v>0.99236111111111114</v>
      </c>
      <c r="H245" s="26">
        <v>14</v>
      </c>
      <c r="I245" s="1">
        <f t="shared" si="10"/>
        <v>0</v>
      </c>
      <c r="J245" s="8">
        <f t="shared" si="11"/>
        <v>5</v>
      </c>
      <c r="K245" s="29">
        <v>1</v>
      </c>
      <c r="L245" s="8"/>
    </row>
    <row r="246" spans="1:12">
      <c r="A246" s="1" t="s">
        <v>3</v>
      </c>
      <c r="B246" s="1" t="s">
        <v>8</v>
      </c>
      <c r="C246" s="1" t="s">
        <v>5</v>
      </c>
      <c r="D246" s="7">
        <v>39696</v>
      </c>
      <c r="E246" s="5">
        <v>0.91319444444444453</v>
      </c>
      <c r="F246" s="5">
        <v>0.98263888888888895</v>
      </c>
      <c r="G246" s="5">
        <f t="shared" si="9"/>
        <v>0.99305555555555558</v>
      </c>
      <c r="H246" s="26">
        <v>15</v>
      </c>
      <c r="I246" s="1">
        <f t="shared" si="10"/>
        <v>1</v>
      </c>
      <c r="J246" s="8">
        <f t="shared" si="11"/>
        <v>6</v>
      </c>
      <c r="K246" s="29">
        <v>1</v>
      </c>
      <c r="L246" s="8"/>
    </row>
    <row r="247" spans="1:12">
      <c r="A247" s="1" t="s">
        <v>3</v>
      </c>
      <c r="B247" s="1" t="s">
        <v>8</v>
      </c>
      <c r="C247" s="1" t="s">
        <v>5</v>
      </c>
      <c r="D247" s="7">
        <v>39697</v>
      </c>
      <c r="E247" s="5">
        <v>0.91319444444444453</v>
      </c>
      <c r="F247" s="5">
        <v>0.98263888888888895</v>
      </c>
      <c r="G247" s="5">
        <f t="shared" si="9"/>
        <v>0.99097222222222225</v>
      </c>
      <c r="H247" s="26">
        <v>12</v>
      </c>
      <c r="I247" s="1">
        <f t="shared" si="10"/>
        <v>0</v>
      </c>
      <c r="J247" s="8">
        <f t="shared" si="11"/>
        <v>7</v>
      </c>
      <c r="K247" s="29">
        <v>1</v>
      </c>
      <c r="L247" s="8"/>
    </row>
    <row r="248" spans="1:12">
      <c r="A248" s="1" t="s">
        <v>3</v>
      </c>
      <c r="B248" s="1" t="s">
        <v>8</v>
      </c>
      <c r="C248" s="1" t="s">
        <v>5</v>
      </c>
      <c r="D248" s="7">
        <v>39698</v>
      </c>
      <c r="E248" s="5">
        <v>0.91319444444444453</v>
      </c>
      <c r="F248" s="5">
        <v>0.98263888888888895</v>
      </c>
      <c r="G248" s="5">
        <f t="shared" si="9"/>
        <v>0.99236111111111114</v>
      </c>
      <c r="H248" s="26">
        <v>14</v>
      </c>
      <c r="I248" s="1">
        <f t="shared" si="10"/>
        <v>0</v>
      </c>
      <c r="J248" s="8">
        <f t="shared" si="11"/>
        <v>1</v>
      </c>
      <c r="K248" s="29">
        <v>1</v>
      </c>
      <c r="L248" s="8"/>
    </row>
    <row r="249" spans="1:12">
      <c r="A249" s="1" t="s">
        <v>3</v>
      </c>
      <c r="B249" s="1" t="s">
        <v>8</v>
      </c>
      <c r="C249" s="1" t="s">
        <v>5</v>
      </c>
      <c r="D249" s="7">
        <v>39699</v>
      </c>
      <c r="E249" s="5">
        <v>0.91319444444444453</v>
      </c>
      <c r="F249" s="5">
        <v>0.98263888888888895</v>
      </c>
      <c r="G249" s="5">
        <f t="shared" si="9"/>
        <v>0.99375000000000002</v>
      </c>
      <c r="H249" s="26">
        <v>16</v>
      </c>
      <c r="I249" s="1">
        <f t="shared" si="10"/>
        <v>1</v>
      </c>
      <c r="J249" s="8">
        <f t="shared" si="11"/>
        <v>2</v>
      </c>
      <c r="K249" s="29">
        <v>1</v>
      </c>
      <c r="L249" s="8"/>
    </row>
    <row r="250" spans="1:12">
      <c r="A250" s="1" t="s">
        <v>3</v>
      </c>
      <c r="B250" s="1" t="s">
        <v>8</v>
      </c>
      <c r="C250" s="1" t="s">
        <v>5</v>
      </c>
      <c r="D250" s="7">
        <v>39700</v>
      </c>
      <c r="E250" s="5">
        <v>0.91319444444444453</v>
      </c>
      <c r="F250" s="5">
        <v>0.98263888888888895</v>
      </c>
      <c r="G250" s="5">
        <f t="shared" si="9"/>
        <v>0.99097222222222225</v>
      </c>
      <c r="H250" s="26">
        <v>12</v>
      </c>
      <c r="I250" s="1">
        <f t="shared" si="10"/>
        <v>0</v>
      </c>
      <c r="J250" s="8">
        <f t="shared" si="11"/>
        <v>3</v>
      </c>
      <c r="K250" s="29">
        <v>1</v>
      </c>
      <c r="L250" s="8"/>
    </row>
    <row r="251" spans="1:12">
      <c r="A251" s="1" t="s">
        <v>3</v>
      </c>
      <c r="B251" s="1" t="s">
        <v>8</v>
      </c>
      <c r="C251" s="1" t="s">
        <v>5</v>
      </c>
      <c r="D251" s="7">
        <v>39701</v>
      </c>
      <c r="E251" s="5">
        <v>0.91319444444444453</v>
      </c>
      <c r="F251" s="5">
        <v>0.98263888888888895</v>
      </c>
      <c r="G251" s="5">
        <f t="shared" si="9"/>
        <v>0.99097222222222225</v>
      </c>
      <c r="H251" s="26">
        <v>12</v>
      </c>
      <c r="I251" s="1">
        <f t="shared" si="10"/>
        <v>0</v>
      </c>
      <c r="J251" s="8">
        <f t="shared" si="11"/>
        <v>4</v>
      </c>
      <c r="K251" s="29">
        <v>1</v>
      </c>
      <c r="L251" s="8"/>
    </row>
    <row r="252" spans="1:12">
      <c r="A252" s="1" t="s">
        <v>3</v>
      </c>
      <c r="B252" s="1" t="s">
        <v>8</v>
      </c>
      <c r="C252" s="1" t="s">
        <v>5</v>
      </c>
      <c r="D252" s="7">
        <v>39702</v>
      </c>
      <c r="E252" s="5">
        <v>0.91319444444444453</v>
      </c>
      <c r="F252" s="5">
        <v>0.98263888888888895</v>
      </c>
      <c r="G252" s="5">
        <f t="shared" si="9"/>
        <v>0.9916666666666667</v>
      </c>
      <c r="H252" s="26">
        <v>13</v>
      </c>
      <c r="I252" s="1">
        <f t="shared" si="10"/>
        <v>0</v>
      </c>
      <c r="J252" s="8">
        <f t="shared" si="11"/>
        <v>5</v>
      </c>
      <c r="K252" s="29">
        <v>1</v>
      </c>
      <c r="L252" s="8"/>
    </row>
    <row r="253" spans="1:12">
      <c r="A253" s="1" t="s">
        <v>3</v>
      </c>
      <c r="B253" s="1" t="s">
        <v>8</v>
      </c>
      <c r="C253" s="1" t="s">
        <v>5</v>
      </c>
      <c r="D253" s="7">
        <v>39703</v>
      </c>
      <c r="E253" s="5">
        <v>0.91319444444444453</v>
      </c>
      <c r="F253" s="5">
        <v>0.98263888888888895</v>
      </c>
      <c r="G253" s="2" t="s">
        <v>1</v>
      </c>
      <c r="H253" s="28" t="s">
        <v>9</v>
      </c>
      <c r="I253" s="2" t="s">
        <v>9</v>
      </c>
      <c r="J253" s="8">
        <f t="shared" si="11"/>
        <v>6</v>
      </c>
      <c r="K253" s="29">
        <v>1</v>
      </c>
      <c r="L253" s="8"/>
    </row>
    <row r="254" spans="1:12">
      <c r="A254" s="1" t="s">
        <v>3</v>
      </c>
      <c r="B254" s="1" t="s">
        <v>8</v>
      </c>
      <c r="C254" s="1" t="s">
        <v>5</v>
      </c>
      <c r="D254" s="7">
        <v>39704</v>
      </c>
      <c r="E254" s="5">
        <v>0.91319444444444453</v>
      </c>
      <c r="F254" s="5">
        <v>0.98263888888888895</v>
      </c>
      <c r="G254" s="5">
        <f t="shared" ref="G254:G269" si="12">F254+H254/60/24</f>
        <v>0.99236111111111114</v>
      </c>
      <c r="H254" s="26">
        <v>14</v>
      </c>
      <c r="I254" s="1">
        <f t="shared" ref="I254:I269" si="13">IF(H254&lt;15,0,1)</f>
        <v>0</v>
      </c>
      <c r="J254" s="8">
        <f t="shared" si="11"/>
        <v>7</v>
      </c>
      <c r="K254" s="29">
        <v>1</v>
      </c>
      <c r="L254" s="8"/>
    </row>
    <row r="255" spans="1:12">
      <c r="A255" s="1" t="s">
        <v>3</v>
      </c>
      <c r="B255" s="1" t="s">
        <v>8</v>
      </c>
      <c r="C255" s="1" t="s">
        <v>5</v>
      </c>
      <c r="D255" s="7">
        <v>39705</v>
      </c>
      <c r="E255" s="5">
        <v>0.91319444444444453</v>
      </c>
      <c r="F255" s="5">
        <v>0.98263888888888895</v>
      </c>
      <c r="G255" s="5">
        <f t="shared" si="12"/>
        <v>0.99305555555555558</v>
      </c>
      <c r="H255" s="26">
        <v>15</v>
      </c>
      <c r="I255" s="1">
        <f t="shared" si="13"/>
        <v>1</v>
      </c>
      <c r="J255" s="8">
        <f t="shared" si="11"/>
        <v>1</v>
      </c>
      <c r="K255" s="29">
        <v>1</v>
      </c>
      <c r="L255" s="8"/>
    </row>
    <row r="256" spans="1:12">
      <c r="A256" s="1" t="s">
        <v>3</v>
      </c>
      <c r="B256" s="1" t="s">
        <v>8</v>
      </c>
      <c r="C256" s="1" t="s">
        <v>5</v>
      </c>
      <c r="D256" s="7">
        <v>39706</v>
      </c>
      <c r="E256" s="5">
        <v>0.91319444444444453</v>
      </c>
      <c r="F256" s="5">
        <v>0.98263888888888895</v>
      </c>
      <c r="G256" s="5">
        <f t="shared" si="12"/>
        <v>0.99305555555555558</v>
      </c>
      <c r="H256" s="26">
        <v>15</v>
      </c>
      <c r="I256" s="1">
        <f t="shared" si="13"/>
        <v>1</v>
      </c>
      <c r="J256" s="8">
        <f t="shared" si="11"/>
        <v>2</v>
      </c>
      <c r="K256" s="29">
        <v>1</v>
      </c>
      <c r="L256" s="8"/>
    </row>
    <row r="257" spans="1:12">
      <c r="A257" s="1" t="s">
        <v>3</v>
      </c>
      <c r="B257" s="1" t="s">
        <v>8</v>
      </c>
      <c r="C257" s="1" t="s">
        <v>5</v>
      </c>
      <c r="D257" s="7">
        <v>39707</v>
      </c>
      <c r="E257" s="5">
        <v>0.91319444444444453</v>
      </c>
      <c r="F257" s="5">
        <v>0.98263888888888895</v>
      </c>
      <c r="G257" s="5">
        <f t="shared" si="12"/>
        <v>0.99027777777777781</v>
      </c>
      <c r="H257" s="26">
        <v>11</v>
      </c>
      <c r="I257" s="1">
        <f t="shared" si="13"/>
        <v>0</v>
      </c>
      <c r="J257" s="8">
        <f t="shared" si="11"/>
        <v>3</v>
      </c>
      <c r="K257" s="29">
        <v>1</v>
      </c>
      <c r="L257" s="8"/>
    </row>
    <row r="258" spans="1:12">
      <c r="A258" s="1" t="s">
        <v>3</v>
      </c>
      <c r="B258" s="1" t="s">
        <v>8</v>
      </c>
      <c r="C258" s="1" t="s">
        <v>5</v>
      </c>
      <c r="D258" s="7">
        <v>39708</v>
      </c>
      <c r="E258" s="5">
        <v>0.91319444444444453</v>
      </c>
      <c r="F258" s="5">
        <v>0.98263888888888895</v>
      </c>
      <c r="G258" s="5">
        <f t="shared" si="12"/>
        <v>0.99236111111111114</v>
      </c>
      <c r="H258" s="26">
        <v>14</v>
      </c>
      <c r="I258" s="1">
        <f t="shared" si="13"/>
        <v>0</v>
      </c>
      <c r="J258" s="8">
        <f t="shared" ref="J258:J321" si="14">WEEKDAY(D258)</f>
        <v>4</v>
      </c>
      <c r="K258" s="29">
        <v>1</v>
      </c>
      <c r="L258" s="8"/>
    </row>
    <row r="259" spans="1:12">
      <c r="A259" s="1" t="s">
        <v>3</v>
      </c>
      <c r="B259" s="1" t="s">
        <v>8</v>
      </c>
      <c r="C259" s="1" t="s">
        <v>5</v>
      </c>
      <c r="D259" s="7">
        <v>39709</v>
      </c>
      <c r="E259" s="5">
        <v>0.91319444444444453</v>
      </c>
      <c r="F259" s="5">
        <v>0.98263888888888895</v>
      </c>
      <c r="G259" s="5">
        <f t="shared" si="12"/>
        <v>0.99097222222222225</v>
      </c>
      <c r="H259" s="26">
        <v>12</v>
      </c>
      <c r="I259" s="1">
        <f t="shared" si="13"/>
        <v>0</v>
      </c>
      <c r="J259" s="8">
        <f t="shared" si="14"/>
        <v>5</v>
      </c>
      <c r="K259" s="29">
        <v>1</v>
      </c>
      <c r="L259" s="8"/>
    </row>
    <row r="260" spans="1:12">
      <c r="A260" s="1" t="s">
        <v>3</v>
      </c>
      <c r="B260" s="1" t="s">
        <v>8</v>
      </c>
      <c r="C260" s="1" t="s">
        <v>5</v>
      </c>
      <c r="D260" s="7">
        <v>39710</v>
      </c>
      <c r="E260" s="5">
        <v>0.91319444444444453</v>
      </c>
      <c r="F260" s="5">
        <v>0.98263888888888895</v>
      </c>
      <c r="G260" s="5">
        <f t="shared" si="12"/>
        <v>0.99375000000000002</v>
      </c>
      <c r="H260" s="26">
        <v>16</v>
      </c>
      <c r="I260" s="1">
        <f t="shared" si="13"/>
        <v>1</v>
      </c>
      <c r="J260" s="8">
        <f t="shared" si="14"/>
        <v>6</v>
      </c>
      <c r="K260" s="29">
        <v>1</v>
      </c>
      <c r="L260" s="8"/>
    </row>
    <row r="261" spans="1:12">
      <c r="A261" s="1" t="s">
        <v>3</v>
      </c>
      <c r="B261" s="1" t="s">
        <v>8</v>
      </c>
      <c r="C261" s="1" t="s">
        <v>5</v>
      </c>
      <c r="D261" s="7">
        <v>39711</v>
      </c>
      <c r="E261" s="5">
        <v>0.91319444444444453</v>
      </c>
      <c r="F261" s="5">
        <v>0.98263888888888895</v>
      </c>
      <c r="G261" s="5">
        <f t="shared" si="12"/>
        <v>0.9916666666666667</v>
      </c>
      <c r="H261" s="26">
        <v>13</v>
      </c>
      <c r="I261" s="1">
        <f t="shared" si="13"/>
        <v>0</v>
      </c>
      <c r="J261" s="8">
        <f t="shared" si="14"/>
        <v>7</v>
      </c>
      <c r="K261" s="29">
        <v>1</v>
      </c>
      <c r="L261" s="8"/>
    </row>
    <row r="262" spans="1:12">
      <c r="A262" s="1" t="s">
        <v>3</v>
      </c>
      <c r="B262" s="1" t="s">
        <v>8</v>
      </c>
      <c r="C262" s="1" t="s">
        <v>5</v>
      </c>
      <c r="D262" s="7">
        <v>39712</v>
      </c>
      <c r="E262" s="5">
        <v>0.91319444444444453</v>
      </c>
      <c r="F262" s="5">
        <v>0.98263888888888895</v>
      </c>
      <c r="G262" s="5">
        <f t="shared" si="12"/>
        <v>0.99236111111111114</v>
      </c>
      <c r="H262" s="26">
        <v>14</v>
      </c>
      <c r="I262" s="1">
        <f t="shared" si="13"/>
        <v>0</v>
      </c>
      <c r="J262" s="8">
        <f t="shared" si="14"/>
        <v>1</v>
      </c>
      <c r="K262" s="29">
        <v>1</v>
      </c>
      <c r="L262" s="8"/>
    </row>
    <row r="263" spans="1:12">
      <c r="A263" s="1" t="s">
        <v>3</v>
      </c>
      <c r="B263" s="1" t="s">
        <v>8</v>
      </c>
      <c r="C263" s="1" t="s">
        <v>5</v>
      </c>
      <c r="D263" s="7">
        <v>39713</v>
      </c>
      <c r="E263" s="5">
        <v>0.91319444444444453</v>
      </c>
      <c r="F263" s="5">
        <v>0.98263888888888895</v>
      </c>
      <c r="G263" s="5">
        <f t="shared" si="12"/>
        <v>0.99305555555555558</v>
      </c>
      <c r="H263" s="26">
        <v>15</v>
      </c>
      <c r="I263" s="1">
        <f t="shared" si="13"/>
        <v>1</v>
      </c>
      <c r="J263" s="8">
        <f t="shared" si="14"/>
        <v>2</v>
      </c>
      <c r="K263" s="29">
        <v>1</v>
      </c>
      <c r="L263" s="8"/>
    </row>
    <row r="264" spans="1:12">
      <c r="A264" s="1" t="s">
        <v>3</v>
      </c>
      <c r="B264" s="1" t="s">
        <v>8</v>
      </c>
      <c r="C264" s="1" t="s">
        <v>5</v>
      </c>
      <c r="D264" s="7">
        <v>39714</v>
      </c>
      <c r="E264" s="5">
        <v>0.91319444444444453</v>
      </c>
      <c r="F264" s="5">
        <v>0.98263888888888895</v>
      </c>
      <c r="G264" s="5">
        <f t="shared" si="12"/>
        <v>0.9916666666666667</v>
      </c>
      <c r="H264" s="26">
        <v>13</v>
      </c>
      <c r="I264" s="1">
        <f t="shared" si="13"/>
        <v>0</v>
      </c>
      <c r="J264" s="8">
        <f t="shared" si="14"/>
        <v>3</v>
      </c>
      <c r="K264" s="29">
        <v>1</v>
      </c>
      <c r="L264" s="8"/>
    </row>
    <row r="265" spans="1:12">
      <c r="A265" s="1" t="s">
        <v>3</v>
      </c>
      <c r="B265" s="1" t="s">
        <v>8</v>
      </c>
      <c r="C265" s="1" t="s">
        <v>5</v>
      </c>
      <c r="D265" s="7">
        <v>39715</v>
      </c>
      <c r="E265" s="5">
        <v>0.91319444444444453</v>
      </c>
      <c r="F265" s="5">
        <v>0.98263888888888895</v>
      </c>
      <c r="G265" s="5">
        <f t="shared" si="12"/>
        <v>0.9916666666666667</v>
      </c>
      <c r="H265" s="26">
        <v>13</v>
      </c>
      <c r="I265" s="1">
        <f t="shared" si="13"/>
        <v>0</v>
      </c>
      <c r="J265" s="8">
        <f t="shared" si="14"/>
        <v>4</v>
      </c>
      <c r="K265" s="29">
        <v>1</v>
      </c>
      <c r="L265" s="8"/>
    </row>
    <row r="266" spans="1:12">
      <c r="A266" s="1" t="s">
        <v>3</v>
      </c>
      <c r="B266" s="1" t="s">
        <v>8</v>
      </c>
      <c r="C266" s="1" t="s">
        <v>5</v>
      </c>
      <c r="D266" s="7">
        <v>39716</v>
      </c>
      <c r="E266" s="5">
        <v>0.91319444444444453</v>
      </c>
      <c r="F266" s="5">
        <v>0.98263888888888895</v>
      </c>
      <c r="G266" s="5">
        <f t="shared" si="12"/>
        <v>0.9916666666666667</v>
      </c>
      <c r="H266" s="26">
        <v>13</v>
      </c>
      <c r="I266" s="1">
        <f t="shared" si="13"/>
        <v>0</v>
      </c>
      <c r="J266" s="8">
        <f t="shared" si="14"/>
        <v>5</v>
      </c>
      <c r="K266" s="29">
        <v>1</v>
      </c>
      <c r="L266" s="8"/>
    </row>
    <row r="267" spans="1:12">
      <c r="A267" s="1" t="s">
        <v>3</v>
      </c>
      <c r="B267" s="1" t="s">
        <v>8</v>
      </c>
      <c r="C267" s="1" t="s">
        <v>5</v>
      </c>
      <c r="D267" s="7">
        <v>39717</v>
      </c>
      <c r="E267" s="5">
        <v>0.91319444444444453</v>
      </c>
      <c r="F267" s="5">
        <v>0.98263888888888895</v>
      </c>
      <c r="G267" s="5">
        <f t="shared" si="12"/>
        <v>0.99305555555555558</v>
      </c>
      <c r="H267" s="26">
        <v>15</v>
      </c>
      <c r="I267" s="1">
        <f t="shared" si="13"/>
        <v>1</v>
      </c>
      <c r="J267" s="8">
        <f t="shared" si="14"/>
        <v>6</v>
      </c>
      <c r="K267" s="29">
        <v>1</v>
      </c>
      <c r="L267" s="8"/>
    </row>
    <row r="268" spans="1:12">
      <c r="A268" s="1" t="s">
        <v>3</v>
      </c>
      <c r="B268" s="1" t="s">
        <v>8</v>
      </c>
      <c r="C268" s="1" t="s">
        <v>5</v>
      </c>
      <c r="D268" s="7">
        <v>39718</v>
      </c>
      <c r="E268" s="5">
        <v>0.91319444444444453</v>
      </c>
      <c r="F268" s="5">
        <v>0.98263888888888895</v>
      </c>
      <c r="G268" s="5">
        <f t="shared" si="12"/>
        <v>0.9916666666666667</v>
      </c>
      <c r="H268" s="26">
        <v>13</v>
      </c>
      <c r="I268" s="1">
        <f t="shared" si="13"/>
        <v>0</v>
      </c>
      <c r="J268" s="8">
        <f t="shared" si="14"/>
        <v>7</v>
      </c>
      <c r="K268" s="29">
        <v>1</v>
      </c>
      <c r="L268" s="8"/>
    </row>
    <row r="269" spans="1:12">
      <c r="A269" s="1" t="s">
        <v>3</v>
      </c>
      <c r="B269" s="1" t="s">
        <v>8</v>
      </c>
      <c r="C269" s="1" t="s">
        <v>5</v>
      </c>
      <c r="D269" s="7">
        <v>39719</v>
      </c>
      <c r="E269" s="5">
        <v>0.91319444444444453</v>
      </c>
      <c r="F269" s="5">
        <v>0.98263888888888895</v>
      </c>
      <c r="G269" s="5">
        <f t="shared" si="12"/>
        <v>0.99236111111111114</v>
      </c>
      <c r="H269" s="26">
        <v>14</v>
      </c>
      <c r="I269" s="1">
        <f t="shared" si="13"/>
        <v>0</v>
      </c>
      <c r="J269" s="8">
        <f t="shared" si="14"/>
        <v>1</v>
      </c>
      <c r="K269" s="29">
        <v>1</v>
      </c>
      <c r="L269" s="8"/>
    </row>
    <row r="270" spans="1:12">
      <c r="A270" s="1" t="s">
        <v>3</v>
      </c>
      <c r="B270" s="1" t="s">
        <v>8</v>
      </c>
      <c r="C270" s="1" t="s">
        <v>5</v>
      </c>
      <c r="D270" s="7">
        <v>39720</v>
      </c>
      <c r="E270" s="5">
        <v>0.91319444444444453</v>
      </c>
      <c r="F270" s="5">
        <v>0.98263888888888895</v>
      </c>
      <c r="G270" s="2" t="s">
        <v>1</v>
      </c>
      <c r="H270" s="28" t="s">
        <v>9</v>
      </c>
      <c r="I270" s="2" t="s">
        <v>9</v>
      </c>
      <c r="J270" s="8">
        <f t="shared" si="14"/>
        <v>2</v>
      </c>
      <c r="K270" s="29">
        <v>1</v>
      </c>
      <c r="L270" s="8"/>
    </row>
    <row r="271" spans="1:12">
      <c r="A271" s="1" t="s">
        <v>3</v>
      </c>
      <c r="B271" s="1" t="s">
        <v>8</v>
      </c>
      <c r="C271" s="1" t="s">
        <v>5</v>
      </c>
      <c r="D271" s="7">
        <v>39721</v>
      </c>
      <c r="E271" s="5">
        <v>0.91319444444444453</v>
      </c>
      <c r="F271" s="5">
        <v>0.98263888888888895</v>
      </c>
      <c r="G271" s="5">
        <f t="shared" ref="G271:G282" si="15">F271+H271/60/24</f>
        <v>0.9916666666666667</v>
      </c>
      <c r="H271" s="26">
        <v>13</v>
      </c>
      <c r="I271" s="1">
        <f t="shared" ref="I271:I282" si="16">IF(H271&lt;15,0,1)</f>
        <v>0</v>
      </c>
      <c r="J271" s="8">
        <f t="shared" si="14"/>
        <v>3</v>
      </c>
      <c r="K271" s="29">
        <v>1</v>
      </c>
      <c r="L271" s="8"/>
    </row>
    <row r="272" spans="1:12">
      <c r="A272" s="1" t="s">
        <v>3</v>
      </c>
      <c r="B272" s="1" t="s">
        <v>5</v>
      </c>
      <c r="C272" s="1" t="s">
        <v>8</v>
      </c>
      <c r="D272" s="7">
        <v>39692</v>
      </c>
      <c r="E272" s="5">
        <v>0.56597222222222221</v>
      </c>
      <c r="F272" s="5">
        <v>0.63541666666666663</v>
      </c>
      <c r="G272" s="5">
        <f t="shared" si="15"/>
        <v>0.6465277777777777</v>
      </c>
      <c r="H272" s="26">
        <v>16</v>
      </c>
      <c r="I272" s="1">
        <f t="shared" si="16"/>
        <v>1</v>
      </c>
      <c r="J272" s="8">
        <f t="shared" si="14"/>
        <v>2</v>
      </c>
      <c r="K272" s="29">
        <v>2</v>
      </c>
      <c r="L272" s="8"/>
    </row>
    <row r="273" spans="1:12">
      <c r="A273" s="1" t="s">
        <v>3</v>
      </c>
      <c r="B273" s="1" t="s">
        <v>5</v>
      </c>
      <c r="C273" s="1" t="s">
        <v>8</v>
      </c>
      <c r="D273" s="7">
        <v>39693</v>
      </c>
      <c r="E273" s="5">
        <v>0.56597222222222221</v>
      </c>
      <c r="F273" s="5">
        <v>0.63541666666666663</v>
      </c>
      <c r="G273" s="5">
        <f t="shared" si="15"/>
        <v>0.64513888888888882</v>
      </c>
      <c r="H273" s="26">
        <v>14</v>
      </c>
      <c r="I273" s="1">
        <f t="shared" si="16"/>
        <v>0</v>
      </c>
      <c r="J273" s="8">
        <f t="shared" si="14"/>
        <v>3</v>
      </c>
      <c r="K273" s="29">
        <v>2</v>
      </c>
      <c r="L273" s="8"/>
    </row>
    <row r="274" spans="1:12">
      <c r="A274" s="1" t="s">
        <v>3</v>
      </c>
      <c r="B274" s="1" t="s">
        <v>5</v>
      </c>
      <c r="C274" s="1" t="s">
        <v>8</v>
      </c>
      <c r="D274" s="7">
        <v>39694</v>
      </c>
      <c r="E274" s="5">
        <v>0.56597222222222221</v>
      </c>
      <c r="F274" s="5">
        <v>0.63541666666666663</v>
      </c>
      <c r="G274" s="5">
        <f t="shared" si="15"/>
        <v>0.64444444444444438</v>
      </c>
      <c r="H274" s="26">
        <v>13</v>
      </c>
      <c r="I274" s="1">
        <f t="shared" si="16"/>
        <v>0</v>
      </c>
      <c r="J274" s="8">
        <f t="shared" si="14"/>
        <v>4</v>
      </c>
      <c r="K274" s="29">
        <v>2</v>
      </c>
      <c r="L274" s="8"/>
    </row>
    <row r="275" spans="1:12">
      <c r="A275" s="1" t="s">
        <v>3</v>
      </c>
      <c r="B275" s="1" t="s">
        <v>5</v>
      </c>
      <c r="C275" s="1" t="s">
        <v>8</v>
      </c>
      <c r="D275" s="7">
        <v>39695</v>
      </c>
      <c r="E275" s="5">
        <v>0.56597222222222221</v>
      </c>
      <c r="F275" s="5">
        <v>0.63541666666666663</v>
      </c>
      <c r="G275" s="5">
        <f t="shared" si="15"/>
        <v>0.64444444444444438</v>
      </c>
      <c r="H275" s="26">
        <v>13</v>
      </c>
      <c r="I275" s="1">
        <f t="shared" si="16"/>
        <v>0</v>
      </c>
      <c r="J275" s="8">
        <f t="shared" si="14"/>
        <v>5</v>
      </c>
      <c r="K275" s="29">
        <v>2</v>
      </c>
      <c r="L275" s="8"/>
    </row>
    <row r="276" spans="1:12">
      <c r="A276" s="1" t="s">
        <v>3</v>
      </c>
      <c r="B276" s="1" t="s">
        <v>5</v>
      </c>
      <c r="C276" s="1" t="s">
        <v>8</v>
      </c>
      <c r="D276" s="7">
        <v>39696</v>
      </c>
      <c r="E276" s="5">
        <v>0.56597222222222221</v>
      </c>
      <c r="F276" s="5">
        <v>0.63541666666666663</v>
      </c>
      <c r="G276" s="5">
        <f t="shared" si="15"/>
        <v>0.64583333333333326</v>
      </c>
      <c r="H276" s="26">
        <v>15</v>
      </c>
      <c r="I276" s="1">
        <f t="shared" si="16"/>
        <v>1</v>
      </c>
      <c r="J276" s="8">
        <f t="shared" si="14"/>
        <v>6</v>
      </c>
      <c r="K276" s="29">
        <v>2</v>
      </c>
      <c r="L276" s="8"/>
    </row>
    <row r="277" spans="1:12">
      <c r="A277" s="1" t="s">
        <v>3</v>
      </c>
      <c r="B277" s="1" t="s">
        <v>5</v>
      </c>
      <c r="C277" s="1" t="s">
        <v>8</v>
      </c>
      <c r="D277" s="7">
        <v>39697</v>
      </c>
      <c r="E277" s="5">
        <v>0.56597222222222221</v>
      </c>
      <c r="F277" s="5">
        <v>0.63541666666666663</v>
      </c>
      <c r="G277" s="5">
        <f t="shared" si="15"/>
        <v>0.64374999999999993</v>
      </c>
      <c r="H277" s="26">
        <v>12</v>
      </c>
      <c r="I277" s="1">
        <f t="shared" si="16"/>
        <v>0</v>
      </c>
      <c r="J277" s="8">
        <f t="shared" si="14"/>
        <v>7</v>
      </c>
      <c r="K277" s="29">
        <v>2</v>
      </c>
      <c r="L277" s="8"/>
    </row>
    <row r="278" spans="1:12">
      <c r="A278" s="1" t="s">
        <v>3</v>
      </c>
      <c r="B278" s="1" t="s">
        <v>5</v>
      </c>
      <c r="C278" s="1" t="s">
        <v>8</v>
      </c>
      <c r="D278" s="7">
        <v>39698</v>
      </c>
      <c r="E278" s="5">
        <v>0.56597222222222221</v>
      </c>
      <c r="F278" s="5">
        <v>0.63541666666666663</v>
      </c>
      <c r="G278" s="5">
        <f t="shared" si="15"/>
        <v>0.64513888888888882</v>
      </c>
      <c r="H278" s="26">
        <v>14</v>
      </c>
      <c r="I278" s="1">
        <f t="shared" si="16"/>
        <v>0</v>
      </c>
      <c r="J278" s="8">
        <f t="shared" si="14"/>
        <v>1</v>
      </c>
      <c r="K278" s="29">
        <v>2</v>
      </c>
      <c r="L278" s="8"/>
    </row>
    <row r="279" spans="1:12">
      <c r="A279" s="1" t="s">
        <v>3</v>
      </c>
      <c r="B279" s="1" t="s">
        <v>5</v>
      </c>
      <c r="C279" s="1" t="s">
        <v>8</v>
      </c>
      <c r="D279" s="7">
        <v>39699</v>
      </c>
      <c r="E279" s="5">
        <v>0.56597222222222221</v>
      </c>
      <c r="F279" s="5">
        <v>0.63541666666666663</v>
      </c>
      <c r="G279" s="5">
        <f t="shared" si="15"/>
        <v>0.6465277777777777</v>
      </c>
      <c r="H279" s="26">
        <v>16</v>
      </c>
      <c r="I279" s="1">
        <f t="shared" si="16"/>
        <v>1</v>
      </c>
      <c r="J279" s="8">
        <f t="shared" si="14"/>
        <v>2</v>
      </c>
      <c r="K279" s="29">
        <v>2</v>
      </c>
      <c r="L279" s="8"/>
    </row>
    <row r="280" spans="1:12">
      <c r="A280" s="1" t="s">
        <v>3</v>
      </c>
      <c r="B280" s="1" t="s">
        <v>5</v>
      </c>
      <c r="C280" s="1" t="s">
        <v>8</v>
      </c>
      <c r="D280" s="7">
        <v>39700</v>
      </c>
      <c r="E280" s="5">
        <v>0.56597222222222221</v>
      </c>
      <c r="F280" s="5">
        <v>0.63541666666666663</v>
      </c>
      <c r="G280" s="5">
        <f t="shared" si="15"/>
        <v>0.64374999999999993</v>
      </c>
      <c r="H280" s="26">
        <v>12</v>
      </c>
      <c r="I280" s="1">
        <f t="shared" si="16"/>
        <v>0</v>
      </c>
      <c r="J280" s="8">
        <f t="shared" si="14"/>
        <v>3</v>
      </c>
      <c r="K280" s="29">
        <v>2</v>
      </c>
      <c r="L280" s="8"/>
    </row>
    <row r="281" spans="1:12">
      <c r="A281" s="1" t="s">
        <v>3</v>
      </c>
      <c r="B281" s="1" t="s">
        <v>5</v>
      </c>
      <c r="C281" s="1" t="s">
        <v>8</v>
      </c>
      <c r="D281" s="7">
        <v>39701</v>
      </c>
      <c r="E281" s="5">
        <v>0.56597222222222221</v>
      </c>
      <c r="F281" s="5">
        <v>0.63541666666666663</v>
      </c>
      <c r="G281" s="5">
        <f t="shared" si="15"/>
        <v>0.64374999999999993</v>
      </c>
      <c r="H281" s="26">
        <v>12</v>
      </c>
      <c r="I281" s="1">
        <f t="shared" si="16"/>
        <v>0</v>
      </c>
      <c r="J281" s="8">
        <f t="shared" si="14"/>
        <v>4</v>
      </c>
      <c r="K281" s="29">
        <v>2</v>
      </c>
      <c r="L281" s="8"/>
    </row>
    <row r="282" spans="1:12">
      <c r="A282" s="1" t="s">
        <v>3</v>
      </c>
      <c r="B282" s="1" t="s">
        <v>5</v>
      </c>
      <c r="C282" s="1" t="s">
        <v>8</v>
      </c>
      <c r="D282" s="7">
        <v>39702</v>
      </c>
      <c r="E282" s="5">
        <v>0.56597222222222221</v>
      </c>
      <c r="F282" s="5">
        <v>0.63541666666666663</v>
      </c>
      <c r="G282" s="5">
        <f t="shared" si="15"/>
        <v>0.64444444444444438</v>
      </c>
      <c r="H282" s="26">
        <v>13</v>
      </c>
      <c r="I282" s="1">
        <f t="shared" si="16"/>
        <v>0</v>
      </c>
      <c r="J282" s="8">
        <f t="shared" si="14"/>
        <v>5</v>
      </c>
      <c r="K282" s="29">
        <v>2</v>
      </c>
      <c r="L282" s="8"/>
    </row>
    <row r="283" spans="1:12">
      <c r="A283" s="1" t="s">
        <v>3</v>
      </c>
      <c r="B283" s="1" t="s">
        <v>5</v>
      </c>
      <c r="C283" s="1" t="s">
        <v>8</v>
      </c>
      <c r="D283" s="7">
        <v>39703</v>
      </c>
      <c r="E283" s="5">
        <v>0.56597222222222221</v>
      </c>
      <c r="F283" s="5">
        <v>0.63541666666666663</v>
      </c>
      <c r="G283" s="2" t="s">
        <v>1</v>
      </c>
      <c r="H283" s="28" t="s">
        <v>9</v>
      </c>
      <c r="I283" s="1" t="s">
        <v>9</v>
      </c>
      <c r="J283" s="8">
        <f t="shared" si="14"/>
        <v>6</v>
      </c>
      <c r="K283" s="29">
        <v>2</v>
      </c>
      <c r="L283" s="8"/>
    </row>
    <row r="284" spans="1:12">
      <c r="A284" s="1" t="s">
        <v>3</v>
      </c>
      <c r="B284" s="1" t="s">
        <v>5</v>
      </c>
      <c r="C284" s="1" t="s">
        <v>8</v>
      </c>
      <c r="D284" s="7">
        <v>39704</v>
      </c>
      <c r="E284" s="5">
        <v>0.56597222222222221</v>
      </c>
      <c r="F284" s="5">
        <v>0.63541666666666663</v>
      </c>
      <c r="G284" s="5">
        <f t="shared" ref="G284:G315" si="17">F284+H284/60/24</f>
        <v>0.64444444444444438</v>
      </c>
      <c r="H284" s="26">
        <v>13</v>
      </c>
      <c r="I284" s="1">
        <f t="shared" ref="I284:I315" si="18">IF(H284&lt;15,0,1)</f>
        <v>0</v>
      </c>
      <c r="J284" s="8">
        <f t="shared" si="14"/>
        <v>7</v>
      </c>
      <c r="K284" s="29">
        <v>2</v>
      </c>
      <c r="L284" s="8"/>
    </row>
    <row r="285" spans="1:12">
      <c r="A285" s="1" t="s">
        <v>3</v>
      </c>
      <c r="B285" s="1" t="s">
        <v>5</v>
      </c>
      <c r="C285" s="1" t="s">
        <v>8</v>
      </c>
      <c r="D285" s="7">
        <v>39705</v>
      </c>
      <c r="E285" s="5">
        <v>0.56597222222222221</v>
      </c>
      <c r="F285" s="5">
        <v>0.63541666666666663</v>
      </c>
      <c r="G285" s="5">
        <f t="shared" si="17"/>
        <v>0.64583333333333326</v>
      </c>
      <c r="H285" s="26">
        <v>15</v>
      </c>
      <c r="I285" s="1">
        <f t="shared" si="18"/>
        <v>1</v>
      </c>
      <c r="J285" s="8">
        <f t="shared" si="14"/>
        <v>1</v>
      </c>
      <c r="K285" s="29">
        <v>2</v>
      </c>
      <c r="L285" s="8"/>
    </row>
    <row r="286" spans="1:12">
      <c r="A286" s="1" t="s">
        <v>3</v>
      </c>
      <c r="B286" s="1" t="s">
        <v>5</v>
      </c>
      <c r="C286" s="1" t="s">
        <v>8</v>
      </c>
      <c r="D286" s="7">
        <v>39706</v>
      </c>
      <c r="E286" s="5">
        <v>0.56597222222222221</v>
      </c>
      <c r="F286" s="5">
        <v>0.63541666666666663</v>
      </c>
      <c r="G286" s="5">
        <f t="shared" si="17"/>
        <v>0.64583333333333326</v>
      </c>
      <c r="H286" s="26">
        <v>15</v>
      </c>
      <c r="I286" s="1">
        <f t="shared" si="18"/>
        <v>1</v>
      </c>
      <c r="J286" s="8">
        <f t="shared" si="14"/>
        <v>2</v>
      </c>
      <c r="K286" s="29">
        <v>2</v>
      </c>
      <c r="L286" s="8"/>
    </row>
    <row r="287" spans="1:12">
      <c r="A287" s="1" t="s">
        <v>3</v>
      </c>
      <c r="B287" s="1" t="s">
        <v>5</v>
      </c>
      <c r="C287" s="1" t="s">
        <v>8</v>
      </c>
      <c r="D287" s="7">
        <v>39707</v>
      </c>
      <c r="E287" s="5">
        <v>0.56597222222222221</v>
      </c>
      <c r="F287" s="5">
        <v>0.63541666666666663</v>
      </c>
      <c r="G287" s="5">
        <f t="shared" si="17"/>
        <v>0.64305555555555549</v>
      </c>
      <c r="H287" s="26">
        <v>11</v>
      </c>
      <c r="I287" s="1">
        <f t="shared" si="18"/>
        <v>0</v>
      </c>
      <c r="J287" s="8">
        <f t="shared" si="14"/>
        <v>3</v>
      </c>
      <c r="K287" s="29">
        <v>2</v>
      </c>
      <c r="L287" s="8"/>
    </row>
    <row r="288" spans="1:12">
      <c r="A288" s="1" t="s">
        <v>3</v>
      </c>
      <c r="B288" s="1" t="s">
        <v>5</v>
      </c>
      <c r="C288" s="1" t="s">
        <v>8</v>
      </c>
      <c r="D288" s="7">
        <v>39708</v>
      </c>
      <c r="E288" s="5">
        <v>0.56597222222222221</v>
      </c>
      <c r="F288" s="5">
        <v>0.63541666666666663</v>
      </c>
      <c r="G288" s="5">
        <f t="shared" si="17"/>
        <v>0.64513888888888882</v>
      </c>
      <c r="H288" s="26">
        <v>14</v>
      </c>
      <c r="I288" s="1">
        <f t="shared" si="18"/>
        <v>0</v>
      </c>
      <c r="J288" s="8">
        <f t="shared" si="14"/>
        <v>4</v>
      </c>
      <c r="K288" s="29">
        <v>2</v>
      </c>
      <c r="L288" s="8"/>
    </row>
    <row r="289" spans="1:12">
      <c r="A289" s="1" t="s">
        <v>3</v>
      </c>
      <c r="B289" s="1" t="s">
        <v>5</v>
      </c>
      <c r="C289" s="1" t="s">
        <v>8</v>
      </c>
      <c r="D289" s="7">
        <v>39709</v>
      </c>
      <c r="E289" s="5">
        <v>0.56597222222222221</v>
      </c>
      <c r="F289" s="5">
        <v>0.63541666666666663</v>
      </c>
      <c r="G289" s="5">
        <f t="shared" si="17"/>
        <v>0.64374999999999993</v>
      </c>
      <c r="H289" s="26">
        <v>12</v>
      </c>
      <c r="I289" s="1">
        <f t="shared" si="18"/>
        <v>0</v>
      </c>
      <c r="J289" s="8">
        <f t="shared" si="14"/>
        <v>5</v>
      </c>
      <c r="K289" s="29">
        <v>2</v>
      </c>
      <c r="L289" s="8"/>
    </row>
    <row r="290" spans="1:12">
      <c r="A290" s="1" t="s">
        <v>3</v>
      </c>
      <c r="B290" s="1" t="s">
        <v>5</v>
      </c>
      <c r="C290" s="1" t="s">
        <v>8</v>
      </c>
      <c r="D290" s="7">
        <v>39710</v>
      </c>
      <c r="E290" s="5">
        <v>0.56597222222222221</v>
      </c>
      <c r="F290" s="5">
        <v>0.63541666666666663</v>
      </c>
      <c r="G290" s="5">
        <f t="shared" si="17"/>
        <v>0.64583333333333326</v>
      </c>
      <c r="H290" s="26">
        <v>15</v>
      </c>
      <c r="I290" s="1">
        <f t="shared" si="18"/>
        <v>1</v>
      </c>
      <c r="J290" s="8">
        <f t="shared" si="14"/>
        <v>6</v>
      </c>
      <c r="K290" s="29">
        <v>2</v>
      </c>
      <c r="L290" s="8"/>
    </row>
    <row r="291" spans="1:12">
      <c r="A291" s="1" t="s">
        <v>3</v>
      </c>
      <c r="B291" s="1" t="s">
        <v>5</v>
      </c>
      <c r="C291" s="1" t="s">
        <v>8</v>
      </c>
      <c r="D291" s="7">
        <v>39711</v>
      </c>
      <c r="E291" s="5">
        <v>0.56597222222222221</v>
      </c>
      <c r="F291" s="5">
        <v>0.63541666666666663</v>
      </c>
      <c r="G291" s="5">
        <f t="shared" si="17"/>
        <v>0.64444444444444438</v>
      </c>
      <c r="H291" s="26">
        <v>13</v>
      </c>
      <c r="I291" s="1">
        <f t="shared" si="18"/>
        <v>0</v>
      </c>
      <c r="J291" s="8">
        <f t="shared" si="14"/>
        <v>7</v>
      </c>
      <c r="K291" s="29">
        <v>2</v>
      </c>
      <c r="L291" s="8"/>
    </row>
    <row r="292" spans="1:12">
      <c r="A292" s="1" t="s">
        <v>3</v>
      </c>
      <c r="B292" s="1" t="s">
        <v>5</v>
      </c>
      <c r="C292" s="1" t="s">
        <v>8</v>
      </c>
      <c r="D292" s="7">
        <v>39712</v>
      </c>
      <c r="E292" s="5">
        <v>0.56597222222222221</v>
      </c>
      <c r="F292" s="5">
        <v>0.63541666666666663</v>
      </c>
      <c r="G292" s="5">
        <f t="shared" si="17"/>
        <v>0.64513888888888882</v>
      </c>
      <c r="H292" s="26">
        <v>14</v>
      </c>
      <c r="I292" s="1">
        <f t="shared" si="18"/>
        <v>0</v>
      </c>
      <c r="J292" s="8">
        <f t="shared" si="14"/>
        <v>1</v>
      </c>
      <c r="K292" s="29">
        <v>2</v>
      </c>
      <c r="L292" s="8"/>
    </row>
    <row r="293" spans="1:12">
      <c r="A293" s="1" t="s">
        <v>3</v>
      </c>
      <c r="B293" s="1" t="s">
        <v>5</v>
      </c>
      <c r="C293" s="1" t="s">
        <v>8</v>
      </c>
      <c r="D293" s="7">
        <v>39713</v>
      </c>
      <c r="E293" s="5">
        <v>0.56597222222222221</v>
      </c>
      <c r="F293" s="5">
        <v>0.63541666666666663</v>
      </c>
      <c r="G293" s="5">
        <f t="shared" si="17"/>
        <v>0.64583333333333326</v>
      </c>
      <c r="H293" s="26">
        <v>15</v>
      </c>
      <c r="I293" s="1">
        <f t="shared" si="18"/>
        <v>1</v>
      </c>
      <c r="J293" s="8">
        <f t="shared" si="14"/>
        <v>2</v>
      </c>
      <c r="K293" s="29">
        <v>2</v>
      </c>
      <c r="L293" s="8"/>
    </row>
    <row r="294" spans="1:12">
      <c r="A294" s="1" t="s">
        <v>3</v>
      </c>
      <c r="B294" s="1" t="s">
        <v>5</v>
      </c>
      <c r="C294" s="1" t="s">
        <v>8</v>
      </c>
      <c r="D294" s="7">
        <v>39714</v>
      </c>
      <c r="E294" s="5">
        <v>0.56597222222222221</v>
      </c>
      <c r="F294" s="5">
        <v>0.63541666666666663</v>
      </c>
      <c r="G294" s="5">
        <f t="shared" si="17"/>
        <v>0.64444444444444438</v>
      </c>
      <c r="H294" s="26">
        <v>13</v>
      </c>
      <c r="I294" s="1">
        <f t="shared" si="18"/>
        <v>0</v>
      </c>
      <c r="J294" s="8">
        <f t="shared" si="14"/>
        <v>3</v>
      </c>
      <c r="K294" s="29">
        <v>2</v>
      </c>
      <c r="L294" s="8"/>
    </row>
    <row r="295" spans="1:12">
      <c r="A295" s="1" t="s">
        <v>3</v>
      </c>
      <c r="B295" s="1" t="s">
        <v>5</v>
      </c>
      <c r="C295" s="1" t="s">
        <v>8</v>
      </c>
      <c r="D295" s="7">
        <v>39715</v>
      </c>
      <c r="E295" s="5">
        <v>0.56597222222222221</v>
      </c>
      <c r="F295" s="5">
        <v>0.63541666666666663</v>
      </c>
      <c r="G295" s="5">
        <f t="shared" si="17"/>
        <v>0.64374999999999993</v>
      </c>
      <c r="H295" s="26">
        <v>12</v>
      </c>
      <c r="I295" s="1">
        <f t="shared" si="18"/>
        <v>0</v>
      </c>
      <c r="J295" s="8">
        <f t="shared" si="14"/>
        <v>4</v>
      </c>
      <c r="K295" s="29">
        <v>2</v>
      </c>
      <c r="L295" s="8"/>
    </row>
    <row r="296" spans="1:12">
      <c r="A296" s="1" t="s">
        <v>3</v>
      </c>
      <c r="B296" s="1" t="s">
        <v>5</v>
      </c>
      <c r="C296" s="1" t="s">
        <v>8</v>
      </c>
      <c r="D296" s="7">
        <v>39716</v>
      </c>
      <c r="E296" s="5">
        <v>0.56597222222222221</v>
      </c>
      <c r="F296" s="5">
        <v>0.63541666666666663</v>
      </c>
      <c r="G296" s="5">
        <f t="shared" si="17"/>
        <v>0.64374999999999993</v>
      </c>
      <c r="H296" s="26">
        <v>12</v>
      </c>
      <c r="I296" s="1">
        <f t="shared" si="18"/>
        <v>0</v>
      </c>
      <c r="J296" s="8">
        <f t="shared" si="14"/>
        <v>5</v>
      </c>
      <c r="K296" s="29">
        <v>2</v>
      </c>
      <c r="L296" s="8"/>
    </row>
    <row r="297" spans="1:12">
      <c r="A297" s="1" t="s">
        <v>3</v>
      </c>
      <c r="B297" s="1" t="s">
        <v>5</v>
      </c>
      <c r="C297" s="1" t="s">
        <v>8</v>
      </c>
      <c r="D297" s="7">
        <v>39717</v>
      </c>
      <c r="E297" s="5">
        <v>0.56597222222222221</v>
      </c>
      <c r="F297" s="5">
        <v>0.63541666666666663</v>
      </c>
      <c r="G297" s="5">
        <f t="shared" si="17"/>
        <v>0.64583333333333326</v>
      </c>
      <c r="H297" s="26">
        <v>15</v>
      </c>
      <c r="I297" s="1">
        <f t="shared" si="18"/>
        <v>1</v>
      </c>
      <c r="J297" s="8">
        <f t="shared" si="14"/>
        <v>6</v>
      </c>
      <c r="K297" s="29">
        <v>2</v>
      </c>
      <c r="L297" s="8"/>
    </row>
    <row r="298" spans="1:12">
      <c r="A298" s="1" t="s">
        <v>3</v>
      </c>
      <c r="B298" s="1" t="s">
        <v>5</v>
      </c>
      <c r="C298" s="1" t="s">
        <v>8</v>
      </c>
      <c r="D298" s="7">
        <v>39718</v>
      </c>
      <c r="E298" s="5">
        <v>0.56597222222222221</v>
      </c>
      <c r="F298" s="5">
        <v>0.63541666666666663</v>
      </c>
      <c r="G298" s="5">
        <f t="shared" si="17"/>
        <v>0.64374999999999993</v>
      </c>
      <c r="H298" s="26">
        <v>12</v>
      </c>
      <c r="I298" s="1">
        <f t="shared" si="18"/>
        <v>0</v>
      </c>
      <c r="J298" s="8">
        <f t="shared" si="14"/>
        <v>7</v>
      </c>
      <c r="K298" s="29">
        <v>2</v>
      </c>
      <c r="L298" s="8"/>
    </row>
    <row r="299" spans="1:12">
      <c r="A299" s="1" t="s">
        <v>3</v>
      </c>
      <c r="B299" s="1" t="s">
        <v>5</v>
      </c>
      <c r="C299" s="1" t="s">
        <v>8</v>
      </c>
      <c r="D299" s="7">
        <v>39719</v>
      </c>
      <c r="E299" s="5">
        <v>0.56597222222222221</v>
      </c>
      <c r="F299" s="5">
        <v>0.63541666666666663</v>
      </c>
      <c r="G299" s="5">
        <f t="shared" si="17"/>
        <v>0.64513888888888882</v>
      </c>
      <c r="H299" s="26">
        <v>14</v>
      </c>
      <c r="I299" s="1">
        <f t="shared" si="18"/>
        <v>0</v>
      </c>
      <c r="J299" s="8">
        <f t="shared" si="14"/>
        <v>1</v>
      </c>
      <c r="K299" s="29">
        <v>2</v>
      </c>
      <c r="L299" s="8"/>
    </row>
    <row r="300" spans="1:12">
      <c r="A300" s="1" t="s">
        <v>3</v>
      </c>
      <c r="B300" s="1" t="s">
        <v>5</v>
      </c>
      <c r="C300" s="1" t="s">
        <v>8</v>
      </c>
      <c r="D300" s="7">
        <v>39720</v>
      </c>
      <c r="E300" s="5">
        <v>0.56597222222222221</v>
      </c>
      <c r="F300" s="5">
        <v>0.63541666666666663</v>
      </c>
      <c r="G300" s="5">
        <f t="shared" si="17"/>
        <v>0.64722222222222214</v>
      </c>
      <c r="H300" s="26">
        <v>17</v>
      </c>
      <c r="I300" s="1">
        <f t="shared" si="18"/>
        <v>1</v>
      </c>
      <c r="J300" s="8">
        <f t="shared" si="14"/>
        <v>2</v>
      </c>
      <c r="K300" s="29">
        <v>2</v>
      </c>
      <c r="L300" s="8"/>
    </row>
    <row r="301" spans="1:12">
      <c r="A301" s="1" t="s">
        <v>3</v>
      </c>
      <c r="B301" s="1" t="s">
        <v>5</v>
      </c>
      <c r="C301" s="1" t="s">
        <v>8</v>
      </c>
      <c r="D301" s="7">
        <v>39721</v>
      </c>
      <c r="E301" s="5">
        <v>0.56597222222222221</v>
      </c>
      <c r="F301" s="5">
        <v>0.63541666666666663</v>
      </c>
      <c r="G301" s="5">
        <f t="shared" si="17"/>
        <v>0.64444444444444438</v>
      </c>
      <c r="H301" s="26">
        <v>13</v>
      </c>
      <c r="I301" s="1">
        <f t="shared" si="18"/>
        <v>0</v>
      </c>
      <c r="J301" s="8">
        <f t="shared" si="14"/>
        <v>3</v>
      </c>
      <c r="K301" s="29">
        <v>2</v>
      </c>
      <c r="L301" s="8"/>
    </row>
    <row r="302" spans="1:12">
      <c r="A302" s="1" t="s">
        <v>3</v>
      </c>
      <c r="B302" s="1" t="s">
        <v>5</v>
      </c>
      <c r="C302" s="1" t="s">
        <v>4</v>
      </c>
      <c r="D302" s="7">
        <v>39692</v>
      </c>
      <c r="E302" s="5">
        <v>0.84722222222222221</v>
      </c>
      <c r="F302" s="5">
        <v>0.89930555555555547</v>
      </c>
      <c r="G302" s="5">
        <f t="shared" si="17"/>
        <v>0.91180555555555542</v>
      </c>
      <c r="H302" s="26">
        <v>18</v>
      </c>
      <c r="I302" s="1">
        <f t="shared" si="18"/>
        <v>1</v>
      </c>
      <c r="J302" s="8">
        <f t="shared" si="14"/>
        <v>2</v>
      </c>
      <c r="K302" s="29">
        <v>3</v>
      </c>
      <c r="L302" s="8"/>
    </row>
    <row r="303" spans="1:12">
      <c r="A303" s="1" t="s">
        <v>3</v>
      </c>
      <c r="B303" s="1" t="s">
        <v>5</v>
      </c>
      <c r="C303" s="1" t="s">
        <v>4</v>
      </c>
      <c r="D303" s="7">
        <v>39693</v>
      </c>
      <c r="E303" s="5">
        <v>0.84722222222222221</v>
      </c>
      <c r="F303" s="5">
        <v>0.89930555555555547</v>
      </c>
      <c r="G303" s="5">
        <f t="shared" si="17"/>
        <v>0.90694444444444433</v>
      </c>
      <c r="H303" s="26">
        <v>11</v>
      </c>
      <c r="I303" s="1">
        <f t="shared" si="18"/>
        <v>0</v>
      </c>
      <c r="J303" s="8">
        <f t="shared" si="14"/>
        <v>3</v>
      </c>
      <c r="K303" s="29">
        <v>3</v>
      </c>
      <c r="L303" s="8"/>
    </row>
    <row r="304" spans="1:12">
      <c r="A304" s="1" t="s">
        <v>3</v>
      </c>
      <c r="B304" s="1" t="s">
        <v>5</v>
      </c>
      <c r="C304" s="1" t="s">
        <v>4</v>
      </c>
      <c r="D304" s="7">
        <v>39694</v>
      </c>
      <c r="E304" s="5">
        <v>0.84722222222222221</v>
      </c>
      <c r="F304" s="5">
        <v>0.89930555555555547</v>
      </c>
      <c r="G304" s="5">
        <f t="shared" si="17"/>
        <v>0.90555555555555545</v>
      </c>
      <c r="H304" s="26">
        <v>9</v>
      </c>
      <c r="I304" s="1">
        <f t="shared" si="18"/>
        <v>0</v>
      </c>
      <c r="J304" s="8">
        <f t="shared" si="14"/>
        <v>4</v>
      </c>
      <c r="K304" s="29">
        <v>3</v>
      </c>
      <c r="L304" s="8"/>
    </row>
    <row r="305" spans="1:12">
      <c r="A305" s="1" t="s">
        <v>3</v>
      </c>
      <c r="B305" s="1" t="s">
        <v>5</v>
      </c>
      <c r="C305" s="1" t="s">
        <v>4</v>
      </c>
      <c r="D305" s="7">
        <v>39695</v>
      </c>
      <c r="E305" s="5">
        <v>0.84722222222222221</v>
      </c>
      <c r="F305" s="5">
        <v>0.89930555555555547</v>
      </c>
      <c r="G305" s="5">
        <f t="shared" si="17"/>
        <v>0.90694444444444433</v>
      </c>
      <c r="H305" s="26">
        <v>11</v>
      </c>
      <c r="I305" s="1">
        <f t="shared" si="18"/>
        <v>0</v>
      </c>
      <c r="J305" s="8">
        <f t="shared" si="14"/>
        <v>5</v>
      </c>
      <c r="K305" s="29">
        <v>3</v>
      </c>
      <c r="L305" s="8"/>
    </row>
    <row r="306" spans="1:12">
      <c r="A306" s="1" t="s">
        <v>3</v>
      </c>
      <c r="B306" s="1" t="s">
        <v>5</v>
      </c>
      <c r="C306" s="1" t="s">
        <v>4</v>
      </c>
      <c r="D306" s="7">
        <v>39696</v>
      </c>
      <c r="E306" s="5">
        <v>0.84722222222222221</v>
      </c>
      <c r="F306" s="5">
        <v>0.89930555555555547</v>
      </c>
      <c r="G306" s="5">
        <f t="shared" si="17"/>
        <v>0.90833333333333321</v>
      </c>
      <c r="H306" s="26">
        <v>13</v>
      </c>
      <c r="I306" s="1">
        <f t="shared" si="18"/>
        <v>0</v>
      </c>
      <c r="J306" s="8">
        <f t="shared" si="14"/>
        <v>6</v>
      </c>
      <c r="K306" s="29">
        <v>3</v>
      </c>
      <c r="L306" s="8"/>
    </row>
    <row r="307" spans="1:12">
      <c r="A307" s="1" t="s">
        <v>3</v>
      </c>
      <c r="B307" s="1" t="s">
        <v>5</v>
      </c>
      <c r="C307" s="1" t="s">
        <v>4</v>
      </c>
      <c r="D307" s="7">
        <v>39697</v>
      </c>
      <c r="E307" s="5">
        <v>0.84722222222222221</v>
      </c>
      <c r="F307" s="5">
        <v>0.89930555555555547</v>
      </c>
      <c r="G307" s="5">
        <f t="shared" si="17"/>
        <v>0.89722222222222214</v>
      </c>
      <c r="H307" s="26">
        <v>-3</v>
      </c>
      <c r="I307" s="1">
        <f t="shared" si="18"/>
        <v>0</v>
      </c>
      <c r="J307" s="8">
        <f t="shared" si="14"/>
        <v>7</v>
      </c>
      <c r="K307" s="29">
        <v>3</v>
      </c>
      <c r="L307" s="8"/>
    </row>
    <row r="308" spans="1:12">
      <c r="A308" s="1" t="s">
        <v>3</v>
      </c>
      <c r="B308" s="1" t="s">
        <v>5</v>
      </c>
      <c r="C308" s="1" t="s">
        <v>4</v>
      </c>
      <c r="D308" s="7">
        <v>39698</v>
      </c>
      <c r="E308" s="5">
        <v>0.84722222222222221</v>
      </c>
      <c r="F308" s="5">
        <v>0.89930555555555547</v>
      </c>
      <c r="G308" s="5">
        <f t="shared" si="17"/>
        <v>0.90833333333333321</v>
      </c>
      <c r="H308" s="26">
        <v>13</v>
      </c>
      <c r="I308" s="1">
        <f t="shared" si="18"/>
        <v>0</v>
      </c>
      <c r="J308" s="8">
        <f t="shared" si="14"/>
        <v>1</v>
      </c>
      <c r="K308" s="29">
        <v>3</v>
      </c>
      <c r="L308" s="8"/>
    </row>
    <row r="309" spans="1:12">
      <c r="A309" s="1" t="s">
        <v>3</v>
      </c>
      <c r="B309" s="1" t="s">
        <v>5</v>
      </c>
      <c r="C309" s="1" t="s">
        <v>4</v>
      </c>
      <c r="D309" s="7">
        <v>39699</v>
      </c>
      <c r="E309" s="5">
        <v>0.84722222222222221</v>
      </c>
      <c r="F309" s="5">
        <v>0.89930555555555547</v>
      </c>
      <c r="G309" s="5">
        <f t="shared" si="17"/>
        <v>0.91180555555555542</v>
      </c>
      <c r="H309" s="26">
        <v>18</v>
      </c>
      <c r="I309" s="1">
        <f t="shared" si="18"/>
        <v>1</v>
      </c>
      <c r="J309" s="8">
        <f t="shared" si="14"/>
        <v>2</v>
      </c>
      <c r="K309" s="29">
        <v>3</v>
      </c>
      <c r="L309" s="8"/>
    </row>
    <row r="310" spans="1:12">
      <c r="A310" s="1" t="s">
        <v>3</v>
      </c>
      <c r="B310" s="1" t="s">
        <v>5</v>
      </c>
      <c r="C310" s="1" t="s">
        <v>4</v>
      </c>
      <c r="D310" s="7">
        <v>39700</v>
      </c>
      <c r="E310" s="5">
        <v>0.84722222222222221</v>
      </c>
      <c r="F310" s="5">
        <v>0.89930555555555547</v>
      </c>
      <c r="G310" s="5">
        <f t="shared" si="17"/>
        <v>0.90347222222222212</v>
      </c>
      <c r="H310" s="26">
        <v>6</v>
      </c>
      <c r="I310" s="1">
        <f t="shared" si="18"/>
        <v>0</v>
      </c>
      <c r="J310" s="8">
        <f t="shared" si="14"/>
        <v>3</v>
      </c>
      <c r="K310" s="29">
        <v>3</v>
      </c>
      <c r="L310" s="8"/>
    </row>
    <row r="311" spans="1:12">
      <c r="A311" s="1" t="s">
        <v>3</v>
      </c>
      <c r="B311" s="1" t="s">
        <v>5</v>
      </c>
      <c r="C311" s="1" t="s">
        <v>4</v>
      </c>
      <c r="D311" s="7">
        <v>39701</v>
      </c>
      <c r="E311" s="5">
        <v>0.84722222222222221</v>
      </c>
      <c r="F311" s="5">
        <v>0.89930555555555547</v>
      </c>
      <c r="G311" s="5">
        <f t="shared" si="17"/>
        <v>0.89791666666666659</v>
      </c>
      <c r="H311" s="26">
        <v>-2</v>
      </c>
      <c r="I311" s="1">
        <f t="shared" si="18"/>
        <v>0</v>
      </c>
      <c r="J311" s="8">
        <f t="shared" si="14"/>
        <v>4</v>
      </c>
      <c r="K311" s="29">
        <v>3</v>
      </c>
      <c r="L311" s="8"/>
    </row>
    <row r="312" spans="1:12">
      <c r="A312" s="1" t="s">
        <v>3</v>
      </c>
      <c r="B312" s="1" t="s">
        <v>5</v>
      </c>
      <c r="C312" s="1" t="s">
        <v>4</v>
      </c>
      <c r="D312" s="7">
        <v>39702</v>
      </c>
      <c r="E312" s="5">
        <v>0.84722222222222221</v>
      </c>
      <c r="F312" s="5">
        <v>0.89930555555555547</v>
      </c>
      <c r="G312" s="5">
        <f t="shared" si="17"/>
        <v>0.90555555555555545</v>
      </c>
      <c r="H312" s="26">
        <v>9</v>
      </c>
      <c r="I312" s="1">
        <f t="shared" si="18"/>
        <v>0</v>
      </c>
      <c r="J312" s="8">
        <f t="shared" si="14"/>
        <v>5</v>
      </c>
      <c r="K312" s="29">
        <v>3</v>
      </c>
      <c r="L312" s="8"/>
    </row>
    <row r="313" spans="1:12">
      <c r="A313" s="1" t="s">
        <v>3</v>
      </c>
      <c r="B313" s="1" t="s">
        <v>5</v>
      </c>
      <c r="C313" s="1" t="s">
        <v>4</v>
      </c>
      <c r="D313" s="7">
        <v>39703</v>
      </c>
      <c r="E313" s="5">
        <v>0.84722222222222221</v>
      </c>
      <c r="F313" s="5">
        <v>0.89930555555555547</v>
      </c>
      <c r="G313" s="5">
        <f t="shared" si="17"/>
        <v>0.91458333333333319</v>
      </c>
      <c r="H313" s="26">
        <v>22</v>
      </c>
      <c r="I313" s="1">
        <f t="shared" si="18"/>
        <v>1</v>
      </c>
      <c r="J313" s="8">
        <f t="shared" si="14"/>
        <v>6</v>
      </c>
      <c r="K313" s="29">
        <v>3</v>
      </c>
      <c r="L313" s="8"/>
    </row>
    <row r="314" spans="1:12">
      <c r="A314" s="1" t="s">
        <v>3</v>
      </c>
      <c r="B314" s="1" t="s">
        <v>5</v>
      </c>
      <c r="C314" s="1" t="s">
        <v>4</v>
      </c>
      <c r="D314" s="7">
        <v>39704</v>
      </c>
      <c r="E314" s="5">
        <v>0.84722222222222221</v>
      </c>
      <c r="F314" s="5">
        <v>0.89930555555555547</v>
      </c>
      <c r="G314" s="5">
        <f t="shared" si="17"/>
        <v>0.90694444444444433</v>
      </c>
      <c r="H314" s="26">
        <v>11</v>
      </c>
      <c r="I314" s="1">
        <f t="shared" si="18"/>
        <v>0</v>
      </c>
      <c r="J314" s="8">
        <f t="shared" si="14"/>
        <v>7</v>
      </c>
      <c r="K314" s="29">
        <v>3</v>
      </c>
      <c r="L314" s="8"/>
    </row>
    <row r="315" spans="1:12">
      <c r="A315" s="1" t="s">
        <v>3</v>
      </c>
      <c r="B315" s="1" t="s">
        <v>5</v>
      </c>
      <c r="C315" s="1" t="s">
        <v>4</v>
      </c>
      <c r="D315" s="7">
        <v>39705</v>
      </c>
      <c r="E315" s="5">
        <v>0.84722222222222221</v>
      </c>
      <c r="F315" s="5">
        <v>0.89930555555555547</v>
      </c>
      <c r="G315" s="5">
        <f t="shared" si="17"/>
        <v>0.90902777777777766</v>
      </c>
      <c r="H315" s="26">
        <v>14</v>
      </c>
      <c r="I315" s="1">
        <f t="shared" si="18"/>
        <v>0</v>
      </c>
      <c r="J315" s="8">
        <f t="shared" si="14"/>
        <v>1</v>
      </c>
      <c r="K315" s="29">
        <v>3</v>
      </c>
      <c r="L315" s="8"/>
    </row>
    <row r="316" spans="1:12">
      <c r="A316" s="1" t="s">
        <v>3</v>
      </c>
      <c r="B316" s="1" t="s">
        <v>5</v>
      </c>
      <c r="C316" s="1" t="s">
        <v>4</v>
      </c>
      <c r="D316" s="7">
        <v>39706</v>
      </c>
      <c r="E316" s="5">
        <v>0.84722222222222221</v>
      </c>
      <c r="F316" s="5">
        <v>0.89930555555555547</v>
      </c>
      <c r="G316" s="5">
        <f t="shared" ref="G316:G347" si="19">F316+H316/60/24</f>
        <v>0.90902777777777766</v>
      </c>
      <c r="H316" s="26">
        <v>14</v>
      </c>
      <c r="I316" s="1">
        <f t="shared" ref="I316:I347" si="20">IF(H316&lt;15,0,1)</f>
        <v>0</v>
      </c>
      <c r="J316" s="8">
        <f t="shared" si="14"/>
        <v>2</v>
      </c>
      <c r="K316" s="29">
        <v>3</v>
      </c>
      <c r="L316" s="8"/>
    </row>
    <row r="317" spans="1:12">
      <c r="A317" s="1" t="s">
        <v>3</v>
      </c>
      <c r="B317" s="1" t="s">
        <v>5</v>
      </c>
      <c r="C317" s="1" t="s">
        <v>4</v>
      </c>
      <c r="D317" s="7">
        <v>39707</v>
      </c>
      <c r="E317" s="5">
        <v>0.84722222222222221</v>
      </c>
      <c r="F317" s="5">
        <v>0.89930555555555547</v>
      </c>
      <c r="G317" s="5">
        <f t="shared" si="19"/>
        <v>0.89027777777777772</v>
      </c>
      <c r="H317" s="26">
        <v>-13</v>
      </c>
      <c r="I317" s="1">
        <f t="shared" si="20"/>
        <v>0</v>
      </c>
      <c r="J317" s="8">
        <f t="shared" si="14"/>
        <v>3</v>
      </c>
      <c r="K317" s="29">
        <v>3</v>
      </c>
      <c r="L317" s="8"/>
    </row>
    <row r="318" spans="1:12">
      <c r="A318" s="1" t="s">
        <v>3</v>
      </c>
      <c r="B318" s="1" t="s">
        <v>5</v>
      </c>
      <c r="C318" s="1" t="s">
        <v>4</v>
      </c>
      <c r="D318" s="7">
        <v>39708</v>
      </c>
      <c r="E318" s="5">
        <v>0.84722222222222221</v>
      </c>
      <c r="F318" s="5">
        <v>0.89930555555555547</v>
      </c>
      <c r="G318" s="5">
        <f t="shared" si="19"/>
        <v>0.90763888888888877</v>
      </c>
      <c r="H318" s="26">
        <v>12</v>
      </c>
      <c r="I318" s="1">
        <f t="shared" si="20"/>
        <v>0</v>
      </c>
      <c r="J318" s="8">
        <f t="shared" si="14"/>
        <v>4</v>
      </c>
      <c r="K318" s="29">
        <v>3</v>
      </c>
      <c r="L318" s="8"/>
    </row>
    <row r="319" spans="1:12">
      <c r="A319" s="1" t="s">
        <v>3</v>
      </c>
      <c r="B319" s="1" t="s">
        <v>5</v>
      </c>
      <c r="C319" s="1" t="s">
        <v>4</v>
      </c>
      <c r="D319" s="7">
        <v>39709</v>
      </c>
      <c r="E319" s="5">
        <v>0.84722222222222221</v>
      </c>
      <c r="F319" s="5">
        <v>0.89930555555555547</v>
      </c>
      <c r="G319" s="5">
        <f t="shared" si="19"/>
        <v>0.90277777777777768</v>
      </c>
      <c r="H319" s="26">
        <v>5</v>
      </c>
      <c r="I319" s="1">
        <f t="shared" si="20"/>
        <v>0</v>
      </c>
      <c r="J319" s="8">
        <f t="shared" si="14"/>
        <v>5</v>
      </c>
      <c r="K319" s="29">
        <v>3</v>
      </c>
      <c r="L319" s="8"/>
    </row>
    <row r="320" spans="1:12">
      <c r="A320" s="1" t="s">
        <v>3</v>
      </c>
      <c r="B320" s="1" t="s">
        <v>5</v>
      </c>
      <c r="C320" s="1" t="s">
        <v>4</v>
      </c>
      <c r="D320" s="7">
        <v>39710</v>
      </c>
      <c r="E320" s="5">
        <v>0.84722222222222221</v>
      </c>
      <c r="F320" s="5">
        <v>0.89930555555555547</v>
      </c>
      <c r="G320" s="5">
        <f t="shared" si="19"/>
        <v>0.91180555555555542</v>
      </c>
      <c r="H320" s="26">
        <v>18</v>
      </c>
      <c r="I320" s="1">
        <f t="shared" si="20"/>
        <v>1</v>
      </c>
      <c r="J320" s="8">
        <f t="shared" si="14"/>
        <v>6</v>
      </c>
      <c r="K320" s="29">
        <v>3</v>
      </c>
      <c r="L320" s="8"/>
    </row>
    <row r="321" spans="1:12">
      <c r="A321" s="1" t="s">
        <v>3</v>
      </c>
      <c r="B321" s="1" t="s">
        <v>5</v>
      </c>
      <c r="C321" s="1" t="s">
        <v>4</v>
      </c>
      <c r="D321" s="7">
        <v>39711</v>
      </c>
      <c r="E321" s="5">
        <v>0.84722222222222221</v>
      </c>
      <c r="F321" s="5">
        <v>0.89930555555555547</v>
      </c>
      <c r="G321" s="5">
        <f t="shared" si="19"/>
        <v>0.90486111111111101</v>
      </c>
      <c r="H321" s="26">
        <v>8</v>
      </c>
      <c r="I321" s="1">
        <f t="shared" si="20"/>
        <v>0</v>
      </c>
      <c r="J321" s="8">
        <f t="shared" si="14"/>
        <v>7</v>
      </c>
      <c r="K321" s="29">
        <v>3</v>
      </c>
      <c r="L321" s="8"/>
    </row>
    <row r="322" spans="1:12">
      <c r="A322" s="1" t="s">
        <v>3</v>
      </c>
      <c r="B322" s="1" t="s">
        <v>5</v>
      </c>
      <c r="C322" s="1" t="s">
        <v>4</v>
      </c>
      <c r="D322" s="7">
        <v>39712</v>
      </c>
      <c r="E322" s="5">
        <v>0.84722222222222221</v>
      </c>
      <c r="F322" s="5">
        <v>0.89930555555555547</v>
      </c>
      <c r="G322" s="5">
        <f t="shared" si="19"/>
        <v>0.90833333333333321</v>
      </c>
      <c r="H322" s="26">
        <v>13</v>
      </c>
      <c r="I322" s="1">
        <f t="shared" si="20"/>
        <v>0</v>
      </c>
      <c r="J322" s="8">
        <f t="shared" ref="J322:J361" si="21">WEEKDAY(D322)</f>
        <v>1</v>
      </c>
      <c r="K322" s="29">
        <v>3</v>
      </c>
      <c r="L322" s="8"/>
    </row>
    <row r="323" spans="1:12">
      <c r="A323" s="1" t="s">
        <v>3</v>
      </c>
      <c r="B323" s="1" t="s">
        <v>5</v>
      </c>
      <c r="C323" s="1" t="s">
        <v>4</v>
      </c>
      <c r="D323" s="7">
        <v>39713</v>
      </c>
      <c r="E323" s="5">
        <v>0.84722222222222221</v>
      </c>
      <c r="F323" s="5">
        <v>0.89930555555555547</v>
      </c>
      <c r="G323" s="5">
        <f t="shared" si="19"/>
        <v>0.90902777777777766</v>
      </c>
      <c r="H323" s="26">
        <v>14</v>
      </c>
      <c r="I323" s="1">
        <f t="shared" si="20"/>
        <v>0</v>
      </c>
      <c r="J323" s="8">
        <f t="shared" si="21"/>
        <v>2</v>
      </c>
      <c r="K323" s="29">
        <v>3</v>
      </c>
      <c r="L323" s="8"/>
    </row>
    <row r="324" spans="1:12">
      <c r="A324" s="1" t="s">
        <v>3</v>
      </c>
      <c r="B324" s="1" t="s">
        <v>5</v>
      </c>
      <c r="C324" s="1" t="s">
        <v>4</v>
      </c>
      <c r="D324" s="7">
        <v>39714</v>
      </c>
      <c r="E324" s="5">
        <v>0.84722222222222221</v>
      </c>
      <c r="F324" s="5">
        <v>0.89930555555555547</v>
      </c>
      <c r="G324" s="5">
        <f t="shared" si="19"/>
        <v>0.90416666666666656</v>
      </c>
      <c r="H324" s="26">
        <v>7</v>
      </c>
      <c r="I324" s="1">
        <f t="shared" si="20"/>
        <v>0</v>
      </c>
      <c r="J324" s="8">
        <f t="shared" si="21"/>
        <v>3</v>
      </c>
      <c r="K324" s="29">
        <v>3</v>
      </c>
      <c r="L324" s="8"/>
    </row>
    <row r="325" spans="1:12">
      <c r="A325" s="1" t="s">
        <v>3</v>
      </c>
      <c r="B325" s="1" t="s">
        <v>5</v>
      </c>
      <c r="C325" s="1" t="s">
        <v>4</v>
      </c>
      <c r="D325" s="7">
        <v>39715</v>
      </c>
      <c r="E325" s="5">
        <v>0.84722222222222221</v>
      </c>
      <c r="F325" s="5">
        <v>0.89930555555555547</v>
      </c>
      <c r="G325" s="5">
        <f t="shared" si="19"/>
        <v>0.90347222222222212</v>
      </c>
      <c r="H325" s="26">
        <v>6</v>
      </c>
      <c r="I325" s="1">
        <f t="shared" si="20"/>
        <v>0</v>
      </c>
      <c r="J325" s="8">
        <f t="shared" si="21"/>
        <v>4</v>
      </c>
      <c r="K325" s="29">
        <v>3</v>
      </c>
      <c r="L325" s="8"/>
    </row>
    <row r="326" spans="1:12">
      <c r="A326" s="1" t="s">
        <v>3</v>
      </c>
      <c r="B326" s="1" t="s">
        <v>5</v>
      </c>
      <c r="C326" s="1" t="s">
        <v>4</v>
      </c>
      <c r="D326" s="7">
        <v>39716</v>
      </c>
      <c r="E326" s="5">
        <v>0.84722222222222221</v>
      </c>
      <c r="F326" s="5">
        <v>0.89930555555555547</v>
      </c>
      <c r="G326" s="5">
        <f t="shared" si="19"/>
        <v>0.90347222222222212</v>
      </c>
      <c r="H326" s="26">
        <v>6</v>
      </c>
      <c r="I326" s="1">
        <f t="shared" si="20"/>
        <v>0</v>
      </c>
      <c r="J326" s="8">
        <f t="shared" si="21"/>
        <v>5</v>
      </c>
      <c r="K326" s="29">
        <v>3</v>
      </c>
      <c r="L326" s="8"/>
    </row>
    <row r="327" spans="1:12">
      <c r="A327" s="1" t="s">
        <v>3</v>
      </c>
      <c r="B327" s="1" t="s">
        <v>5</v>
      </c>
      <c r="C327" s="1" t="s">
        <v>4</v>
      </c>
      <c r="D327" s="7">
        <v>39717</v>
      </c>
      <c r="E327" s="5">
        <v>0.84722222222222221</v>
      </c>
      <c r="F327" s="5">
        <v>0.89930555555555547</v>
      </c>
      <c r="G327" s="5">
        <f t="shared" si="19"/>
        <v>0.91111111111111098</v>
      </c>
      <c r="H327" s="26">
        <v>17</v>
      </c>
      <c r="I327" s="1">
        <f t="shared" si="20"/>
        <v>1</v>
      </c>
      <c r="J327" s="8">
        <f t="shared" si="21"/>
        <v>6</v>
      </c>
      <c r="K327" s="29">
        <v>3</v>
      </c>
      <c r="L327" s="8"/>
    </row>
    <row r="328" spans="1:12">
      <c r="A328" s="1" t="s">
        <v>3</v>
      </c>
      <c r="B328" s="1" t="s">
        <v>5</v>
      </c>
      <c r="C328" s="1" t="s">
        <v>4</v>
      </c>
      <c r="D328" s="7">
        <v>39718</v>
      </c>
      <c r="E328" s="5">
        <v>0.84722222222222221</v>
      </c>
      <c r="F328" s="5">
        <v>0.89930555555555547</v>
      </c>
      <c r="G328" s="5">
        <f t="shared" si="19"/>
        <v>0.90416666666666656</v>
      </c>
      <c r="H328" s="26">
        <v>7</v>
      </c>
      <c r="I328" s="1">
        <f t="shared" si="20"/>
        <v>0</v>
      </c>
      <c r="J328" s="8">
        <f t="shared" si="21"/>
        <v>7</v>
      </c>
      <c r="K328" s="29">
        <v>3</v>
      </c>
      <c r="L328" s="8"/>
    </row>
    <row r="329" spans="1:12">
      <c r="A329" s="1" t="s">
        <v>3</v>
      </c>
      <c r="B329" s="1" t="s">
        <v>5</v>
      </c>
      <c r="C329" s="1" t="s">
        <v>4</v>
      </c>
      <c r="D329" s="7">
        <v>39719</v>
      </c>
      <c r="E329" s="5">
        <v>0.84722222222222221</v>
      </c>
      <c r="F329" s="5">
        <v>0.89930555555555547</v>
      </c>
      <c r="G329" s="5">
        <f t="shared" si="19"/>
        <v>0.90763888888888877</v>
      </c>
      <c r="H329" s="26">
        <v>12</v>
      </c>
      <c r="I329" s="1">
        <f t="shared" si="20"/>
        <v>0</v>
      </c>
      <c r="J329" s="8">
        <f t="shared" si="21"/>
        <v>1</v>
      </c>
      <c r="K329" s="29">
        <v>3</v>
      </c>
      <c r="L329" s="8"/>
    </row>
    <row r="330" spans="1:12">
      <c r="A330" s="1" t="s">
        <v>3</v>
      </c>
      <c r="B330" s="1" t="s">
        <v>5</v>
      </c>
      <c r="C330" s="1" t="s">
        <v>4</v>
      </c>
      <c r="D330" s="7">
        <v>39720</v>
      </c>
      <c r="E330" s="5">
        <v>0.84722222222222221</v>
      </c>
      <c r="F330" s="5">
        <v>0.89930555555555547</v>
      </c>
      <c r="G330" s="5">
        <f t="shared" si="19"/>
        <v>0.91249999999999987</v>
      </c>
      <c r="H330" s="26">
        <v>19</v>
      </c>
      <c r="I330" s="1">
        <f t="shared" si="20"/>
        <v>1</v>
      </c>
      <c r="J330" s="8">
        <f t="shared" si="21"/>
        <v>2</v>
      </c>
      <c r="K330" s="29">
        <v>3</v>
      </c>
      <c r="L330" s="8"/>
    </row>
    <row r="331" spans="1:12">
      <c r="A331" s="1" t="s">
        <v>3</v>
      </c>
      <c r="B331" s="1" t="s">
        <v>5</v>
      </c>
      <c r="C331" s="1" t="s">
        <v>4</v>
      </c>
      <c r="D331" s="7">
        <v>39721</v>
      </c>
      <c r="E331" s="5">
        <v>0.84722222222222221</v>
      </c>
      <c r="F331" s="5">
        <v>0.89930555555555547</v>
      </c>
      <c r="G331" s="5">
        <f t="shared" si="19"/>
        <v>0.90694444444444433</v>
      </c>
      <c r="H331" s="26">
        <v>11</v>
      </c>
      <c r="I331" s="1">
        <f t="shared" si="20"/>
        <v>0</v>
      </c>
      <c r="J331" s="8">
        <f t="shared" si="21"/>
        <v>3</v>
      </c>
      <c r="K331" s="29">
        <v>3</v>
      </c>
      <c r="L331" s="8"/>
    </row>
    <row r="332" spans="1:12">
      <c r="A332" s="1" t="s">
        <v>3</v>
      </c>
      <c r="B332" s="1" t="s">
        <v>4</v>
      </c>
      <c r="C332" s="1" t="s">
        <v>5</v>
      </c>
      <c r="D332" s="7">
        <v>39692</v>
      </c>
      <c r="E332" s="5">
        <v>0.27430555555555552</v>
      </c>
      <c r="F332" s="5">
        <v>0.32638888888888884</v>
      </c>
      <c r="G332" s="5">
        <f t="shared" si="19"/>
        <v>0.33819444444444441</v>
      </c>
      <c r="H332" s="26">
        <v>17</v>
      </c>
      <c r="I332" s="1">
        <f t="shared" si="20"/>
        <v>1</v>
      </c>
      <c r="J332" s="8">
        <f t="shared" si="21"/>
        <v>2</v>
      </c>
      <c r="K332" s="29">
        <v>4</v>
      </c>
      <c r="L332" s="8"/>
    </row>
    <row r="333" spans="1:12">
      <c r="A333" s="1" t="s">
        <v>3</v>
      </c>
      <c r="B333" s="1" t="s">
        <v>4</v>
      </c>
      <c r="C333" s="1" t="s">
        <v>5</v>
      </c>
      <c r="D333" s="7">
        <v>39693</v>
      </c>
      <c r="E333" s="5">
        <v>0.27430555555555552</v>
      </c>
      <c r="F333" s="5">
        <v>0.32638888888888884</v>
      </c>
      <c r="G333" s="5">
        <f t="shared" si="19"/>
        <v>0.32986111111111105</v>
      </c>
      <c r="H333" s="26">
        <v>5</v>
      </c>
      <c r="I333" s="1">
        <f t="shared" si="20"/>
        <v>0</v>
      </c>
      <c r="J333" s="8">
        <f t="shared" si="21"/>
        <v>3</v>
      </c>
      <c r="K333" s="29">
        <v>4</v>
      </c>
      <c r="L333" s="8"/>
    </row>
    <row r="334" spans="1:12">
      <c r="A334" s="1" t="s">
        <v>3</v>
      </c>
      <c r="B334" s="1" t="s">
        <v>4</v>
      </c>
      <c r="C334" s="1" t="s">
        <v>5</v>
      </c>
      <c r="D334" s="7">
        <v>39694</v>
      </c>
      <c r="E334" s="5">
        <v>0.27430555555555552</v>
      </c>
      <c r="F334" s="5">
        <v>0.32638888888888884</v>
      </c>
      <c r="G334" s="5">
        <f t="shared" si="19"/>
        <v>0.32847222222222217</v>
      </c>
      <c r="H334" s="26">
        <v>3</v>
      </c>
      <c r="I334" s="1">
        <f t="shared" si="20"/>
        <v>0</v>
      </c>
      <c r="J334" s="8">
        <f t="shared" si="21"/>
        <v>4</v>
      </c>
      <c r="K334" s="29">
        <v>4</v>
      </c>
      <c r="L334" s="8"/>
    </row>
    <row r="335" spans="1:12">
      <c r="A335" s="1" t="s">
        <v>3</v>
      </c>
      <c r="B335" s="1" t="s">
        <v>4</v>
      </c>
      <c r="C335" s="1" t="s">
        <v>5</v>
      </c>
      <c r="D335" s="7">
        <v>39695</v>
      </c>
      <c r="E335" s="5">
        <v>0.27430555555555552</v>
      </c>
      <c r="F335" s="5">
        <v>0.32638888888888884</v>
      </c>
      <c r="G335" s="5">
        <f t="shared" si="19"/>
        <v>0.32847222222222217</v>
      </c>
      <c r="H335" s="26">
        <v>3</v>
      </c>
      <c r="I335" s="1">
        <f t="shared" si="20"/>
        <v>0</v>
      </c>
      <c r="J335" s="8">
        <f t="shared" si="21"/>
        <v>5</v>
      </c>
      <c r="K335" s="29">
        <v>4</v>
      </c>
      <c r="L335" s="8"/>
    </row>
    <row r="336" spans="1:12">
      <c r="A336" s="1" t="s">
        <v>3</v>
      </c>
      <c r="B336" s="1" t="s">
        <v>4</v>
      </c>
      <c r="C336" s="1" t="s">
        <v>5</v>
      </c>
      <c r="D336" s="7">
        <v>39696</v>
      </c>
      <c r="E336" s="5">
        <v>0.27430555555555552</v>
      </c>
      <c r="F336" s="5">
        <v>0.32638888888888884</v>
      </c>
      <c r="G336" s="5">
        <f t="shared" si="19"/>
        <v>0.33333333333333326</v>
      </c>
      <c r="H336" s="26">
        <v>10</v>
      </c>
      <c r="I336" s="1">
        <f t="shared" si="20"/>
        <v>0</v>
      </c>
      <c r="J336" s="8">
        <f t="shared" si="21"/>
        <v>6</v>
      </c>
      <c r="K336" s="29">
        <v>4</v>
      </c>
      <c r="L336" s="8"/>
    </row>
    <row r="337" spans="1:12">
      <c r="A337" s="1" t="s">
        <v>3</v>
      </c>
      <c r="B337" s="1" t="s">
        <v>4</v>
      </c>
      <c r="C337" s="1" t="s">
        <v>5</v>
      </c>
      <c r="D337" s="7">
        <v>39697</v>
      </c>
      <c r="E337" s="5">
        <v>0.27430555555555552</v>
      </c>
      <c r="F337" s="5">
        <v>0.32638888888888884</v>
      </c>
      <c r="G337" s="5">
        <f t="shared" si="19"/>
        <v>0.32291666666666663</v>
      </c>
      <c r="H337" s="26">
        <v>-5</v>
      </c>
      <c r="I337" s="1">
        <f t="shared" si="20"/>
        <v>0</v>
      </c>
      <c r="J337" s="8">
        <f t="shared" si="21"/>
        <v>7</v>
      </c>
      <c r="K337" s="29">
        <v>4</v>
      </c>
      <c r="L337" s="8"/>
    </row>
    <row r="338" spans="1:12">
      <c r="A338" s="1" t="s">
        <v>3</v>
      </c>
      <c r="B338" s="1" t="s">
        <v>4</v>
      </c>
      <c r="C338" s="1" t="s">
        <v>5</v>
      </c>
      <c r="D338" s="7">
        <v>39698</v>
      </c>
      <c r="E338" s="5">
        <v>0.27430555555555552</v>
      </c>
      <c r="F338" s="5">
        <v>0.32638888888888884</v>
      </c>
      <c r="G338" s="5">
        <f t="shared" si="19"/>
        <v>0.33194444444444438</v>
      </c>
      <c r="H338" s="26">
        <v>8</v>
      </c>
      <c r="I338" s="1">
        <f t="shared" si="20"/>
        <v>0</v>
      </c>
      <c r="J338" s="8">
        <f t="shared" si="21"/>
        <v>1</v>
      </c>
      <c r="K338" s="29">
        <v>4</v>
      </c>
      <c r="L338" s="8"/>
    </row>
    <row r="339" spans="1:12">
      <c r="A339" s="1" t="s">
        <v>3</v>
      </c>
      <c r="B339" s="1" t="s">
        <v>4</v>
      </c>
      <c r="C339" s="1" t="s">
        <v>5</v>
      </c>
      <c r="D339" s="7">
        <v>39699</v>
      </c>
      <c r="E339" s="5">
        <v>0.27430555555555552</v>
      </c>
      <c r="F339" s="5">
        <v>0.32638888888888884</v>
      </c>
      <c r="G339" s="5">
        <f t="shared" si="19"/>
        <v>0.33888888888888885</v>
      </c>
      <c r="H339" s="26">
        <v>18</v>
      </c>
      <c r="I339" s="1">
        <f t="shared" si="20"/>
        <v>1</v>
      </c>
      <c r="J339" s="8">
        <f t="shared" si="21"/>
        <v>2</v>
      </c>
      <c r="K339" s="29">
        <v>4</v>
      </c>
      <c r="L339" s="8"/>
    </row>
    <row r="340" spans="1:12">
      <c r="A340" s="1" t="s">
        <v>3</v>
      </c>
      <c r="B340" s="1" t="s">
        <v>4</v>
      </c>
      <c r="C340" s="1" t="s">
        <v>5</v>
      </c>
      <c r="D340" s="7">
        <v>39700</v>
      </c>
      <c r="E340" s="5">
        <v>0.27430555555555552</v>
      </c>
      <c r="F340" s="5">
        <v>0.32638888888888884</v>
      </c>
      <c r="G340" s="5">
        <f t="shared" si="19"/>
        <v>0.32499999999999996</v>
      </c>
      <c r="H340" s="26">
        <v>-2</v>
      </c>
      <c r="I340" s="1">
        <f t="shared" si="20"/>
        <v>0</v>
      </c>
      <c r="J340" s="8">
        <f t="shared" si="21"/>
        <v>3</v>
      </c>
      <c r="K340" s="29">
        <v>4</v>
      </c>
      <c r="L340" s="8"/>
    </row>
    <row r="341" spans="1:12">
      <c r="A341" s="1" t="s">
        <v>3</v>
      </c>
      <c r="B341" s="1" t="s">
        <v>4</v>
      </c>
      <c r="C341" s="1" t="s">
        <v>5</v>
      </c>
      <c r="D341" s="7">
        <v>39701</v>
      </c>
      <c r="E341" s="5">
        <v>0.27430555555555552</v>
      </c>
      <c r="F341" s="5">
        <v>0.32638888888888884</v>
      </c>
      <c r="G341" s="5">
        <f t="shared" si="19"/>
        <v>0.32430555555555551</v>
      </c>
      <c r="H341" s="26">
        <v>-3</v>
      </c>
      <c r="I341" s="1">
        <f t="shared" si="20"/>
        <v>0</v>
      </c>
      <c r="J341" s="8">
        <f t="shared" si="21"/>
        <v>4</v>
      </c>
      <c r="K341" s="29">
        <v>4</v>
      </c>
      <c r="L341" s="8"/>
    </row>
    <row r="342" spans="1:12">
      <c r="A342" s="1" t="s">
        <v>3</v>
      </c>
      <c r="B342" s="1" t="s">
        <v>4</v>
      </c>
      <c r="C342" s="1" t="s">
        <v>5</v>
      </c>
      <c r="D342" s="7">
        <v>39702</v>
      </c>
      <c r="E342" s="5">
        <v>0.27430555555555552</v>
      </c>
      <c r="F342" s="5">
        <v>0.32638888888888884</v>
      </c>
      <c r="G342" s="5">
        <f t="shared" si="19"/>
        <v>0.32708333333333328</v>
      </c>
      <c r="H342" s="26">
        <v>1</v>
      </c>
      <c r="I342" s="1">
        <f t="shared" si="20"/>
        <v>0</v>
      </c>
      <c r="J342" s="8">
        <f t="shared" si="21"/>
        <v>5</v>
      </c>
      <c r="K342" s="29">
        <v>4</v>
      </c>
      <c r="L342" s="8"/>
    </row>
    <row r="343" spans="1:12">
      <c r="A343" s="1" t="s">
        <v>3</v>
      </c>
      <c r="B343" s="1" t="s">
        <v>4</v>
      </c>
      <c r="C343" s="1" t="s">
        <v>5</v>
      </c>
      <c r="D343" s="7">
        <v>39703</v>
      </c>
      <c r="E343" s="5">
        <v>0.27430555555555552</v>
      </c>
      <c r="F343" s="5">
        <v>0.32638888888888884</v>
      </c>
      <c r="G343" s="5">
        <f t="shared" si="19"/>
        <v>0.34513888888888883</v>
      </c>
      <c r="H343" s="26">
        <v>27</v>
      </c>
      <c r="I343" s="1">
        <f t="shared" si="20"/>
        <v>1</v>
      </c>
      <c r="J343" s="8">
        <f t="shared" si="21"/>
        <v>6</v>
      </c>
      <c r="K343" s="29">
        <v>4</v>
      </c>
      <c r="L343" s="8"/>
    </row>
    <row r="344" spans="1:12">
      <c r="A344" s="1" t="s">
        <v>3</v>
      </c>
      <c r="B344" s="1" t="s">
        <v>4</v>
      </c>
      <c r="C344" s="1" t="s">
        <v>5</v>
      </c>
      <c r="D344" s="7">
        <v>39704</v>
      </c>
      <c r="E344" s="5">
        <v>0.27430555555555552</v>
      </c>
      <c r="F344" s="5">
        <v>0.32638888888888884</v>
      </c>
      <c r="G344" s="5">
        <f t="shared" si="19"/>
        <v>0.32916666666666661</v>
      </c>
      <c r="H344" s="26">
        <v>4</v>
      </c>
      <c r="I344" s="1">
        <f t="shared" si="20"/>
        <v>0</v>
      </c>
      <c r="J344" s="8">
        <f t="shared" si="21"/>
        <v>7</v>
      </c>
      <c r="K344" s="29">
        <v>4</v>
      </c>
      <c r="L344" s="8"/>
    </row>
    <row r="345" spans="1:12">
      <c r="A345" s="1" t="s">
        <v>3</v>
      </c>
      <c r="B345" s="1" t="s">
        <v>4</v>
      </c>
      <c r="C345" s="1" t="s">
        <v>5</v>
      </c>
      <c r="D345" s="7">
        <v>39705</v>
      </c>
      <c r="E345" s="5">
        <v>0.27430555555555552</v>
      </c>
      <c r="F345" s="5">
        <v>0.32638888888888884</v>
      </c>
      <c r="G345" s="5">
        <f t="shared" si="19"/>
        <v>0.33611111111111108</v>
      </c>
      <c r="H345" s="26">
        <v>14</v>
      </c>
      <c r="I345" s="1">
        <f t="shared" si="20"/>
        <v>0</v>
      </c>
      <c r="J345" s="8">
        <f t="shared" si="21"/>
        <v>1</v>
      </c>
      <c r="K345" s="29">
        <v>4</v>
      </c>
      <c r="L345" s="8"/>
    </row>
    <row r="346" spans="1:12">
      <c r="A346" s="1" t="s">
        <v>3</v>
      </c>
      <c r="B346" s="1" t="s">
        <v>4</v>
      </c>
      <c r="C346" s="1" t="s">
        <v>5</v>
      </c>
      <c r="D346" s="7">
        <v>39706</v>
      </c>
      <c r="E346" s="5">
        <v>0.27430555555555552</v>
      </c>
      <c r="F346" s="5">
        <v>0.32638888888888884</v>
      </c>
      <c r="G346" s="5">
        <f t="shared" si="19"/>
        <v>0.33680555555555552</v>
      </c>
      <c r="H346" s="26">
        <v>15</v>
      </c>
      <c r="I346" s="1">
        <f t="shared" si="20"/>
        <v>1</v>
      </c>
      <c r="J346" s="8">
        <f t="shared" si="21"/>
        <v>2</v>
      </c>
      <c r="K346" s="29">
        <v>4</v>
      </c>
      <c r="L346" s="8"/>
    </row>
    <row r="347" spans="1:12">
      <c r="A347" s="1" t="s">
        <v>3</v>
      </c>
      <c r="B347" s="1" t="s">
        <v>4</v>
      </c>
      <c r="C347" s="1" t="s">
        <v>5</v>
      </c>
      <c r="D347" s="7">
        <v>39707</v>
      </c>
      <c r="E347" s="5">
        <v>0.27430555555555552</v>
      </c>
      <c r="F347" s="5">
        <v>0.32638888888888884</v>
      </c>
      <c r="G347" s="5">
        <f t="shared" si="19"/>
        <v>0.32152777777777775</v>
      </c>
      <c r="H347" s="26">
        <v>-7</v>
      </c>
      <c r="I347" s="1">
        <f t="shared" si="20"/>
        <v>0</v>
      </c>
      <c r="J347" s="8">
        <f t="shared" si="21"/>
        <v>3</v>
      </c>
      <c r="K347" s="29">
        <v>4</v>
      </c>
      <c r="L347" s="8"/>
    </row>
    <row r="348" spans="1:12">
      <c r="A348" s="1" t="s">
        <v>3</v>
      </c>
      <c r="B348" s="1" t="s">
        <v>4</v>
      </c>
      <c r="C348" s="1" t="s">
        <v>5</v>
      </c>
      <c r="D348" s="7">
        <v>39708</v>
      </c>
      <c r="E348" s="5">
        <v>0.27430555555555552</v>
      </c>
      <c r="F348" s="5">
        <v>0.32638888888888884</v>
      </c>
      <c r="G348" s="5">
        <f t="shared" ref="G348:G361" si="22">F348+H348/60/24</f>
        <v>0.33055555555555549</v>
      </c>
      <c r="H348" s="26">
        <v>6</v>
      </c>
      <c r="I348" s="1">
        <f t="shared" ref="I348:I361" si="23">IF(H348&lt;15,0,1)</f>
        <v>0</v>
      </c>
      <c r="J348" s="8">
        <f t="shared" si="21"/>
        <v>4</v>
      </c>
      <c r="K348" s="29">
        <v>4</v>
      </c>
      <c r="L348" s="8"/>
    </row>
    <row r="349" spans="1:12">
      <c r="A349" s="1" t="s">
        <v>3</v>
      </c>
      <c r="B349" s="1" t="s">
        <v>4</v>
      </c>
      <c r="C349" s="1" t="s">
        <v>5</v>
      </c>
      <c r="D349" s="7">
        <v>39709</v>
      </c>
      <c r="E349" s="5">
        <v>0.27430555555555552</v>
      </c>
      <c r="F349" s="5">
        <v>0.32638888888888884</v>
      </c>
      <c r="G349" s="5">
        <f t="shared" si="22"/>
        <v>0.32430555555555551</v>
      </c>
      <c r="H349" s="26">
        <v>-3</v>
      </c>
      <c r="I349" s="1">
        <f t="shared" si="23"/>
        <v>0</v>
      </c>
      <c r="J349" s="8">
        <f t="shared" si="21"/>
        <v>5</v>
      </c>
      <c r="K349" s="29">
        <v>4</v>
      </c>
      <c r="L349" s="8"/>
    </row>
    <row r="350" spans="1:12">
      <c r="A350" s="1" t="s">
        <v>3</v>
      </c>
      <c r="B350" s="1" t="s">
        <v>4</v>
      </c>
      <c r="C350" s="1" t="s">
        <v>5</v>
      </c>
      <c r="D350" s="7">
        <v>39710</v>
      </c>
      <c r="E350" s="5">
        <v>0.27430555555555552</v>
      </c>
      <c r="F350" s="5">
        <v>0.32638888888888884</v>
      </c>
      <c r="G350" s="5">
        <f t="shared" si="22"/>
        <v>0.33819444444444441</v>
      </c>
      <c r="H350" s="26">
        <v>17</v>
      </c>
      <c r="I350" s="1">
        <f t="shared" si="23"/>
        <v>1</v>
      </c>
      <c r="J350" s="8">
        <f t="shared" si="21"/>
        <v>6</v>
      </c>
      <c r="K350" s="29">
        <v>4</v>
      </c>
      <c r="L350" s="8"/>
    </row>
    <row r="351" spans="1:12">
      <c r="A351" s="1" t="s">
        <v>3</v>
      </c>
      <c r="B351" s="1" t="s">
        <v>4</v>
      </c>
      <c r="C351" s="1" t="s">
        <v>5</v>
      </c>
      <c r="D351" s="7">
        <v>39711</v>
      </c>
      <c r="E351" s="5">
        <v>0.27430555555555552</v>
      </c>
      <c r="F351" s="5">
        <v>0.32638888888888884</v>
      </c>
      <c r="G351" s="5">
        <f t="shared" si="22"/>
        <v>0.32708333333333328</v>
      </c>
      <c r="H351" s="26">
        <v>1</v>
      </c>
      <c r="I351" s="1">
        <f t="shared" si="23"/>
        <v>0</v>
      </c>
      <c r="J351" s="8">
        <f t="shared" si="21"/>
        <v>7</v>
      </c>
      <c r="K351" s="29">
        <v>4</v>
      </c>
      <c r="L351" s="8"/>
    </row>
    <row r="352" spans="1:12">
      <c r="A352" s="1" t="s">
        <v>3</v>
      </c>
      <c r="B352" s="1" t="s">
        <v>4</v>
      </c>
      <c r="C352" s="1" t="s">
        <v>5</v>
      </c>
      <c r="D352" s="7">
        <v>39712</v>
      </c>
      <c r="E352" s="5">
        <v>0.27430555555555552</v>
      </c>
      <c r="F352" s="5">
        <v>0.32638888888888884</v>
      </c>
      <c r="G352" s="5">
        <f t="shared" si="22"/>
        <v>0.33194444444444438</v>
      </c>
      <c r="H352" s="26">
        <v>8</v>
      </c>
      <c r="I352" s="1">
        <f t="shared" si="23"/>
        <v>0</v>
      </c>
      <c r="J352" s="8">
        <f t="shared" si="21"/>
        <v>1</v>
      </c>
      <c r="K352" s="29">
        <v>4</v>
      </c>
      <c r="L352" s="8"/>
    </row>
    <row r="353" spans="1:12">
      <c r="A353" s="1" t="s">
        <v>3</v>
      </c>
      <c r="B353" s="1" t="s">
        <v>4</v>
      </c>
      <c r="C353" s="1" t="s">
        <v>5</v>
      </c>
      <c r="D353" s="7">
        <v>39713</v>
      </c>
      <c r="E353" s="5">
        <v>0.27430555555555552</v>
      </c>
      <c r="F353" s="5">
        <v>0.32638888888888884</v>
      </c>
      <c r="G353" s="5">
        <f t="shared" si="22"/>
        <v>0.33680555555555552</v>
      </c>
      <c r="H353" s="26">
        <v>15</v>
      </c>
      <c r="I353" s="1">
        <f t="shared" si="23"/>
        <v>1</v>
      </c>
      <c r="J353" s="8">
        <f t="shared" si="21"/>
        <v>2</v>
      </c>
      <c r="K353" s="29">
        <v>4</v>
      </c>
      <c r="L353" s="8"/>
    </row>
    <row r="354" spans="1:12">
      <c r="A354" s="1" t="s">
        <v>3</v>
      </c>
      <c r="B354" s="1" t="s">
        <v>4</v>
      </c>
      <c r="C354" s="1" t="s">
        <v>5</v>
      </c>
      <c r="D354" s="7">
        <v>39714</v>
      </c>
      <c r="E354" s="5">
        <v>0.27430555555555552</v>
      </c>
      <c r="F354" s="5">
        <v>0.32638888888888884</v>
      </c>
      <c r="G354" s="5">
        <f t="shared" si="22"/>
        <v>0.32708333333333328</v>
      </c>
      <c r="H354" s="26">
        <v>1</v>
      </c>
      <c r="I354" s="1">
        <f t="shared" si="23"/>
        <v>0</v>
      </c>
      <c r="J354" s="8">
        <f t="shared" si="21"/>
        <v>3</v>
      </c>
      <c r="K354" s="29">
        <v>4</v>
      </c>
      <c r="L354" s="8"/>
    </row>
    <row r="355" spans="1:12">
      <c r="A355" s="1" t="s">
        <v>3</v>
      </c>
      <c r="B355" s="1" t="s">
        <v>4</v>
      </c>
      <c r="C355" s="1" t="s">
        <v>5</v>
      </c>
      <c r="D355" s="7">
        <v>39715</v>
      </c>
      <c r="E355" s="5">
        <v>0.27430555555555552</v>
      </c>
      <c r="F355" s="5">
        <v>0.32638888888888884</v>
      </c>
      <c r="G355" s="5">
        <f t="shared" si="22"/>
        <v>0.32499999999999996</v>
      </c>
      <c r="H355" s="26">
        <v>-2</v>
      </c>
      <c r="I355" s="1">
        <f t="shared" si="23"/>
        <v>0</v>
      </c>
      <c r="J355" s="8">
        <f t="shared" si="21"/>
        <v>4</v>
      </c>
      <c r="K355" s="29">
        <v>4</v>
      </c>
      <c r="L355" s="8"/>
    </row>
    <row r="356" spans="1:12">
      <c r="A356" s="1" t="s">
        <v>3</v>
      </c>
      <c r="B356" s="1" t="s">
        <v>4</v>
      </c>
      <c r="C356" s="1" t="s">
        <v>5</v>
      </c>
      <c r="D356" s="7">
        <v>39716</v>
      </c>
      <c r="E356" s="5">
        <v>0.27430555555555552</v>
      </c>
      <c r="F356" s="5">
        <v>0.32638888888888884</v>
      </c>
      <c r="G356" s="5">
        <f t="shared" si="22"/>
        <v>0.32499999999999996</v>
      </c>
      <c r="H356" s="26">
        <v>-2</v>
      </c>
      <c r="I356" s="1">
        <f t="shared" si="23"/>
        <v>0</v>
      </c>
      <c r="J356" s="8">
        <f t="shared" si="21"/>
        <v>5</v>
      </c>
      <c r="K356" s="29">
        <v>4</v>
      </c>
      <c r="L356" s="8"/>
    </row>
    <row r="357" spans="1:12">
      <c r="A357" s="1" t="s">
        <v>3</v>
      </c>
      <c r="B357" s="1" t="s">
        <v>4</v>
      </c>
      <c r="C357" s="1" t="s">
        <v>5</v>
      </c>
      <c r="D357" s="7">
        <v>39717</v>
      </c>
      <c r="E357" s="5">
        <v>0.27430555555555552</v>
      </c>
      <c r="F357" s="5">
        <v>0.32638888888888884</v>
      </c>
      <c r="G357" s="5">
        <f t="shared" si="22"/>
        <v>0.33749999999999997</v>
      </c>
      <c r="H357" s="26">
        <v>16</v>
      </c>
      <c r="I357" s="1">
        <f t="shared" si="23"/>
        <v>1</v>
      </c>
      <c r="J357" s="8">
        <f t="shared" si="21"/>
        <v>6</v>
      </c>
      <c r="K357" s="29">
        <v>4</v>
      </c>
      <c r="L357" s="8"/>
    </row>
    <row r="358" spans="1:12">
      <c r="A358" s="1" t="s">
        <v>3</v>
      </c>
      <c r="B358" s="1" t="s">
        <v>4</v>
      </c>
      <c r="C358" s="1" t="s">
        <v>5</v>
      </c>
      <c r="D358" s="7">
        <v>39718</v>
      </c>
      <c r="E358" s="5">
        <v>0.27430555555555552</v>
      </c>
      <c r="F358" s="5">
        <v>0.32638888888888884</v>
      </c>
      <c r="G358" s="5">
        <f t="shared" si="22"/>
        <v>0.32638888888888884</v>
      </c>
      <c r="H358" s="26">
        <v>0</v>
      </c>
      <c r="I358" s="1">
        <f t="shared" si="23"/>
        <v>0</v>
      </c>
      <c r="J358" s="8">
        <f t="shared" si="21"/>
        <v>7</v>
      </c>
      <c r="K358" s="29">
        <v>4</v>
      </c>
      <c r="L358" s="8"/>
    </row>
    <row r="359" spans="1:12">
      <c r="A359" s="1" t="s">
        <v>3</v>
      </c>
      <c r="B359" s="1" t="s">
        <v>4</v>
      </c>
      <c r="C359" s="1" t="s">
        <v>5</v>
      </c>
      <c r="D359" s="7">
        <v>39719</v>
      </c>
      <c r="E359" s="5">
        <v>0.27430555555555552</v>
      </c>
      <c r="F359" s="5">
        <v>0.32638888888888884</v>
      </c>
      <c r="G359" s="5">
        <f t="shared" si="22"/>
        <v>0.33055555555555549</v>
      </c>
      <c r="H359" s="26">
        <v>6</v>
      </c>
      <c r="I359" s="1">
        <f t="shared" si="23"/>
        <v>0</v>
      </c>
      <c r="J359" s="8">
        <f t="shared" si="21"/>
        <v>1</v>
      </c>
      <c r="K359" s="29">
        <v>4</v>
      </c>
      <c r="L359" s="8"/>
    </row>
    <row r="360" spans="1:12">
      <c r="A360" s="1" t="s">
        <v>3</v>
      </c>
      <c r="B360" s="1" t="s">
        <v>4</v>
      </c>
      <c r="C360" s="1" t="s">
        <v>5</v>
      </c>
      <c r="D360" s="7">
        <v>39720</v>
      </c>
      <c r="E360" s="5">
        <v>0.27430555555555552</v>
      </c>
      <c r="F360" s="5">
        <v>0.32638888888888884</v>
      </c>
      <c r="G360" s="5">
        <f t="shared" si="22"/>
        <v>0.33958333333333329</v>
      </c>
      <c r="H360" s="26">
        <v>19</v>
      </c>
      <c r="I360" s="1">
        <f t="shared" si="23"/>
        <v>1</v>
      </c>
      <c r="J360" s="8">
        <f t="shared" si="21"/>
        <v>2</v>
      </c>
      <c r="K360" s="29">
        <v>4</v>
      </c>
      <c r="L360" s="8"/>
    </row>
    <row r="361" spans="1:12">
      <c r="A361" s="1" t="s">
        <v>3</v>
      </c>
      <c r="B361" s="1" t="s">
        <v>4</v>
      </c>
      <c r="C361" s="1" t="s">
        <v>5</v>
      </c>
      <c r="D361" s="7">
        <v>39721</v>
      </c>
      <c r="E361" s="5">
        <v>0.27430555555555552</v>
      </c>
      <c r="F361" s="5">
        <v>0.32638888888888884</v>
      </c>
      <c r="G361" s="5">
        <f t="shared" si="22"/>
        <v>0.32847222222222217</v>
      </c>
      <c r="H361" s="26">
        <v>3</v>
      </c>
      <c r="I361" s="1">
        <f t="shared" si="23"/>
        <v>0</v>
      </c>
      <c r="J361" s="8">
        <f t="shared" si="21"/>
        <v>3</v>
      </c>
      <c r="K361" s="29">
        <v>4</v>
      </c>
      <c r="L361" s="8"/>
    </row>
    <row r="362" spans="1:12">
      <c r="H362" s="28"/>
    </row>
    <row r="363" spans="1:12">
      <c r="H363" s="28"/>
    </row>
    <row r="364" spans="1:12">
      <c r="H364" s="28"/>
    </row>
    <row r="365" spans="1:12">
      <c r="H365" s="28"/>
    </row>
    <row r="366" spans="1:12">
      <c r="H366" s="28"/>
    </row>
    <row r="367" spans="1:12">
      <c r="H367" s="28"/>
    </row>
    <row r="368" spans="1:12">
      <c r="H368" s="28"/>
    </row>
    <row r="369" spans="8:8">
      <c r="H369" s="28"/>
    </row>
    <row r="370" spans="8:8">
      <c r="H370" s="28"/>
    </row>
    <row r="371" spans="8:8">
      <c r="H371" s="28"/>
    </row>
  </sheetData>
  <sortState ref="A2:L361">
    <sortCondition descending="1" ref="A2:A361"/>
    <sortCondition ref="B2:B361"/>
    <sortCondition ref="C2:C361"/>
    <sortCondition ref="D2:D361"/>
    <sortCondition ref="E2:E361"/>
  </sortState>
  <phoneticPr fontId="3" type="noConversion"/>
  <pageMargins left="0.7" right="0.7" top="0.75" bottom="0.75" header="0.3" footer="0.3"/>
  <pageSetup scale="51" fitToHeight="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D14" sqref="D14"/>
    </sheetView>
  </sheetViews>
  <sheetFormatPr defaultRowHeight="14.4"/>
  <cols>
    <col min="1" max="1" width="32.6640625" customWidth="1"/>
    <col min="2" max="2" width="16.109375" bestFit="1" customWidth="1"/>
    <col min="3" max="3" width="9.109375" bestFit="1" customWidth="1"/>
    <col min="4" max="4" width="11.33203125" bestFit="1" customWidth="1"/>
    <col min="5" max="6" width="32.6640625" bestFit="1" customWidth="1"/>
    <col min="7" max="7" width="37.6640625" bestFit="1" customWidth="1"/>
    <col min="8" max="8" width="29.88671875" bestFit="1" customWidth="1"/>
    <col min="9" max="9" width="36.5546875" bestFit="1" customWidth="1"/>
  </cols>
  <sheetData>
    <row r="1" spans="1:4">
      <c r="A1" s="71" t="s">
        <v>10</v>
      </c>
      <c r="B1" t="s">
        <v>70</v>
      </c>
    </row>
    <row r="2" spans="1:4">
      <c r="A2" s="71" t="s">
        <v>11</v>
      </c>
      <c r="B2" t="s">
        <v>70</v>
      </c>
    </row>
    <row r="3" spans="1:4">
      <c r="A3" s="71" t="s">
        <v>49</v>
      </c>
      <c r="B3" t="s">
        <v>70</v>
      </c>
    </row>
    <row r="4" spans="1:4">
      <c r="A4" s="71" t="s">
        <v>12</v>
      </c>
      <c r="B4" t="s">
        <v>70</v>
      </c>
    </row>
    <row r="5" spans="1:4">
      <c r="A5" s="71" t="s">
        <v>46</v>
      </c>
      <c r="B5" t="s">
        <v>70</v>
      </c>
    </row>
    <row r="7" spans="1:4">
      <c r="B7" s="71" t="s">
        <v>71</v>
      </c>
    </row>
    <row r="8" spans="1:4">
      <c r="A8" s="71" t="s">
        <v>69</v>
      </c>
      <c r="B8" t="s">
        <v>3</v>
      </c>
      <c r="C8" t="s">
        <v>2</v>
      </c>
      <c r="D8" t="s">
        <v>68</v>
      </c>
    </row>
    <row r="9" spans="1:4">
      <c r="A9" s="72" t="s">
        <v>72</v>
      </c>
      <c r="B9" s="24">
        <v>10.923076923076923</v>
      </c>
      <c r="C9" s="24">
        <v>15.6625</v>
      </c>
      <c r="D9" s="24">
        <v>14.109243697478991</v>
      </c>
    </row>
    <row r="10" spans="1:4">
      <c r="A10" s="72" t="s">
        <v>74</v>
      </c>
      <c r="B10" s="74">
        <v>0.26495726495726496</v>
      </c>
      <c r="C10" s="74">
        <v>0.26250000000000001</v>
      </c>
      <c r="D10" s="74">
        <v>0.26330532212885155</v>
      </c>
    </row>
    <row r="11" spans="1:4">
      <c r="A11" s="72" t="s">
        <v>73</v>
      </c>
      <c r="B11" s="73"/>
      <c r="C11" s="73">
        <v>112.90833333333333</v>
      </c>
      <c r="D11" s="73">
        <v>112.90833333333333</v>
      </c>
    </row>
    <row r="13" spans="1:4">
      <c r="A13" s="72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58"/>
  <sheetViews>
    <sheetView workbookViewId="0">
      <pane ySplit="1" topLeftCell="A230" activePane="bottomLeft" state="frozen"/>
      <selection pane="bottomLeft" activeCell="E347" sqref="E347"/>
    </sheetView>
  </sheetViews>
  <sheetFormatPr defaultRowHeight="14.4"/>
  <cols>
    <col min="1" max="1" width="9.109375" style="1" customWidth="1"/>
    <col min="2" max="2" width="7" style="1" bestFit="1" customWidth="1"/>
    <col min="3" max="3" width="11.33203125" style="1" bestFit="1" customWidth="1"/>
    <col min="4" max="4" width="10" style="1" bestFit="1" customWidth="1"/>
    <col min="5" max="5" width="14.5546875" bestFit="1" customWidth="1"/>
    <col min="6" max="6" width="11.109375" bestFit="1" customWidth="1"/>
    <col min="7" max="7" width="11.109375" style="1" bestFit="1" customWidth="1"/>
    <col min="8" max="8" width="12.109375" bestFit="1" customWidth="1"/>
    <col min="9" max="9" width="8.88671875" bestFit="1" customWidth="1"/>
    <col min="10" max="10" width="6.5546875" style="1" bestFit="1" customWidth="1"/>
    <col min="11" max="11" width="6.33203125" style="1" bestFit="1" customWidth="1"/>
    <col min="12" max="12" width="10.88671875" style="1" bestFit="1" customWidth="1"/>
  </cols>
  <sheetData>
    <row r="1" spans="1:12" s="22" customFormat="1" ht="28.8">
      <c r="A1" s="20" t="str">
        <f>'Data - All'!A1</f>
        <v>Airline</v>
      </c>
      <c r="B1" s="20" t="str">
        <f>'Data - All'!B1</f>
        <v>Origin airport</v>
      </c>
      <c r="C1" s="20" t="str">
        <f>'Data - All'!C1</f>
        <v>Destination airport</v>
      </c>
      <c r="D1" s="20" t="str">
        <f>'Data - All'!D1</f>
        <v>Departure date</v>
      </c>
      <c r="E1" s="20" t="str">
        <f>'Data - All'!E1</f>
        <v>Scheduled departure time</v>
      </c>
      <c r="F1" s="20" t="str">
        <f>'Data - All'!F1</f>
        <v>Scheduled arrival time</v>
      </c>
      <c r="G1" s="20" t="str">
        <f>'Data - All'!G1</f>
        <v>Actual arrival time</v>
      </c>
      <c r="H1" s="20" t="str">
        <f>'Data - All'!H1</f>
        <v>Arrival delay in minutes</v>
      </c>
      <c r="I1" s="20" t="str">
        <f>'Data - All'!I1</f>
        <v>Delay indicator</v>
      </c>
      <c r="J1" s="20" t="str">
        <f>'Data - All'!J1</f>
        <v>Day of Week</v>
      </c>
      <c r="K1" s="20" t="str">
        <f>'Data - All'!K1</f>
        <v>Route Code</v>
      </c>
      <c r="L1" s="20" t="str">
        <f>'Data - All'!L1</f>
        <v>Number of passengers</v>
      </c>
    </row>
    <row r="2" spans="1:12" s="9" customFormat="1">
      <c r="A2" s="1" t="str">
        <f>'Data - All'!A2</f>
        <v>RegionEx</v>
      </c>
      <c r="B2" s="1" t="str">
        <f>'Data - All'!B2</f>
        <v>DFW</v>
      </c>
      <c r="C2" s="1" t="str">
        <f>'Data - All'!C2</f>
        <v>MSY</v>
      </c>
      <c r="D2" s="7">
        <f>'Data - All'!D2</f>
        <v>39692</v>
      </c>
      <c r="E2" s="5">
        <f>'Data - All'!E2</f>
        <v>0.38194444444444442</v>
      </c>
      <c r="F2" s="5">
        <f>'Data - All'!F2</f>
        <v>0.44444444444444442</v>
      </c>
      <c r="G2" s="5">
        <f>'Data - All'!G2</f>
        <v>0.45833333333333331</v>
      </c>
      <c r="H2" s="6">
        <f>'Data - All'!H2</f>
        <v>20</v>
      </c>
      <c r="I2" s="8">
        <f>'Data - All'!I2</f>
        <v>1</v>
      </c>
      <c r="J2" s="8">
        <f>'Data - All'!J2</f>
        <v>2</v>
      </c>
      <c r="K2" s="8">
        <f>'Data - All'!K2</f>
        <v>1</v>
      </c>
      <c r="L2" s="1">
        <f>'Data - All'!L2</f>
        <v>176</v>
      </c>
    </row>
    <row r="3" spans="1:12" s="9" customFormat="1">
      <c r="A3" s="1" t="str">
        <f>'Data - All'!A3</f>
        <v>RegionEx</v>
      </c>
      <c r="B3" s="1" t="str">
        <f>'Data - All'!B3</f>
        <v>DFW</v>
      </c>
      <c r="C3" s="1" t="str">
        <f>'Data - All'!C3</f>
        <v>MSY</v>
      </c>
      <c r="D3" s="7">
        <f>'Data - All'!D3</f>
        <v>39692</v>
      </c>
      <c r="E3" s="5">
        <f>'Data - All'!E3</f>
        <v>0.54861111111111105</v>
      </c>
      <c r="F3" s="5">
        <f>'Data - All'!F3</f>
        <v>0.61111111111111105</v>
      </c>
      <c r="G3" s="5">
        <f>'Data - All'!G3</f>
        <v>0.62499999999999989</v>
      </c>
      <c r="H3" s="6">
        <f>'Data - All'!H3</f>
        <v>20</v>
      </c>
      <c r="I3" s="8">
        <f>'Data - All'!I3</f>
        <v>1</v>
      </c>
      <c r="J3" s="8">
        <f>'Data - All'!J3</f>
        <v>2</v>
      </c>
      <c r="K3" s="8">
        <f>'Data - All'!K3</f>
        <v>1</v>
      </c>
      <c r="L3" s="1">
        <f>'Data - All'!L3</f>
        <v>192</v>
      </c>
    </row>
    <row r="4" spans="1:12" s="9" customFormat="1">
      <c r="A4" s="1" t="str">
        <f>'Data - All'!A4</f>
        <v>RegionEx</v>
      </c>
      <c r="B4" s="1" t="str">
        <f>'Data - All'!B4</f>
        <v>DFW</v>
      </c>
      <c r="C4" s="1" t="str">
        <f>'Data - All'!C4</f>
        <v>MSY</v>
      </c>
      <c r="D4" s="7">
        <f>'Data - All'!D4</f>
        <v>39692</v>
      </c>
      <c r="E4" s="5">
        <f>'Data - All'!E4</f>
        <v>0.75694444444444453</v>
      </c>
      <c r="F4" s="5">
        <f>'Data - All'!F4</f>
        <v>0.81944444444444453</v>
      </c>
      <c r="G4" s="5">
        <f>'Data - All'!G4</f>
        <v>0.83194444444444449</v>
      </c>
      <c r="H4" s="6">
        <f>'Data - All'!H4</f>
        <v>18</v>
      </c>
      <c r="I4" s="8">
        <f>'Data - All'!I4</f>
        <v>1</v>
      </c>
      <c r="J4" s="8">
        <f>'Data - All'!J4</f>
        <v>2</v>
      </c>
      <c r="K4" s="8">
        <f>'Data - All'!K4</f>
        <v>1</v>
      </c>
      <c r="L4" s="1">
        <f>'Data - All'!L4</f>
        <v>174</v>
      </c>
    </row>
    <row r="5" spans="1:12" s="9" customFormat="1">
      <c r="A5" s="1" t="str">
        <f>'Data - All'!A5</f>
        <v>RegionEx</v>
      </c>
      <c r="B5" s="1" t="str">
        <f>'Data - All'!B5</f>
        <v>DFW</v>
      </c>
      <c r="C5" s="1" t="str">
        <f>'Data - All'!C5</f>
        <v>MSY</v>
      </c>
      <c r="D5" s="7">
        <f>'Data - All'!D5</f>
        <v>39693</v>
      </c>
      <c r="E5" s="5">
        <f>'Data - All'!E5</f>
        <v>0.38194444444444442</v>
      </c>
      <c r="F5" s="5">
        <f>'Data - All'!F5</f>
        <v>0.44444444444444442</v>
      </c>
      <c r="G5" s="5">
        <f>'Data - All'!G5</f>
        <v>0.45138888888888884</v>
      </c>
      <c r="H5" s="6">
        <f>'Data - All'!H5</f>
        <v>10</v>
      </c>
      <c r="I5" s="8">
        <f>'Data - All'!I5</f>
        <v>0</v>
      </c>
      <c r="J5" s="8">
        <f>'Data - All'!J5</f>
        <v>3</v>
      </c>
      <c r="K5" s="8">
        <f>'Data - All'!K5</f>
        <v>1</v>
      </c>
      <c r="L5" s="1">
        <f>'Data - All'!L5</f>
        <v>88</v>
      </c>
    </row>
    <row r="6" spans="1:12" s="9" customFormat="1">
      <c r="A6" s="1" t="str">
        <f>'Data - All'!A6</f>
        <v>RegionEx</v>
      </c>
      <c r="B6" s="1" t="str">
        <f>'Data - All'!B6</f>
        <v>DFW</v>
      </c>
      <c r="C6" s="1" t="str">
        <f>'Data - All'!C6</f>
        <v>MSY</v>
      </c>
      <c r="D6" s="7">
        <f>'Data - All'!D6</f>
        <v>39693</v>
      </c>
      <c r="E6" s="5">
        <f>'Data - All'!E6</f>
        <v>0.54861111111111105</v>
      </c>
      <c r="F6" s="5">
        <f>'Data - All'!F6</f>
        <v>0.61111111111111105</v>
      </c>
      <c r="G6" s="5">
        <f>'Data - All'!G6</f>
        <v>0.61874999999999991</v>
      </c>
      <c r="H6" s="6">
        <f>'Data - All'!H6</f>
        <v>11</v>
      </c>
      <c r="I6" s="8">
        <f>'Data - All'!I6</f>
        <v>0</v>
      </c>
      <c r="J6" s="8">
        <f>'Data - All'!J6</f>
        <v>3</v>
      </c>
      <c r="K6" s="8">
        <f>'Data - All'!K6</f>
        <v>1</v>
      </c>
      <c r="L6" s="1">
        <f>'Data - All'!L6</f>
        <v>99</v>
      </c>
    </row>
    <row r="7" spans="1:12" s="9" customFormat="1">
      <c r="A7" s="1" t="str">
        <f>'Data - All'!A7</f>
        <v>RegionEx</v>
      </c>
      <c r="B7" s="1" t="str">
        <f>'Data - All'!B7</f>
        <v>DFW</v>
      </c>
      <c r="C7" s="1" t="str">
        <f>'Data - All'!C7</f>
        <v>MSY</v>
      </c>
      <c r="D7" s="7">
        <f>'Data - All'!D7</f>
        <v>39693</v>
      </c>
      <c r="E7" s="5">
        <f>'Data - All'!E7</f>
        <v>0.75694444444444453</v>
      </c>
      <c r="F7" s="5">
        <f>'Data - All'!F7</f>
        <v>0.81944444444444453</v>
      </c>
      <c r="G7" s="5">
        <f>'Data - All'!G7</f>
        <v>0.82638888888888895</v>
      </c>
      <c r="H7" s="6">
        <f>'Data - All'!H7</f>
        <v>10</v>
      </c>
      <c r="I7" s="8">
        <f>'Data - All'!I7</f>
        <v>0</v>
      </c>
      <c r="J7" s="8">
        <f>'Data - All'!J7</f>
        <v>3</v>
      </c>
      <c r="K7" s="8">
        <f>'Data - All'!K7</f>
        <v>1</v>
      </c>
      <c r="L7" s="1">
        <f>'Data - All'!L7</f>
        <v>109</v>
      </c>
    </row>
    <row r="8" spans="1:12" s="9" customFormat="1">
      <c r="A8" s="1" t="str">
        <f>'Data - All'!A8</f>
        <v>RegionEx</v>
      </c>
      <c r="B8" s="1" t="str">
        <f>'Data - All'!B8</f>
        <v>DFW</v>
      </c>
      <c r="C8" s="1" t="str">
        <f>'Data - All'!C8</f>
        <v>MSY</v>
      </c>
      <c r="D8" s="7">
        <f>'Data - All'!D8</f>
        <v>39694</v>
      </c>
      <c r="E8" s="5">
        <f>'Data - All'!E8</f>
        <v>0.38194444444444442</v>
      </c>
      <c r="F8" s="5">
        <f>'Data - All'!F8</f>
        <v>0.44444444444444442</v>
      </c>
      <c r="G8" s="5">
        <f>'Data - All'!G8</f>
        <v>0.4506944444444444</v>
      </c>
      <c r="H8" s="6">
        <f>'Data - All'!H8</f>
        <v>9</v>
      </c>
      <c r="I8" s="8">
        <f>'Data - All'!I8</f>
        <v>0</v>
      </c>
      <c r="J8" s="8">
        <f>'Data - All'!J8</f>
        <v>4</v>
      </c>
      <c r="K8" s="8">
        <f>'Data - All'!K8</f>
        <v>1</v>
      </c>
      <c r="L8" s="1">
        <f>'Data - All'!L8</f>
        <v>94</v>
      </c>
    </row>
    <row r="9" spans="1:12" s="9" customFormat="1">
      <c r="A9" s="1" t="str">
        <f>'Data - All'!A9</f>
        <v>RegionEx</v>
      </c>
      <c r="B9" s="1" t="str">
        <f>'Data - All'!B9</f>
        <v>DFW</v>
      </c>
      <c r="C9" s="1" t="str">
        <f>'Data - All'!C9</f>
        <v>MSY</v>
      </c>
      <c r="D9" s="7">
        <f>'Data - All'!D9</f>
        <v>39694</v>
      </c>
      <c r="E9" s="5">
        <f>'Data - All'!E9</f>
        <v>0.54861111111111105</v>
      </c>
      <c r="F9" s="5">
        <f>'Data - All'!F9</f>
        <v>0.61111111111111105</v>
      </c>
      <c r="G9" s="5">
        <f>'Data - All'!G9</f>
        <v>0.61736111111111103</v>
      </c>
      <c r="H9" s="6">
        <f>'Data - All'!H9</f>
        <v>9</v>
      </c>
      <c r="I9" s="8">
        <f>'Data - All'!I9</f>
        <v>0</v>
      </c>
      <c r="J9" s="8">
        <f>'Data - All'!J9</f>
        <v>4</v>
      </c>
      <c r="K9" s="8">
        <f>'Data - All'!K9</f>
        <v>1</v>
      </c>
      <c r="L9" s="1">
        <f>'Data - All'!L9</f>
        <v>104</v>
      </c>
    </row>
    <row r="10" spans="1:12" s="9" customFormat="1">
      <c r="A10" s="1" t="str">
        <f>'Data - All'!A10</f>
        <v>RegionEx</v>
      </c>
      <c r="B10" s="1" t="str">
        <f>'Data - All'!B10</f>
        <v>DFW</v>
      </c>
      <c r="C10" s="1" t="str">
        <f>'Data - All'!C10</f>
        <v>MSY</v>
      </c>
      <c r="D10" s="7">
        <f>'Data - All'!D10</f>
        <v>39694</v>
      </c>
      <c r="E10" s="5">
        <f>'Data - All'!E10</f>
        <v>0.75694444444444453</v>
      </c>
      <c r="F10" s="5">
        <f>'Data - All'!F10</f>
        <v>0.81944444444444453</v>
      </c>
      <c r="G10" s="5">
        <f>'Data - All'!G10</f>
        <v>0.82569444444444451</v>
      </c>
      <c r="H10" s="6">
        <f>'Data - All'!H10</f>
        <v>9</v>
      </c>
      <c r="I10" s="8">
        <f>'Data - All'!I10</f>
        <v>0</v>
      </c>
      <c r="J10" s="8">
        <f>'Data - All'!J10</f>
        <v>4</v>
      </c>
      <c r="K10" s="8">
        <f>'Data - All'!K10</f>
        <v>1</v>
      </c>
      <c r="L10" s="1">
        <f>'Data - All'!L10</f>
        <v>105</v>
      </c>
    </row>
    <row r="11" spans="1:12" s="9" customFormat="1">
      <c r="A11" s="1" t="str">
        <f>'Data - All'!A11</f>
        <v>RegionEx</v>
      </c>
      <c r="B11" s="1" t="str">
        <f>'Data - All'!B11</f>
        <v>DFW</v>
      </c>
      <c r="C11" s="1" t="str">
        <f>'Data - All'!C11</f>
        <v>MSY</v>
      </c>
      <c r="D11" s="7">
        <f>'Data - All'!D11</f>
        <v>39695</v>
      </c>
      <c r="E11" s="5">
        <f>'Data - All'!E11</f>
        <v>0.38194444444444442</v>
      </c>
      <c r="F11" s="5">
        <f>'Data - All'!F11</f>
        <v>0.44444444444444442</v>
      </c>
      <c r="G11" s="5">
        <f>'Data - All'!G11</f>
        <v>0.45138888888888884</v>
      </c>
      <c r="H11" s="6">
        <f>'Data - All'!H11</f>
        <v>10</v>
      </c>
      <c r="I11" s="8">
        <f>'Data - All'!I11</f>
        <v>0</v>
      </c>
      <c r="J11" s="8">
        <f>'Data - All'!J11</f>
        <v>5</v>
      </c>
      <c r="K11" s="8">
        <f>'Data - All'!K11</f>
        <v>1</v>
      </c>
      <c r="L11" s="1">
        <f>'Data - All'!L11</f>
        <v>100</v>
      </c>
    </row>
    <row r="12" spans="1:12" s="9" customFormat="1">
      <c r="A12" s="1" t="str">
        <f>'Data - All'!A12</f>
        <v>RegionEx</v>
      </c>
      <c r="B12" s="1" t="str">
        <f>'Data - All'!B12</f>
        <v>DFW</v>
      </c>
      <c r="C12" s="1" t="str">
        <f>'Data - All'!C12</f>
        <v>MSY</v>
      </c>
      <c r="D12" s="7">
        <f>'Data - All'!D12</f>
        <v>39695</v>
      </c>
      <c r="E12" s="5">
        <f>'Data - All'!E12</f>
        <v>0.54861111111111105</v>
      </c>
      <c r="F12" s="5">
        <f>'Data - All'!F12</f>
        <v>0.61111111111111105</v>
      </c>
      <c r="G12" s="5">
        <f>'Data - All'!G12</f>
        <v>0.61805555555555547</v>
      </c>
      <c r="H12" s="6">
        <f>'Data - All'!H12</f>
        <v>10</v>
      </c>
      <c r="I12" s="8">
        <f>'Data - All'!I12</f>
        <v>0</v>
      </c>
      <c r="J12" s="8">
        <f>'Data - All'!J12</f>
        <v>5</v>
      </c>
      <c r="K12" s="8">
        <f>'Data - All'!K12</f>
        <v>1</v>
      </c>
      <c r="L12" s="1">
        <f>'Data - All'!L12</f>
        <v>94</v>
      </c>
    </row>
    <row r="13" spans="1:12" s="9" customFormat="1">
      <c r="A13" s="1" t="str">
        <f>'Data - All'!A13</f>
        <v>RegionEx</v>
      </c>
      <c r="B13" s="1" t="str">
        <f>'Data - All'!B13</f>
        <v>DFW</v>
      </c>
      <c r="C13" s="1" t="str">
        <f>'Data - All'!C13</f>
        <v>MSY</v>
      </c>
      <c r="D13" s="7">
        <f>'Data - All'!D13</f>
        <v>39695</v>
      </c>
      <c r="E13" s="5">
        <f>'Data - All'!E13</f>
        <v>0.75694444444444453</v>
      </c>
      <c r="F13" s="5">
        <f>'Data - All'!F13</f>
        <v>0.81944444444444453</v>
      </c>
      <c r="G13" s="5">
        <f>'Data - All'!G13</f>
        <v>0.82569444444444451</v>
      </c>
      <c r="H13" s="6">
        <f>'Data - All'!H13</f>
        <v>9</v>
      </c>
      <c r="I13" s="8">
        <f>'Data - All'!I13</f>
        <v>0</v>
      </c>
      <c r="J13" s="8">
        <f>'Data - All'!J13</f>
        <v>5</v>
      </c>
      <c r="K13" s="8">
        <f>'Data - All'!K13</f>
        <v>1</v>
      </c>
      <c r="L13" s="1">
        <f>'Data - All'!L13</f>
        <v>92</v>
      </c>
    </row>
    <row r="14" spans="1:12" s="9" customFormat="1">
      <c r="A14" s="1" t="str">
        <f>'Data - All'!A14</f>
        <v>RegionEx</v>
      </c>
      <c r="B14" s="1" t="str">
        <f>'Data - All'!B14</f>
        <v>DFW</v>
      </c>
      <c r="C14" s="1" t="str">
        <f>'Data - All'!C14</f>
        <v>MSY</v>
      </c>
      <c r="D14" s="7">
        <f>'Data - All'!D14</f>
        <v>39696</v>
      </c>
      <c r="E14" s="5">
        <f>'Data - All'!E14</f>
        <v>0.38194444444444442</v>
      </c>
      <c r="F14" s="5">
        <f>'Data - All'!F14</f>
        <v>0.44444444444444442</v>
      </c>
      <c r="G14" s="5">
        <f>'Data - All'!G14</f>
        <v>0.45347222222222222</v>
      </c>
      <c r="H14" s="6">
        <f>'Data - All'!H14</f>
        <v>13</v>
      </c>
      <c r="I14" s="8">
        <f>'Data - All'!I14</f>
        <v>0</v>
      </c>
      <c r="J14" s="8">
        <f>'Data - All'!J14</f>
        <v>6</v>
      </c>
      <c r="K14" s="8">
        <f>'Data - All'!K14</f>
        <v>1</v>
      </c>
      <c r="L14" s="1">
        <f>'Data - All'!L14</f>
        <v>182</v>
      </c>
    </row>
    <row r="15" spans="1:12" s="9" customFormat="1">
      <c r="A15" s="1" t="str">
        <f>'Data - All'!A15</f>
        <v>RegionEx</v>
      </c>
      <c r="B15" s="1" t="str">
        <f>'Data - All'!B15</f>
        <v>DFW</v>
      </c>
      <c r="C15" s="1" t="str">
        <f>'Data - All'!C15</f>
        <v>MSY</v>
      </c>
      <c r="D15" s="7">
        <f>'Data - All'!D15</f>
        <v>39696</v>
      </c>
      <c r="E15" s="5">
        <f>'Data - All'!E15</f>
        <v>0.54861111111111105</v>
      </c>
      <c r="F15" s="5">
        <f>'Data - All'!F15</f>
        <v>0.61111111111111105</v>
      </c>
      <c r="G15" s="5">
        <f>'Data - All'!G15</f>
        <v>0.6201388888888888</v>
      </c>
      <c r="H15" s="6">
        <f>'Data - All'!H15</f>
        <v>13</v>
      </c>
      <c r="I15" s="8">
        <f>'Data - All'!I15</f>
        <v>0</v>
      </c>
      <c r="J15" s="8">
        <f>'Data - All'!J15</f>
        <v>6</v>
      </c>
      <c r="K15" s="8">
        <f>'Data - All'!K15</f>
        <v>1</v>
      </c>
      <c r="L15" s="1">
        <f>'Data - All'!L15</f>
        <v>193</v>
      </c>
    </row>
    <row r="16" spans="1:12" s="9" customFormat="1">
      <c r="A16" s="1" t="str">
        <f>'Data - All'!A16</f>
        <v>RegionEx</v>
      </c>
      <c r="B16" s="1" t="str">
        <f>'Data - All'!B16</f>
        <v>DFW</v>
      </c>
      <c r="C16" s="1" t="str">
        <f>'Data - All'!C16</f>
        <v>MSY</v>
      </c>
      <c r="D16" s="7">
        <f>'Data - All'!D16</f>
        <v>39696</v>
      </c>
      <c r="E16" s="5">
        <f>'Data - All'!E16</f>
        <v>0.75694444444444453</v>
      </c>
      <c r="F16" s="5">
        <f>'Data - All'!F16</f>
        <v>0.81944444444444453</v>
      </c>
      <c r="G16" s="5">
        <f>'Data - All'!G16</f>
        <v>0.82847222222222228</v>
      </c>
      <c r="H16" s="6">
        <f>'Data - All'!H16</f>
        <v>13</v>
      </c>
      <c r="I16" s="8">
        <f>'Data - All'!I16</f>
        <v>0</v>
      </c>
      <c r="J16" s="8">
        <f>'Data - All'!J16</f>
        <v>6</v>
      </c>
      <c r="K16" s="8">
        <f>'Data - All'!K16</f>
        <v>1</v>
      </c>
      <c r="L16" s="1">
        <f>'Data - All'!L16</f>
        <v>192</v>
      </c>
    </row>
    <row r="17" spans="1:12" s="9" customFormat="1">
      <c r="A17" s="1" t="str">
        <f>'Data - All'!A17</f>
        <v>RegionEx</v>
      </c>
      <c r="B17" s="1" t="str">
        <f>'Data - All'!B17</f>
        <v>DFW</v>
      </c>
      <c r="C17" s="1" t="str">
        <f>'Data - All'!C17</f>
        <v>MSY</v>
      </c>
      <c r="D17" s="7">
        <f>'Data - All'!D17</f>
        <v>39697</v>
      </c>
      <c r="E17" s="5">
        <f>'Data - All'!E17</f>
        <v>0.38194444444444442</v>
      </c>
      <c r="F17" s="5">
        <f>'Data - All'!F17</f>
        <v>0.44444444444444442</v>
      </c>
      <c r="G17" s="5">
        <f>'Data - All'!G17</f>
        <v>0.44444444444444442</v>
      </c>
      <c r="H17" s="6">
        <f>'Data - All'!H17</f>
        <v>0</v>
      </c>
      <c r="I17" s="8">
        <f>'Data - All'!I17</f>
        <v>0</v>
      </c>
      <c r="J17" s="8">
        <f>'Data - All'!J17</f>
        <v>7</v>
      </c>
      <c r="K17" s="8">
        <f>'Data - All'!K17</f>
        <v>1</v>
      </c>
      <c r="L17" s="1">
        <f>'Data - All'!L17</f>
        <v>104</v>
      </c>
    </row>
    <row r="18" spans="1:12" s="9" customFormat="1">
      <c r="A18" s="1" t="str">
        <f>'Data - All'!A18</f>
        <v>RegionEx</v>
      </c>
      <c r="B18" s="1" t="str">
        <f>'Data - All'!B18</f>
        <v>DFW</v>
      </c>
      <c r="C18" s="1" t="str">
        <f>'Data - All'!C18</f>
        <v>MSY</v>
      </c>
      <c r="D18" s="7">
        <f>'Data - All'!D18</f>
        <v>39697</v>
      </c>
      <c r="E18" s="5">
        <f>'Data - All'!E18</f>
        <v>0.54861111111111105</v>
      </c>
      <c r="F18" s="5">
        <f>'Data - All'!F18</f>
        <v>0.61111111111111105</v>
      </c>
      <c r="G18" s="5">
        <f>'Data - All'!G18</f>
        <v>0.61111111111111105</v>
      </c>
      <c r="H18" s="6">
        <f>'Data - All'!H18</f>
        <v>0</v>
      </c>
      <c r="I18" s="8">
        <f>'Data - All'!I18</f>
        <v>0</v>
      </c>
      <c r="J18" s="8">
        <f>'Data - All'!J18</f>
        <v>7</v>
      </c>
      <c r="K18" s="8">
        <f>'Data - All'!K18</f>
        <v>1</v>
      </c>
      <c r="L18" s="1">
        <f>'Data - All'!L18</f>
        <v>95</v>
      </c>
    </row>
    <row r="19" spans="1:12" s="9" customFormat="1">
      <c r="A19" s="1" t="str">
        <f>'Data - All'!A19</f>
        <v>RegionEx</v>
      </c>
      <c r="B19" s="1" t="str">
        <f>'Data - All'!B19</f>
        <v>DFW</v>
      </c>
      <c r="C19" s="1" t="str">
        <f>'Data - All'!C19</f>
        <v>MSY</v>
      </c>
      <c r="D19" s="7">
        <f>'Data - All'!D19</f>
        <v>39697</v>
      </c>
      <c r="E19" s="5">
        <f>'Data - All'!E19</f>
        <v>0.75694444444444453</v>
      </c>
      <c r="F19" s="5">
        <f>'Data - All'!F19</f>
        <v>0.81944444444444453</v>
      </c>
      <c r="G19" s="5">
        <f>'Data - All'!G19</f>
        <v>0.81944444444444453</v>
      </c>
      <c r="H19" s="6">
        <f>'Data - All'!H19</f>
        <v>0</v>
      </c>
      <c r="I19" s="8">
        <f>'Data - All'!I19</f>
        <v>0</v>
      </c>
      <c r="J19" s="8">
        <f>'Data - All'!J19</f>
        <v>7</v>
      </c>
      <c r="K19" s="8">
        <f>'Data - All'!K19</f>
        <v>1</v>
      </c>
      <c r="L19" s="1">
        <f>'Data - All'!L19</f>
        <v>101</v>
      </c>
    </row>
    <row r="20" spans="1:12" s="9" customFormat="1">
      <c r="A20" s="1" t="str">
        <f>'Data - All'!A20</f>
        <v>RegionEx</v>
      </c>
      <c r="B20" s="1" t="str">
        <f>'Data - All'!B20</f>
        <v>DFW</v>
      </c>
      <c r="C20" s="1" t="str">
        <f>'Data - All'!C20</f>
        <v>MSY</v>
      </c>
      <c r="D20" s="7">
        <f>'Data - All'!D20</f>
        <v>39698</v>
      </c>
      <c r="E20" s="5">
        <f>'Data - All'!E20</f>
        <v>0.38194444444444442</v>
      </c>
      <c r="F20" s="5">
        <f>'Data - All'!F20</f>
        <v>0.44444444444444442</v>
      </c>
      <c r="G20" s="5">
        <f>'Data - All'!G20</f>
        <v>0.45277777777777778</v>
      </c>
      <c r="H20" s="6">
        <f>'Data - All'!H20</f>
        <v>12</v>
      </c>
      <c r="I20" s="8">
        <f>'Data - All'!I20</f>
        <v>0</v>
      </c>
      <c r="J20" s="8">
        <f>'Data - All'!J20</f>
        <v>1</v>
      </c>
      <c r="K20" s="8">
        <f>'Data - All'!K20</f>
        <v>1</v>
      </c>
      <c r="L20" s="1">
        <f>'Data - All'!L20</f>
        <v>84</v>
      </c>
    </row>
    <row r="21" spans="1:12" s="9" customFormat="1">
      <c r="A21" s="1" t="str">
        <f>'Data - All'!A21</f>
        <v>RegionEx</v>
      </c>
      <c r="B21" s="1" t="str">
        <f>'Data - All'!B21</f>
        <v>DFW</v>
      </c>
      <c r="C21" s="1" t="str">
        <f>'Data - All'!C21</f>
        <v>MSY</v>
      </c>
      <c r="D21" s="7">
        <f>'Data - All'!D21</f>
        <v>39698</v>
      </c>
      <c r="E21" s="5">
        <f>'Data - All'!E21</f>
        <v>0.54861111111111105</v>
      </c>
      <c r="F21" s="5">
        <f>'Data - All'!F21</f>
        <v>0.61111111111111105</v>
      </c>
      <c r="G21" s="5">
        <f>'Data - All'!G21</f>
        <v>0.61944444444444435</v>
      </c>
      <c r="H21" s="6">
        <f>'Data - All'!H21</f>
        <v>12</v>
      </c>
      <c r="I21" s="8">
        <f>'Data - All'!I21</f>
        <v>0</v>
      </c>
      <c r="J21" s="8">
        <f>'Data - All'!J21</f>
        <v>1</v>
      </c>
      <c r="K21" s="8">
        <f>'Data - All'!K21</f>
        <v>1</v>
      </c>
      <c r="L21" s="1">
        <f>'Data - All'!L21</f>
        <v>111</v>
      </c>
    </row>
    <row r="22" spans="1:12" s="9" customFormat="1">
      <c r="A22" s="1" t="str">
        <f>'Data - All'!A22</f>
        <v>RegionEx</v>
      </c>
      <c r="B22" s="1" t="str">
        <f>'Data - All'!B22</f>
        <v>DFW</v>
      </c>
      <c r="C22" s="1" t="str">
        <f>'Data - All'!C22</f>
        <v>MSY</v>
      </c>
      <c r="D22" s="7">
        <f>'Data - All'!D22</f>
        <v>39698</v>
      </c>
      <c r="E22" s="5">
        <f>'Data - All'!E22</f>
        <v>0.75694444444444453</v>
      </c>
      <c r="F22" s="5">
        <f>'Data - All'!F22</f>
        <v>0.81944444444444453</v>
      </c>
      <c r="G22" s="5">
        <f>'Data - All'!G22</f>
        <v>0.82777777777777783</v>
      </c>
      <c r="H22" s="6">
        <f>'Data - All'!H22</f>
        <v>12</v>
      </c>
      <c r="I22" s="8">
        <f>'Data - All'!I22</f>
        <v>0</v>
      </c>
      <c r="J22" s="8">
        <f>'Data - All'!J22</f>
        <v>1</v>
      </c>
      <c r="K22" s="8">
        <f>'Data - All'!K22</f>
        <v>1</v>
      </c>
      <c r="L22" s="1">
        <f>'Data - All'!L22</f>
        <v>118</v>
      </c>
    </row>
    <row r="23" spans="1:12" s="9" customFormat="1">
      <c r="A23" s="1" t="str">
        <f>'Data - All'!A23</f>
        <v>RegionEx</v>
      </c>
      <c r="B23" s="1" t="str">
        <f>'Data - All'!B23</f>
        <v>DFW</v>
      </c>
      <c r="C23" s="1" t="str">
        <f>'Data - All'!C23</f>
        <v>MSY</v>
      </c>
      <c r="D23" s="7">
        <f>'Data - All'!D23</f>
        <v>39699</v>
      </c>
      <c r="E23" s="5">
        <f>'Data - All'!E23</f>
        <v>0.38194444444444442</v>
      </c>
      <c r="F23" s="5">
        <f>'Data - All'!F23</f>
        <v>0.44444444444444442</v>
      </c>
      <c r="G23" s="5">
        <f>'Data - All'!G23</f>
        <v>0.45902777777777776</v>
      </c>
      <c r="H23" s="6">
        <f>'Data - All'!H23</f>
        <v>21</v>
      </c>
      <c r="I23" s="8">
        <f>'Data - All'!I23</f>
        <v>1</v>
      </c>
      <c r="J23" s="8">
        <f>'Data - All'!J23</f>
        <v>2</v>
      </c>
      <c r="K23" s="8">
        <f>'Data - All'!K23</f>
        <v>1</v>
      </c>
      <c r="L23" s="1">
        <f>'Data - All'!L23</f>
        <v>189</v>
      </c>
    </row>
    <row r="24" spans="1:12" s="9" customFormat="1">
      <c r="A24" s="1" t="str">
        <f>'Data - All'!A24</f>
        <v>RegionEx</v>
      </c>
      <c r="B24" s="1" t="str">
        <f>'Data - All'!B24</f>
        <v>DFW</v>
      </c>
      <c r="C24" s="1" t="str">
        <f>'Data - All'!C24</f>
        <v>MSY</v>
      </c>
      <c r="D24" s="7">
        <f>'Data - All'!D24</f>
        <v>39699</v>
      </c>
      <c r="E24" s="5">
        <f>'Data - All'!E24</f>
        <v>0.54861111111111105</v>
      </c>
      <c r="F24" s="5">
        <f>'Data - All'!F24</f>
        <v>0.61111111111111105</v>
      </c>
      <c r="G24" s="5">
        <f>'Data - All'!G24</f>
        <v>0.62569444444444433</v>
      </c>
      <c r="H24" s="6">
        <f>'Data - All'!H24</f>
        <v>21</v>
      </c>
      <c r="I24" s="8">
        <f>'Data - All'!I24</f>
        <v>1</v>
      </c>
      <c r="J24" s="8">
        <f>'Data - All'!J24</f>
        <v>2</v>
      </c>
      <c r="K24" s="8">
        <f>'Data - All'!K24</f>
        <v>1</v>
      </c>
      <c r="L24" s="1">
        <f>'Data - All'!L24</f>
        <v>169</v>
      </c>
    </row>
    <row r="25" spans="1:12" s="9" customFormat="1">
      <c r="A25" s="1" t="str">
        <f>'Data - All'!A25</f>
        <v>RegionEx</v>
      </c>
      <c r="B25" s="1" t="str">
        <f>'Data - All'!B25</f>
        <v>DFW</v>
      </c>
      <c r="C25" s="1" t="str">
        <f>'Data - All'!C25</f>
        <v>MSY</v>
      </c>
      <c r="D25" s="7">
        <f>'Data - All'!D25</f>
        <v>39699</v>
      </c>
      <c r="E25" s="5">
        <f>'Data - All'!E25</f>
        <v>0.75694444444444453</v>
      </c>
      <c r="F25" s="5">
        <f>'Data - All'!F25</f>
        <v>0.81944444444444453</v>
      </c>
      <c r="G25" s="5">
        <f>'Data - All'!G25</f>
        <v>0.83333333333333337</v>
      </c>
      <c r="H25" s="6">
        <f>'Data - All'!H25</f>
        <v>20</v>
      </c>
      <c r="I25" s="8">
        <f>'Data - All'!I25</f>
        <v>1</v>
      </c>
      <c r="J25" s="8">
        <f>'Data - All'!J25</f>
        <v>2</v>
      </c>
      <c r="K25" s="8">
        <f>'Data - All'!K25</f>
        <v>1</v>
      </c>
      <c r="L25" s="1">
        <f>'Data - All'!L25</f>
        <v>172</v>
      </c>
    </row>
    <row r="26" spans="1:12" s="9" customFormat="1">
      <c r="A26" s="1" t="str">
        <f>'Data - All'!A26</f>
        <v>RegionEx</v>
      </c>
      <c r="B26" s="1" t="str">
        <f>'Data - All'!B26</f>
        <v>DFW</v>
      </c>
      <c r="C26" s="1" t="str">
        <f>'Data - All'!C26</f>
        <v>MSY</v>
      </c>
      <c r="D26" s="7">
        <f>'Data - All'!D26</f>
        <v>39700</v>
      </c>
      <c r="E26" s="5">
        <f>'Data - All'!E26</f>
        <v>0.38194444444444442</v>
      </c>
      <c r="F26" s="5">
        <f>'Data - All'!F26</f>
        <v>0.44444444444444442</v>
      </c>
      <c r="G26" s="5">
        <f>'Data - All'!G26</f>
        <v>0.44652777777777775</v>
      </c>
      <c r="H26" s="6">
        <f>'Data - All'!H26</f>
        <v>3</v>
      </c>
      <c r="I26" s="8">
        <f>'Data - All'!I26</f>
        <v>0</v>
      </c>
      <c r="J26" s="8">
        <f>'Data - All'!J26</f>
        <v>3</v>
      </c>
      <c r="K26" s="8">
        <f>'Data - All'!K26</f>
        <v>1</v>
      </c>
      <c r="L26" s="1">
        <f>'Data - All'!L26</f>
        <v>73</v>
      </c>
    </row>
    <row r="27" spans="1:12" s="9" customFormat="1">
      <c r="A27" s="1" t="str">
        <f>'Data - All'!A27</f>
        <v>RegionEx</v>
      </c>
      <c r="B27" s="1" t="str">
        <f>'Data - All'!B27</f>
        <v>DFW</v>
      </c>
      <c r="C27" s="1" t="str">
        <f>'Data - All'!C27</f>
        <v>MSY</v>
      </c>
      <c r="D27" s="7">
        <f>'Data - All'!D27</f>
        <v>39700</v>
      </c>
      <c r="E27" s="5">
        <f>'Data - All'!E27</f>
        <v>0.54861111111111105</v>
      </c>
      <c r="F27" s="5">
        <f>'Data - All'!F27</f>
        <v>0.61111111111111105</v>
      </c>
      <c r="G27" s="5">
        <f>'Data - All'!G27</f>
        <v>0.61319444444444438</v>
      </c>
      <c r="H27" s="6">
        <f>'Data - All'!H27</f>
        <v>3</v>
      </c>
      <c r="I27" s="8">
        <f>'Data - All'!I27</f>
        <v>0</v>
      </c>
      <c r="J27" s="8">
        <f>'Data - All'!J27</f>
        <v>3</v>
      </c>
      <c r="K27" s="8">
        <f>'Data - All'!K27</f>
        <v>1</v>
      </c>
      <c r="L27" s="1">
        <f>'Data - All'!L27</f>
        <v>124</v>
      </c>
    </row>
    <row r="28" spans="1:12" s="9" customFormat="1">
      <c r="A28" s="1" t="str">
        <f>'Data - All'!A28</f>
        <v>RegionEx</v>
      </c>
      <c r="B28" s="1" t="str">
        <f>'Data - All'!B28</f>
        <v>DFW</v>
      </c>
      <c r="C28" s="1" t="str">
        <f>'Data - All'!C28</f>
        <v>MSY</v>
      </c>
      <c r="D28" s="7">
        <f>'Data - All'!D28</f>
        <v>39700</v>
      </c>
      <c r="E28" s="5">
        <f>'Data - All'!E28</f>
        <v>0.75694444444444453</v>
      </c>
      <c r="F28" s="5">
        <f>'Data - All'!F28</f>
        <v>0.81944444444444453</v>
      </c>
      <c r="G28" s="5">
        <f>'Data - All'!G28</f>
        <v>0.82152777777777786</v>
      </c>
      <c r="H28" s="6">
        <f>'Data - All'!H28</f>
        <v>3</v>
      </c>
      <c r="I28" s="8">
        <f>'Data - All'!I28</f>
        <v>0</v>
      </c>
      <c r="J28" s="8">
        <f>'Data - All'!J28</f>
        <v>3</v>
      </c>
      <c r="K28" s="8">
        <f>'Data - All'!K28</f>
        <v>1</v>
      </c>
      <c r="L28" s="1">
        <f>'Data - All'!L28</f>
        <v>92</v>
      </c>
    </row>
    <row r="29" spans="1:12" s="9" customFormat="1">
      <c r="A29" s="1" t="str">
        <f>'Data - All'!A29</f>
        <v>RegionEx</v>
      </c>
      <c r="B29" s="1" t="str">
        <f>'Data - All'!B29</f>
        <v>DFW</v>
      </c>
      <c r="C29" s="1" t="str">
        <f>'Data - All'!C29</f>
        <v>MSY</v>
      </c>
      <c r="D29" s="7">
        <f>'Data - All'!D29</f>
        <v>39701</v>
      </c>
      <c r="E29" s="5">
        <f>'Data - All'!E29</f>
        <v>0.38194444444444442</v>
      </c>
      <c r="F29" s="5">
        <f>'Data - All'!F29</f>
        <v>0.44444444444444442</v>
      </c>
      <c r="G29" s="5">
        <f>'Data - All'!G29</f>
        <v>0.44652777777777775</v>
      </c>
      <c r="H29" s="6">
        <f>'Data - All'!H29</f>
        <v>3</v>
      </c>
      <c r="I29" s="8">
        <f>'Data - All'!I29</f>
        <v>0</v>
      </c>
      <c r="J29" s="8">
        <f>'Data - All'!J29</f>
        <v>4</v>
      </c>
      <c r="K29" s="8">
        <f>'Data - All'!K29</f>
        <v>1</v>
      </c>
      <c r="L29" s="1">
        <f>'Data - All'!L29</f>
        <v>110</v>
      </c>
    </row>
    <row r="30" spans="1:12" s="9" customFormat="1">
      <c r="A30" s="1" t="str">
        <f>'Data - All'!A30</f>
        <v>RegionEx</v>
      </c>
      <c r="B30" s="1" t="str">
        <f>'Data - All'!B30</f>
        <v>DFW</v>
      </c>
      <c r="C30" s="1" t="str">
        <f>'Data - All'!C30</f>
        <v>MSY</v>
      </c>
      <c r="D30" s="7">
        <f>'Data - All'!D30</f>
        <v>39701</v>
      </c>
      <c r="E30" s="5">
        <f>'Data - All'!E30</f>
        <v>0.54861111111111105</v>
      </c>
      <c r="F30" s="5">
        <f>'Data - All'!F30</f>
        <v>0.61111111111111105</v>
      </c>
      <c r="G30" s="5">
        <f>'Data - All'!G30</f>
        <v>0.61249999999999993</v>
      </c>
      <c r="H30" s="6">
        <f>'Data - All'!H30</f>
        <v>2</v>
      </c>
      <c r="I30" s="8">
        <f>'Data - All'!I30</f>
        <v>0</v>
      </c>
      <c r="J30" s="8">
        <f>'Data - All'!J30</f>
        <v>4</v>
      </c>
      <c r="K30" s="8">
        <f>'Data - All'!K30</f>
        <v>1</v>
      </c>
      <c r="L30" s="1">
        <f>'Data - All'!L30</f>
        <v>93</v>
      </c>
    </row>
    <row r="31" spans="1:12" s="9" customFormat="1">
      <c r="A31" s="1" t="str">
        <f>'Data - All'!A31</f>
        <v>RegionEx</v>
      </c>
      <c r="B31" s="1" t="str">
        <f>'Data - All'!B31</f>
        <v>DFW</v>
      </c>
      <c r="C31" s="1" t="str">
        <f>'Data - All'!C31</f>
        <v>MSY</v>
      </c>
      <c r="D31" s="7">
        <f>'Data - All'!D31</f>
        <v>39701</v>
      </c>
      <c r="E31" s="5">
        <f>'Data - All'!E31</f>
        <v>0.75694444444444453</v>
      </c>
      <c r="F31" s="5">
        <f>'Data - All'!F31</f>
        <v>0.81944444444444453</v>
      </c>
      <c r="G31" s="5">
        <f>'Data - All'!G31</f>
        <v>0.82013888888888897</v>
      </c>
      <c r="H31" s="6">
        <f>'Data - All'!H31</f>
        <v>1</v>
      </c>
      <c r="I31" s="8">
        <f>'Data - All'!I31</f>
        <v>0</v>
      </c>
      <c r="J31" s="8">
        <f>'Data - All'!J31</f>
        <v>4</v>
      </c>
      <c r="K31" s="8">
        <f>'Data - All'!K31</f>
        <v>1</v>
      </c>
      <c r="L31" s="1">
        <f>'Data - All'!L31</f>
        <v>109</v>
      </c>
    </row>
    <row r="32" spans="1:12" s="9" customFormat="1">
      <c r="A32" s="1" t="str">
        <f>'Data - All'!A32</f>
        <v>RegionEx</v>
      </c>
      <c r="B32" s="1" t="str">
        <f>'Data - All'!B32</f>
        <v>DFW</v>
      </c>
      <c r="C32" s="1" t="str">
        <f>'Data - All'!C32</f>
        <v>MSY</v>
      </c>
      <c r="D32" s="7">
        <f>'Data - All'!D32</f>
        <v>39702</v>
      </c>
      <c r="E32" s="5">
        <f>'Data - All'!E32</f>
        <v>0.38194444444444442</v>
      </c>
      <c r="F32" s="5">
        <f>'Data - All'!F32</f>
        <v>0.44444444444444442</v>
      </c>
      <c r="G32" s="5">
        <f>'Data - All'!G32</f>
        <v>0.4506944444444444</v>
      </c>
      <c r="H32" s="6">
        <f>'Data - All'!H32</f>
        <v>9</v>
      </c>
      <c r="I32" s="8">
        <f>'Data - All'!I32</f>
        <v>0</v>
      </c>
      <c r="J32" s="8">
        <f>'Data - All'!J32</f>
        <v>5</v>
      </c>
      <c r="K32" s="8">
        <f>'Data - All'!K32</f>
        <v>1</v>
      </c>
      <c r="L32" s="1">
        <f>'Data - All'!L32</f>
        <v>126</v>
      </c>
    </row>
    <row r="33" spans="1:12" s="9" customFormat="1">
      <c r="A33" s="1" t="str">
        <f>'Data - All'!A33</f>
        <v>RegionEx</v>
      </c>
      <c r="B33" s="1" t="str">
        <f>'Data - All'!B33</f>
        <v>DFW</v>
      </c>
      <c r="C33" s="1" t="str">
        <f>'Data - All'!C33</f>
        <v>MSY</v>
      </c>
      <c r="D33" s="7">
        <f>'Data - All'!D33</f>
        <v>39702</v>
      </c>
      <c r="E33" s="5">
        <f>'Data - All'!E33</f>
        <v>0.54861111111111105</v>
      </c>
      <c r="F33" s="5">
        <f>'Data - All'!F33</f>
        <v>0.61111111111111105</v>
      </c>
      <c r="G33" s="5">
        <f>'Data - All'!G33</f>
        <v>0.61666666666666659</v>
      </c>
      <c r="H33" s="6">
        <f>'Data - All'!H33</f>
        <v>8</v>
      </c>
      <c r="I33" s="8">
        <f>'Data - All'!I33</f>
        <v>0</v>
      </c>
      <c r="J33" s="8">
        <f>'Data - All'!J33</f>
        <v>5</v>
      </c>
      <c r="K33" s="8">
        <f>'Data - All'!K33</f>
        <v>1</v>
      </c>
      <c r="L33" s="1">
        <f>'Data - All'!L33</f>
        <v>113</v>
      </c>
    </row>
    <row r="34" spans="1:12" s="9" customFormat="1">
      <c r="A34" s="1" t="str">
        <f>'Data - All'!A34</f>
        <v>RegionEx</v>
      </c>
      <c r="B34" s="1" t="str">
        <f>'Data - All'!B34</f>
        <v>DFW</v>
      </c>
      <c r="C34" s="1" t="str">
        <f>'Data - All'!C34</f>
        <v>MSY</v>
      </c>
      <c r="D34" s="7">
        <f>'Data - All'!D34</f>
        <v>39702</v>
      </c>
      <c r="E34" s="5">
        <f>'Data - All'!E34</f>
        <v>0.75694444444444453</v>
      </c>
      <c r="F34" s="5">
        <f>'Data - All'!F34</f>
        <v>0.81944444444444453</v>
      </c>
      <c r="G34" s="5">
        <f>'Data - All'!G34</f>
        <v>0.82500000000000007</v>
      </c>
      <c r="H34" s="6">
        <f>'Data - All'!H34</f>
        <v>8</v>
      </c>
      <c r="I34" s="8">
        <f>'Data - All'!I34</f>
        <v>0</v>
      </c>
      <c r="J34" s="8">
        <f>'Data - All'!J34</f>
        <v>5</v>
      </c>
      <c r="K34" s="8">
        <f>'Data - All'!K34</f>
        <v>1</v>
      </c>
      <c r="L34" s="1">
        <f>'Data - All'!L34</f>
        <v>98</v>
      </c>
    </row>
    <row r="35" spans="1:12" s="9" customFormat="1">
      <c r="A35" s="1" t="str">
        <f>'Data - All'!A35</f>
        <v>RegionEx</v>
      </c>
      <c r="B35" s="1" t="str">
        <f>'Data - All'!B35</f>
        <v>DFW</v>
      </c>
      <c r="C35" s="1" t="str">
        <f>'Data - All'!C35</f>
        <v>MSY</v>
      </c>
      <c r="D35" s="7">
        <f>'Data - All'!D35</f>
        <v>39703</v>
      </c>
      <c r="E35" s="5">
        <f>'Data - All'!E35</f>
        <v>0.38194444444444442</v>
      </c>
      <c r="F35" s="5">
        <f>'Data - All'!F35</f>
        <v>0.44444444444444442</v>
      </c>
      <c r="G35" s="5">
        <f>'Data - All'!G35</f>
        <v>0.54722222222222217</v>
      </c>
      <c r="H35" s="6">
        <f>'Data - All'!H35</f>
        <v>148</v>
      </c>
      <c r="I35" s="8">
        <f>'Data - All'!I35</f>
        <v>1</v>
      </c>
      <c r="J35" s="8">
        <f>'Data - All'!J35</f>
        <v>6</v>
      </c>
      <c r="K35" s="8">
        <f>'Data - All'!K35</f>
        <v>1</v>
      </c>
      <c r="L35" s="1">
        <f>'Data - All'!L35</f>
        <v>176</v>
      </c>
    </row>
    <row r="36" spans="1:12" s="9" customFormat="1">
      <c r="A36" s="1" t="str">
        <f>'Data - All'!A36</f>
        <v>RegionEx</v>
      </c>
      <c r="B36" s="1" t="str">
        <f>'Data - All'!B36</f>
        <v>DFW</v>
      </c>
      <c r="C36" s="1" t="str">
        <f>'Data - All'!C36</f>
        <v>MSY</v>
      </c>
      <c r="D36" s="7">
        <f>'Data - All'!D36</f>
        <v>39703</v>
      </c>
      <c r="E36" s="5">
        <f>'Data - All'!E36</f>
        <v>0.54861111111111105</v>
      </c>
      <c r="F36" s="5">
        <f>'Data - All'!F36</f>
        <v>0.61111111111111105</v>
      </c>
      <c r="G36" s="5">
        <f>'Data - All'!G36</f>
        <v>0.69444444444444442</v>
      </c>
      <c r="H36" s="6">
        <f>'Data - All'!H36</f>
        <v>120</v>
      </c>
      <c r="I36" s="8">
        <f>'Data - All'!I36</f>
        <v>1</v>
      </c>
      <c r="J36" s="8">
        <f>'Data - All'!J36</f>
        <v>6</v>
      </c>
      <c r="K36" s="8">
        <f>'Data - All'!K36</f>
        <v>1</v>
      </c>
      <c r="L36" s="1">
        <f>'Data - All'!L36</f>
        <v>182</v>
      </c>
    </row>
    <row r="37" spans="1:12" s="9" customFormat="1">
      <c r="A37" s="1" t="str">
        <f>'Data - All'!A37</f>
        <v>RegionEx</v>
      </c>
      <c r="B37" s="1" t="str">
        <f>'Data - All'!B37</f>
        <v>DFW</v>
      </c>
      <c r="C37" s="1" t="str">
        <f>'Data - All'!C37</f>
        <v>MSY</v>
      </c>
      <c r="D37" s="7">
        <f>'Data - All'!D37</f>
        <v>39703</v>
      </c>
      <c r="E37" s="5">
        <f>'Data - All'!E37</f>
        <v>0.75694444444444453</v>
      </c>
      <c r="F37" s="5">
        <f>'Data - All'!F37</f>
        <v>0.81944444444444453</v>
      </c>
      <c r="G37" s="5">
        <f>'Data - All'!G37</f>
        <v>0.8979166666666667</v>
      </c>
      <c r="H37" s="6">
        <f>'Data - All'!H37</f>
        <v>113</v>
      </c>
      <c r="I37" s="8">
        <f>'Data - All'!I37</f>
        <v>1</v>
      </c>
      <c r="J37" s="8">
        <f>'Data - All'!J37</f>
        <v>6</v>
      </c>
      <c r="K37" s="8">
        <f>'Data - All'!K37</f>
        <v>1</v>
      </c>
      <c r="L37" s="1">
        <f>'Data - All'!L37</f>
        <v>174</v>
      </c>
    </row>
    <row r="38" spans="1:12" s="9" customFormat="1">
      <c r="A38" s="1" t="str">
        <f>'Data - All'!A38</f>
        <v>RegionEx</v>
      </c>
      <c r="B38" s="1" t="str">
        <f>'Data - All'!B38</f>
        <v>DFW</v>
      </c>
      <c r="C38" s="1" t="str">
        <f>'Data - All'!C38</f>
        <v>MSY</v>
      </c>
      <c r="D38" s="7">
        <f>'Data - All'!D38</f>
        <v>39704</v>
      </c>
      <c r="E38" s="5">
        <f>'Data - All'!E38</f>
        <v>0.38194444444444442</v>
      </c>
      <c r="F38" s="5">
        <f>'Data - All'!F38</f>
        <v>0.44444444444444442</v>
      </c>
      <c r="G38" s="5">
        <f>'Data - All'!G38</f>
        <v>0.45138888888888884</v>
      </c>
      <c r="H38" s="6">
        <f>'Data - All'!H38</f>
        <v>10</v>
      </c>
      <c r="I38" s="8">
        <f>'Data - All'!I38</f>
        <v>0</v>
      </c>
      <c r="J38" s="8">
        <f>'Data - All'!J38</f>
        <v>7</v>
      </c>
      <c r="K38" s="8">
        <f>'Data - All'!K38</f>
        <v>1</v>
      </c>
      <c r="L38" s="1">
        <f>'Data - All'!L38</f>
        <v>99</v>
      </c>
    </row>
    <row r="39" spans="1:12" s="9" customFormat="1">
      <c r="A39" s="1" t="str">
        <f>'Data - All'!A39</f>
        <v>RegionEx</v>
      </c>
      <c r="B39" s="1" t="str">
        <f>'Data - All'!B39</f>
        <v>DFW</v>
      </c>
      <c r="C39" s="1" t="str">
        <f>'Data - All'!C39</f>
        <v>MSY</v>
      </c>
      <c r="D39" s="7">
        <f>'Data - All'!D39</f>
        <v>39704</v>
      </c>
      <c r="E39" s="5">
        <f>'Data - All'!E39</f>
        <v>0.54861111111111105</v>
      </c>
      <c r="F39" s="5">
        <f>'Data - All'!F39</f>
        <v>0.61111111111111105</v>
      </c>
      <c r="G39" s="5">
        <f>'Data - All'!G39</f>
        <v>0.61805555555555547</v>
      </c>
      <c r="H39" s="6">
        <f>'Data - All'!H39</f>
        <v>10</v>
      </c>
      <c r="I39" s="8">
        <f>'Data - All'!I39</f>
        <v>0</v>
      </c>
      <c r="J39" s="8">
        <f>'Data - All'!J39</f>
        <v>7</v>
      </c>
      <c r="K39" s="8">
        <f>'Data - All'!K39</f>
        <v>1</v>
      </c>
      <c r="L39" s="1">
        <f>'Data - All'!L39</f>
        <v>93</v>
      </c>
    </row>
    <row r="40" spans="1:12" s="9" customFormat="1">
      <c r="A40" s="1" t="str">
        <f>'Data - All'!A40</f>
        <v>RegionEx</v>
      </c>
      <c r="B40" s="1" t="str">
        <f>'Data - All'!B40</f>
        <v>DFW</v>
      </c>
      <c r="C40" s="1" t="str">
        <f>'Data - All'!C40</f>
        <v>MSY</v>
      </c>
      <c r="D40" s="7">
        <f>'Data - All'!D40</f>
        <v>39704</v>
      </c>
      <c r="E40" s="5">
        <f>'Data - All'!E40</f>
        <v>0.75694444444444453</v>
      </c>
      <c r="F40" s="5">
        <f>'Data - All'!F40</f>
        <v>0.81944444444444453</v>
      </c>
      <c r="G40" s="5">
        <f>'Data - All'!G40</f>
        <v>0.82638888888888895</v>
      </c>
      <c r="H40" s="6">
        <f>'Data - All'!H40</f>
        <v>10</v>
      </c>
      <c r="I40" s="8">
        <f>'Data - All'!I40</f>
        <v>0</v>
      </c>
      <c r="J40" s="8">
        <f>'Data - All'!J40</f>
        <v>7</v>
      </c>
      <c r="K40" s="8">
        <f>'Data - All'!K40</f>
        <v>1</v>
      </c>
      <c r="L40" s="1">
        <f>'Data - All'!L40</f>
        <v>121</v>
      </c>
    </row>
    <row r="41" spans="1:12" s="9" customFormat="1">
      <c r="A41" s="1" t="str">
        <f>'Data - All'!A41</f>
        <v>RegionEx</v>
      </c>
      <c r="B41" s="1" t="str">
        <f>'Data - All'!B41</f>
        <v>DFW</v>
      </c>
      <c r="C41" s="1" t="str">
        <f>'Data - All'!C41</f>
        <v>MSY</v>
      </c>
      <c r="D41" s="7">
        <f>'Data - All'!D41</f>
        <v>39705</v>
      </c>
      <c r="E41" s="5">
        <f>'Data - All'!E41</f>
        <v>0.38194444444444442</v>
      </c>
      <c r="F41" s="5">
        <f>'Data - All'!F41</f>
        <v>0.44444444444444442</v>
      </c>
      <c r="G41" s="5">
        <f>'Data - All'!G41</f>
        <v>0.45347222222222222</v>
      </c>
      <c r="H41" s="6">
        <f>'Data - All'!H41</f>
        <v>13</v>
      </c>
      <c r="I41" s="8">
        <f>'Data - All'!I41</f>
        <v>0</v>
      </c>
      <c r="J41" s="8">
        <f>'Data - All'!J41</f>
        <v>1</v>
      </c>
      <c r="K41" s="8">
        <f>'Data - All'!K41</f>
        <v>1</v>
      </c>
      <c r="L41" s="1">
        <f>'Data - All'!L41</f>
        <v>113</v>
      </c>
    </row>
    <row r="42" spans="1:12" s="9" customFormat="1">
      <c r="A42" s="1" t="str">
        <f>'Data - All'!A42</f>
        <v>RegionEx</v>
      </c>
      <c r="B42" s="1" t="str">
        <f>'Data - All'!B42</f>
        <v>DFW</v>
      </c>
      <c r="C42" s="1" t="str">
        <f>'Data - All'!C42</f>
        <v>MSY</v>
      </c>
      <c r="D42" s="7">
        <f>'Data - All'!D42</f>
        <v>39705</v>
      </c>
      <c r="E42" s="5">
        <f>'Data - All'!E42</f>
        <v>0.54861111111111105</v>
      </c>
      <c r="F42" s="5">
        <f>'Data - All'!F42</f>
        <v>0.61111111111111105</v>
      </c>
      <c r="G42" s="5">
        <f>'Data - All'!G42</f>
        <v>0.62083333333333324</v>
      </c>
      <c r="H42" s="6">
        <f>'Data - All'!H42</f>
        <v>14</v>
      </c>
      <c r="I42" s="8">
        <f>'Data - All'!I42</f>
        <v>0</v>
      </c>
      <c r="J42" s="8">
        <f>'Data - All'!J42</f>
        <v>1</v>
      </c>
      <c r="K42" s="8">
        <f>'Data - All'!K42</f>
        <v>1</v>
      </c>
      <c r="L42" s="1">
        <f>'Data - All'!L42</f>
        <v>95</v>
      </c>
    </row>
    <row r="43" spans="1:12" s="9" customFormat="1">
      <c r="A43" s="1" t="str">
        <f>'Data - All'!A43</f>
        <v>RegionEx</v>
      </c>
      <c r="B43" s="1" t="str">
        <f>'Data - All'!B43</f>
        <v>DFW</v>
      </c>
      <c r="C43" s="1" t="str">
        <f>'Data - All'!C43</f>
        <v>MSY</v>
      </c>
      <c r="D43" s="7">
        <f>'Data - All'!D43</f>
        <v>39705</v>
      </c>
      <c r="E43" s="5">
        <f>'Data - All'!E43</f>
        <v>0.75694444444444453</v>
      </c>
      <c r="F43" s="5">
        <f>'Data - All'!F43</f>
        <v>0.81944444444444453</v>
      </c>
      <c r="G43" s="5">
        <f>'Data - All'!G43</f>
        <v>0.82847222222222228</v>
      </c>
      <c r="H43" s="6">
        <f>'Data - All'!H43</f>
        <v>13</v>
      </c>
      <c r="I43" s="8">
        <f>'Data - All'!I43</f>
        <v>0</v>
      </c>
      <c r="J43" s="8">
        <f>'Data - All'!J43</f>
        <v>1</v>
      </c>
      <c r="K43" s="8">
        <f>'Data - All'!K43</f>
        <v>1</v>
      </c>
      <c r="L43" s="1">
        <f>'Data - All'!L43</f>
        <v>82</v>
      </c>
    </row>
    <row r="44" spans="1:12" s="9" customFormat="1">
      <c r="A44" s="1" t="str">
        <f>'Data - All'!A44</f>
        <v>RegionEx</v>
      </c>
      <c r="B44" s="1" t="str">
        <f>'Data - All'!B44</f>
        <v>DFW</v>
      </c>
      <c r="C44" s="1" t="str">
        <f>'Data - All'!C44</f>
        <v>MSY</v>
      </c>
      <c r="D44" s="7">
        <f>'Data - All'!D44</f>
        <v>39706</v>
      </c>
      <c r="E44" s="5">
        <f>'Data - All'!E44</f>
        <v>0.38194444444444442</v>
      </c>
      <c r="F44" s="5">
        <f>'Data - All'!F44</f>
        <v>0.44444444444444442</v>
      </c>
      <c r="G44" s="5">
        <f>'Data - All'!G44</f>
        <v>0.4548611111111111</v>
      </c>
      <c r="H44" s="6">
        <f>'Data - All'!H44</f>
        <v>15</v>
      </c>
      <c r="I44" s="8">
        <f>'Data - All'!I44</f>
        <v>1</v>
      </c>
      <c r="J44" s="8">
        <f>'Data - All'!J44</f>
        <v>2</v>
      </c>
      <c r="K44" s="8">
        <f>'Data - All'!K44</f>
        <v>1</v>
      </c>
      <c r="L44" s="1">
        <f>'Data - All'!L44</f>
        <v>165</v>
      </c>
    </row>
    <row r="45" spans="1:12" s="9" customFormat="1">
      <c r="A45" s="1" t="str">
        <f>'Data - All'!A45</f>
        <v>RegionEx</v>
      </c>
      <c r="B45" s="1" t="str">
        <f>'Data - All'!B45</f>
        <v>DFW</v>
      </c>
      <c r="C45" s="1" t="str">
        <f>'Data - All'!C45</f>
        <v>MSY</v>
      </c>
      <c r="D45" s="7">
        <f>'Data - All'!D45</f>
        <v>39706</v>
      </c>
      <c r="E45" s="5">
        <f>'Data - All'!E45</f>
        <v>0.54861111111111105</v>
      </c>
      <c r="F45" s="5">
        <f>'Data - All'!F45</f>
        <v>0.61111111111111105</v>
      </c>
      <c r="G45" s="5">
        <f>'Data - All'!G45</f>
        <v>0.62152777777777768</v>
      </c>
      <c r="H45" s="6">
        <f>'Data - All'!H45</f>
        <v>15</v>
      </c>
      <c r="I45" s="8">
        <f>'Data - All'!I45</f>
        <v>1</v>
      </c>
      <c r="J45" s="8">
        <f>'Data - All'!J45</f>
        <v>2</v>
      </c>
      <c r="K45" s="8">
        <f>'Data - All'!K45</f>
        <v>1</v>
      </c>
      <c r="L45" s="1">
        <f>'Data - All'!L45</f>
        <v>179</v>
      </c>
    </row>
    <row r="46" spans="1:12" s="9" customFormat="1">
      <c r="A46" s="1" t="str">
        <f>'Data - All'!A46</f>
        <v>RegionEx</v>
      </c>
      <c r="B46" s="1" t="str">
        <f>'Data - All'!B46</f>
        <v>DFW</v>
      </c>
      <c r="C46" s="1" t="str">
        <f>'Data - All'!C46</f>
        <v>MSY</v>
      </c>
      <c r="D46" s="7">
        <f>'Data - All'!D46</f>
        <v>39706</v>
      </c>
      <c r="E46" s="5">
        <f>'Data - All'!E46</f>
        <v>0.75694444444444453</v>
      </c>
      <c r="F46" s="5">
        <f>'Data - All'!F46</f>
        <v>0.81944444444444453</v>
      </c>
      <c r="G46" s="5">
        <f>'Data - All'!G46</f>
        <v>0.82916666666666672</v>
      </c>
      <c r="H46" s="6">
        <f>'Data - All'!H46</f>
        <v>14</v>
      </c>
      <c r="I46" s="8">
        <f>'Data - All'!I46</f>
        <v>0</v>
      </c>
      <c r="J46" s="8">
        <f>'Data - All'!J46</f>
        <v>2</v>
      </c>
      <c r="K46" s="8">
        <f>'Data - All'!K46</f>
        <v>1</v>
      </c>
      <c r="L46" s="1">
        <f>'Data - All'!L46</f>
        <v>166</v>
      </c>
    </row>
    <row r="47" spans="1:12" s="9" customFormat="1">
      <c r="A47" s="1" t="str">
        <f>'Data - All'!A47</f>
        <v>RegionEx</v>
      </c>
      <c r="B47" s="1" t="str">
        <f>'Data - All'!B47</f>
        <v>DFW</v>
      </c>
      <c r="C47" s="1" t="str">
        <f>'Data - All'!C47</f>
        <v>MSY</v>
      </c>
      <c r="D47" s="7">
        <f>'Data - All'!D47</f>
        <v>39707</v>
      </c>
      <c r="E47" s="5">
        <f>'Data - All'!E47</f>
        <v>0.38194444444444442</v>
      </c>
      <c r="F47" s="5">
        <f>'Data - All'!F47</f>
        <v>0.44444444444444442</v>
      </c>
      <c r="G47" s="5">
        <f>'Data - All'!G47</f>
        <v>0.44305555555555554</v>
      </c>
      <c r="H47" s="6">
        <f>'Data - All'!H47</f>
        <v>-2</v>
      </c>
      <c r="I47" s="8">
        <f>'Data - All'!I47</f>
        <v>0</v>
      </c>
      <c r="J47" s="8">
        <f>'Data - All'!J47</f>
        <v>3</v>
      </c>
      <c r="K47" s="8">
        <f>'Data - All'!K47</f>
        <v>1</v>
      </c>
      <c r="L47" s="1">
        <f>'Data - All'!L47</f>
        <v>103</v>
      </c>
    </row>
    <row r="48" spans="1:12" s="9" customFormat="1">
      <c r="A48" s="1" t="str">
        <f>'Data - All'!A48</f>
        <v>RegionEx</v>
      </c>
      <c r="B48" s="1" t="str">
        <f>'Data - All'!B48</f>
        <v>DFW</v>
      </c>
      <c r="C48" s="1" t="str">
        <f>'Data - All'!C48</f>
        <v>MSY</v>
      </c>
      <c r="D48" s="7">
        <f>'Data - All'!D48</f>
        <v>39707</v>
      </c>
      <c r="E48" s="5">
        <f>'Data - All'!E48</f>
        <v>0.54861111111111105</v>
      </c>
      <c r="F48" s="5">
        <f>'Data - All'!F48</f>
        <v>0.61111111111111105</v>
      </c>
      <c r="G48" s="5">
        <f>'Data - All'!G48</f>
        <v>0.60972222222222217</v>
      </c>
      <c r="H48" s="6">
        <f>'Data - All'!H48</f>
        <v>-2</v>
      </c>
      <c r="I48" s="8">
        <f>'Data - All'!I48</f>
        <v>0</v>
      </c>
      <c r="J48" s="8">
        <f>'Data - All'!J48</f>
        <v>3</v>
      </c>
      <c r="K48" s="8">
        <f>'Data - All'!K48</f>
        <v>1</v>
      </c>
      <c r="L48" s="1">
        <f>'Data - All'!L48</f>
        <v>119</v>
      </c>
    </row>
    <row r="49" spans="1:12" s="9" customFormat="1">
      <c r="A49" s="1" t="str">
        <f>'Data - All'!A49</f>
        <v>RegionEx</v>
      </c>
      <c r="B49" s="1" t="str">
        <f>'Data - All'!B49</f>
        <v>DFW</v>
      </c>
      <c r="C49" s="1" t="str">
        <f>'Data - All'!C49</f>
        <v>MSY</v>
      </c>
      <c r="D49" s="7">
        <f>'Data - All'!D49</f>
        <v>39707</v>
      </c>
      <c r="E49" s="5">
        <f>'Data - All'!E49</f>
        <v>0.75694444444444453</v>
      </c>
      <c r="F49" s="5">
        <f>'Data - All'!F49</f>
        <v>0.81944444444444453</v>
      </c>
      <c r="G49" s="5">
        <f>'Data - All'!G49</f>
        <v>0.81666666666666676</v>
      </c>
      <c r="H49" s="6">
        <f>'Data - All'!H49</f>
        <v>-4</v>
      </c>
      <c r="I49" s="8">
        <f>'Data - All'!I49</f>
        <v>0</v>
      </c>
      <c r="J49" s="8">
        <f>'Data - All'!J49</f>
        <v>3</v>
      </c>
      <c r="K49" s="8">
        <f>'Data - All'!K49</f>
        <v>1</v>
      </c>
      <c r="L49" s="1">
        <f>'Data - All'!L49</f>
        <v>84</v>
      </c>
    </row>
    <row r="50" spans="1:12" s="9" customFormat="1">
      <c r="A50" s="1" t="str">
        <f>'Data - All'!A50</f>
        <v>RegionEx</v>
      </c>
      <c r="B50" s="1" t="str">
        <f>'Data - All'!B50</f>
        <v>DFW</v>
      </c>
      <c r="C50" s="1" t="str">
        <f>'Data - All'!C50</f>
        <v>MSY</v>
      </c>
      <c r="D50" s="7">
        <f>'Data - All'!D50</f>
        <v>39708</v>
      </c>
      <c r="E50" s="5">
        <f>'Data - All'!E50</f>
        <v>0.38194444444444442</v>
      </c>
      <c r="F50" s="5">
        <f>'Data - All'!F50</f>
        <v>0.44444444444444442</v>
      </c>
      <c r="G50" s="5">
        <f>'Data - All'!G50</f>
        <v>0.45208333333333328</v>
      </c>
      <c r="H50" s="6">
        <f>'Data - All'!H50</f>
        <v>11</v>
      </c>
      <c r="I50" s="8">
        <f>'Data - All'!I50</f>
        <v>0</v>
      </c>
      <c r="J50" s="8">
        <f>'Data - All'!J50</f>
        <v>4</v>
      </c>
      <c r="K50" s="8">
        <f>'Data - All'!K50</f>
        <v>1</v>
      </c>
      <c r="L50" s="1">
        <f>'Data - All'!L50</f>
        <v>83</v>
      </c>
    </row>
    <row r="51" spans="1:12" s="9" customFormat="1">
      <c r="A51" s="1" t="str">
        <f>'Data - All'!A51</f>
        <v>RegionEx</v>
      </c>
      <c r="B51" s="1" t="str">
        <f>'Data - All'!B51</f>
        <v>DFW</v>
      </c>
      <c r="C51" s="1" t="str">
        <f>'Data - All'!C51</f>
        <v>MSY</v>
      </c>
      <c r="D51" s="7">
        <f>'Data - All'!D51</f>
        <v>39708</v>
      </c>
      <c r="E51" s="5">
        <f>'Data - All'!E51</f>
        <v>0.54861111111111105</v>
      </c>
      <c r="F51" s="5">
        <f>'Data - All'!F51</f>
        <v>0.61111111111111105</v>
      </c>
      <c r="G51" s="5">
        <f>'Data - All'!G51</f>
        <v>0.61874999999999991</v>
      </c>
      <c r="H51" s="6">
        <f>'Data - All'!H51</f>
        <v>11</v>
      </c>
      <c r="I51" s="8">
        <f>'Data - All'!I51</f>
        <v>0</v>
      </c>
      <c r="J51" s="8">
        <f>'Data - All'!J51</f>
        <v>4</v>
      </c>
      <c r="K51" s="8">
        <f>'Data - All'!K51</f>
        <v>1</v>
      </c>
      <c r="L51" s="1">
        <f>'Data - All'!L51</f>
        <v>115</v>
      </c>
    </row>
    <row r="52" spans="1:12" s="9" customFormat="1">
      <c r="A52" s="1" t="str">
        <f>'Data - All'!A52</f>
        <v>RegionEx</v>
      </c>
      <c r="B52" s="1" t="str">
        <f>'Data - All'!B52</f>
        <v>DFW</v>
      </c>
      <c r="C52" s="1" t="str">
        <f>'Data - All'!C52</f>
        <v>MSY</v>
      </c>
      <c r="D52" s="7">
        <f>'Data - All'!D52</f>
        <v>39708</v>
      </c>
      <c r="E52" s="5">
        <f>'Data - All'!E52</f>
        <v>0.75694444444444453</v>
      </c>
      <c r="F52" s="5">
        <f>'Data - All'!F52</f>
        <v>0.81944444444444453</v>
      </c>
      <c r="G52" s="5">
        <f>'Data - All'!G52</f>
        <v>0.82708333333333339</v>
      </c>
      <c r="H52" s="6">
        <f>'Data - All'!H52</f>
        <v>11</v>
      </c>
      <c r="I52" s="8">
        <f>'Data - All'!I52</f>
        <v>0</v>
      </c>
      <c r="J52" s="8">
        <f>'Data - All'!J52</f>
        <v>4</v>
      </c>
      <c r="K52" s="8">
        <f>'Data - All'!K52</f>
        <v>1</v>
      </c>
      <c r="L52" s="1">
        <f>'Data - All'!L52</f>
        <v>105</v>
      </c>
    </row>
    <row r="53" spans="1:12" s="9" customFormat="1">
      <c r="A53" s="1" t="str">
        <f>'Data - All'!A53</f>
        <v>RegionEx</v>
      </c>
      <c r="B53" s="1" t="str">
        <f>'Data - All'!B53</f>
        <v>DFW</v>
      </c>
      <c r="C53" s="1" t="str">
        <f>'Data - All'!C53</f>
        <v>MSY</v>
      </c>
      <c r="D53" s="7">
        <f>'Data - All'!D53</f>
        <v>39709</v>
      </c>
      <c r="E53" s="5">
        <f>'Data - All'!E53</f>
        <v>0.38194444444444442</v>
      </c>
      <c r="F53" s="5">
        <f>'Data - All'!F53</f>
        <v>0.44444444444444442</v>
      </c>
      <c r="G53" s="5">
        <f>'Data - All'!G53</f>
        <v>0.44652777777777775</v>
      </c>
      <c r="H53" s="6">
        <f>'Data - All'!H53</f>
        <v>3</v>
      </c>
      <c r="I53" s="8">
        <f>'Data - All'!I53</f>
        <v>0</v>
      </c>
      <c r="J53" s="8">
        <f>'Data - All'!J53</f>
        <v>5</v>
      </c>
      <c r="K53" s="8">
        <f>'Data - All'!K53</f>
        <v>1</v>
      </c>
      <c r="L53" s="1">
        <f>'Data - All'!L53</f>
        <v>123</v>
      </c>
    </row>
    <row r="54" spans="1:12" s="9" customFormat="1">
      <c r="A54" s="1" t="str">
        <f>'Data - All'!A54</f>
        <v>RegionEx</v>
      </c>
      <c r="B54" s="1" t="str">
        <f>'Data - All'!B54</f>
        <v>DFW</v>
      </c>
      <c r="C54" s="1" t="str">
        <f>'Data - All'!C54</f>
        <v>MSY</v>
      </c>
      <c r="D54" s="7">
        <f>'Data - All'!D54</f>
        <v>39709</v>
      </c>
      <c r="E54" s="5">
        <f>'Data - All'!E54</f>
        <v>0.54861111111111105</v>
      </c>
      <c r="F54" s="5">
        <f>'Data - All'!F54</f>
        <v>0.61111111111111105</v>
      </c>
      <c r="G54" s="5">
        <f>'Data - All'!G54</f>
        <v>0.61319444444444438</v>
      </c>
      <c r="H54" s="6">
        <f>'Data - All'!H54</f>
        <v>3</v>
      </c>
      <c r="I54" s="8">
        <f>'Data - All'!I54</f>
        <v>0</v>
      </c>
      <c r="J54" s="8">
        <f>'Data - All'!J54</f>
        <v>5</v>
      </c>
      <c r="K54" s="8">
        <f>'Data - All'!K54</f>
        <v>1</v>
      </c>
      <c r="L54" s="1">
        <f>'Data - All'!L54</f>
        <v>102</v>
      </c>
    </row>
    <row r="55" spans="1:12" s="9" customFormat="1">
      <c r="A55" s="1" t="str">
        <f>'Data - All'!A55</f>
        <v>RegionEx</v>
      </c>
      <c r="B55" s="1" t="str">
        <f>'Data - All'!B55</f>
        <v>DFW</v>
      </c>
      <c r="C55" s="1" t="str">
        <f>'Data - All'!C55</f>
        <v>MSY</v>
      </c>
      <c r="D55" s="7">
        <f>'Data - All'!D55</f>
        <v>39709</v>
      </c>
      <c r="E55" s="5">
        <f>'Data - All'!E55</f>
        <v>0.75694444444444453</v>
      </c>
      <c r="F55" s="5">
        <f>'Data - All'!F55</f>
        <v>0.81944444444444453</v>
      </c>
      <c r="G55" s="5">
        <f>'Data - All'!G55</f>
        <v>0.82152777777777786</v>
      </c>
      <c r="H55" s="6">
        <f>'Data - All'!H55</f>
        <v>3</v>
      </c>
      <c r="I55" s="8">
        <f>'Data - All'!I55</f>
        <v>0</v>
      </c>
      <c r="J55" s="8">
        <f>'Data - All'!J55</f>
        <v>5</v>
      </c>
      <c r="K55" s="8">
        <f>'Data - All'!K55</f>
        <v>1</v>
      </c>
      <c r="L55" s="1">
        <f>'Data - All'!L55</f>
        <v>113</v>
      </c>
    </row>
    <row r="56" spans="1:12" s="9" customFormat="1">
      <c r="A56" s="1" t="str">
        <f>'Data - All'!A56</f>
        <v>RegionEx</v>
      </c>
      <c r="B56" s="1" t="str">
        <f>'Data - All'!B56</f>
        <v>DFW</v>
      </c>
      <c r="C56" s="1" t="str">
        <f>'Data - All'!C56</f>
        <v>MSY</v>
      </c>
      <c r="D56" s="7">
        <f>'Data - All'!D56</f>
        <v>39710</v>
      </c>
      <c r="E56" s="5">
        <f>'Data - All'!E56</f>
        <v>0.38194444444444442</v>
      </c>
      <c r="F56" s="5">
        <f>'Data - All'!F56</f>
        <v>0.44444444444444442</v>
      </c>
      <c r="G56" s="5">
        <f>'Data - All'!G56</f>
        <v>0.45624999999999999</v>
      </c>
      <c r="H56" s="6">
        <f>'Data - All'!H56</f>
        <v>17</v>
      </c>
      <c r="I56" s="8">
        <f>'Data - All'!I56</f>
        <v>1</v>
      </c>
      <c r="J56" s="8">
        <f>'Data - All'!J56</f>
        <v>6</v>
      </c>
      <c r="K56" s="8">
        <f>'Data - All'!K56</f>
        <v>1</v>
      </c>
      <c r="L56" s="1">
        <f>'Data - All'!L56</f>
        <v>181</v>
      </c>
    </row>
    <row r="57" spans="1:12" s="9" customFormat="1">
      <c r="A57" s="1" t="str">
        <f>'Data - All'!A57</f>
        <v>RegionEx</v>
      </c>
      <c r="B57" s="1" t="str">
        <f>'Data - All'!B57</f>
        <v>DFW</v>
      </c>
      <c r="C57" s="1" t="str">
        <f>'Data - All'!C57</f>
        <v>MSY</v>
      </c>
      <c r="D57" s="7">
        <f>'Data - All'!D57</f>
        <v>39710</v>
      </c>
      <c r="E57" s="5">
        <f>'Data - All'!E57</f>
        <v>0.54861111111111105</v>
      </c>
      <c r="F57" s="5">
        <f>'Data - All'!F57</f>
        <v>0.61111111111111105</v>
      </c>
      <c r="G57" s="5">
        <f>'Data - All'!G57</f>
        <v>0.62361111111111101</v>
      </c>
      <c r="H57" s="6">
        <f>'Data - All'!H57</f>
        <v>18</v>
      </c>
      <c r="I57" s="8">
        <f>'Data - All'!I57</f>
        <v>1</v>
      </c>
      <c r="J57" s="8">
        <f>'Data - All'!J57</f>
        <v>6</v>
      </c>
      <c r="K57" s="8">
        <f>'Data - All'!K57</f>
        <v>1</v>
      </c>
      <c r="L57" s="1">
        <f>'Data - All'!L57</f>
        <v>191</v>
      </c>
    </row>
    <row r="58" spans="1:12" s="9" customFormat="1">
      <c r="A58" s="1" t="str">
        <f>'Data - All'!A58</f>
        <v>RegionEx</v>
      </c>
      <c r="B58" s="1" t="str">
        <f>'Data - All'!B58</f>
        <v>DFW</v>
      </c>
      <c r="C58" s="1" t="str">
        <f>'Data - All'!C58</f>
        <v>MSY</v>
      </c>
      <c r="D58" s="7">
        <f>'Data - All'!D58</f>
        <v>39710</v>
      </c>
      <c r="E58" s="5">
        <f>'Data - All'!E58</f>
        <v>0.75694444444444453</v>
      </c>
      <c r="F58" s="5">
        <f>'Data - All'!F58</f>
        <v>0.81944444444444453</v>
      </c>
      <c r="G58" s="5">
        <f>'Data - All'!G58</f>
        <v>0.83125000000000004</v>
      </c>
      <c r="H58" s="6">
        <f>'Data - All'!H58</f>
        <v>17</v>
      </c>
      <c r="I58" s="8">
        <f>'Data - All'!I58</f>
        <v>1</v>
      </c>
      <c r="J58" s="8">
        <f>'Data - All'!J58</f>
        <v>6</v>
      </c>
      <c r="K58" s="8">
        <f>'Data - All'!K58</f>
        <v>1</v>
      </c>
      <c r="L58" s="1">
        <f>'Data - All'!L58</f>
        <v>191</v>
      </c>
    </row>
    <row r="59" spans="1:12" s="9" customFormat="1">
      <c r="A59" s="1" t="str">
        <f>'Data - All'!A59</f>
        <v>RegionEx</v>
      </c>
      <c r="B59" s="1" t="str">
        <f>'Data - All'!B59</f>
        <v>DFW</v>
      </c>
      <c r="C59" s="1" t="str">
        <f>'Data - All'!C59</f>
        <v>MSY</v>
      </c>
      <c r="D59" s="7">
        <f>'Data - All'!D59</f>
        <v>39711</v>
      </c>
      <c r="E59" s="5">
        <f>'Data - All'!E59</f>
        <v>0.38194444444444442</v>
      </c>
      <c r="F59" s="5">
        <f>'Data - All'!F59</f>
        <v>0.44444444444444442</v>
      </c>
      <c r="G59" s="5">
        <f>'Data - All'!G59</f>
        <v>0.44930555555555551</v>
      </c>
      <c r="H59" s="6">
        <f>'Data - All'!H59</f>
        <v>7</v>
      </c>
      <c r="I59" s="8">
        <f>'Data - All'!I59</f>
        <v>0</v>
      </c>
      <c r="J59" s="8">
        <f>'Data - All'!J59</f>
        <v>7</v>
      </c>
      <c r="K59" s="8">
        <f>'Data - All'!K59</f>
        <v>1</v>
      </c>
      <c r="L59" s="1">
        <f>'Data - All'!L59</f>
        <v>68</v>
      </c>
    </row>
    <row r="60" spans="1:12" s="9" customFormat="1">
      <c r="A60" s="1" t="str">
        <f>'Data - All'!A60</f>
        <v>RegionEx</v>
      </c>
      <c r="B60" s="1" t="str">
        <f>'Data - All'!B60</f>
        <v>DFW</v>
      </c>
      <c r="C60" s="1" t="str">
        <f>'Data - All'!C60</f>
        <v>MSY</v>
      </c>
      <c r="D60" s="7">
        <f>'Data - All'!D60</f>
        <v>39711</v>
      </c>
      <c r="E60" s="5">
        <f>'Data - All'!E60</f>
        <v>0.54861111111111105</v>
      </c>
      <c r="F60" s="5">
        <f>'Data - All'!F60</f>
        <v>0.61111111111111105</v>
      </c>
      <c r="G60" s="5">
        <f>'Data - All'!G60</f>
        <v>0.61597222222222214</v>
      </c>
      <c r="H60" s="6">
        <f>'Data - All'!H60</f>
        <v>7</v>
      </c>
      <c r="I60" s="8">
        <f>'Data - All'!I60</f>
        <v>0</v>
      </c>
      <c r="J60" s="8">
        <f>'Data - All'!J60</f>
        <v>7</v>
      </c>
      <c r="K60" s="8">
        <f>'Data - All'!K60</f>
        <v>1</v>
      </c>
      <c r="L60" s="1">
        <f>'Data - All'!L60</f>
        <v>73</v>
      </c>
    </row>
    <row r="61" spans="1:12" s="9" customFormat="1">
      <c r="A61" s="1" t="str">
        <f>'Data - All'!A61</f>
        <v>RegionEx</v>
      </c>
      <c r="B61" s="1" t="str">
        <f>'Data - All'!B61</f>
        <v>DFW</v>
      </c>
      <c r="C61" s="1" t="str">
        <f>'Data - All'!C61</f>
        <v>MSY</v>
      </c>
      <c r="D61" s="7">
        <f>'Data - All'!D61</f>
        <v>39711</v>
      </c>
      <c r="E61" s="5">
        <f>'Data - All'!E61</f>
        <v>0.75694444444444453</v>
      </c>
      <c r="F61" s="5">
        <f>'Data - All'!F61</f>
        <v>0.81944444444444453</v>
      </c>
      <c r="G61" s="5">
        <f>'Data - All'!G61</f>
        <v>0.82430555555555562</v>
      </c>
      <c r="H61" s="6">
        <f>'Data - All'!H61</f>
        <v>7</v>
      </c>
      <c r="I61" s="8">
        <f>'Data - All'!I61</f>
        <v>0</v>
      </c>
      <c r="J61" s="8">
        <f>'Data - All'!J61</f>
        <v>7</v>
      </c>
      <c r="K61" s="8">
        <f>'Data - All'!K61</f>
        <v>1</v>
      </c>
      <c r="L61" s="1">
        <f>'Data - All'!L61</f>
        <v>114</v>
      </c>
    </row>
    <row r="62" spans="1:12" s="9" customFormat="1">
      <c r="A62" s="1" t="str">
        <f>'Data - All'!A62</f>
        <v>RegionEx</v>
      </c>
      <c r="B62" s="1" t="str">
        <f>'Data - All'!B62</f>
        <v>DFW</v>
      </c>
      <c r="C62" s="1" t="str">
        <f>'Data - All'!C62</f>
        <v>MSY</v>
      </c>
      <c r="D62" s="7">
        <f>'Data - All'!D62</f>
        <v>39712</v>
      </c>
      <c r="E62" s="5">
        <f>'Data - All'!E62</f>
        <v>0.38194444444444442</v>
      </c>
      <c r="F62" s="5">
        <f>'Data - All'!F62</f>
        <v>0.44444444444444442</v>
      </c>
      <c r="G62" s="5">
        <f>'Data - All'!G62</f>
        <v>0.45277777777777778</v>
      </c>
      <c r="H62" s="6">
        <f>'Data - All'!H62</f>
        <v>12</v>
      </c>
      <c r="I62" s="8">
        <f>'Data - All'!I62</f>
        <v>0</v>
      </c>
      <c r="J62" s="8">
        <f>'Data - All'!J62</f>
        <v>1</v>
      </c>
      <c r="K62" s="8">
        <f>'Data - All'!K62</f>
        <v>1</v>
      </c>
      <c r="L62" s="1">
        <f>'Data - All'!L62</f>
        <v>64</v>
      </c>
    </row>
    <row r="63" spans="1:12" s="9" customFormat="1">
      <c r="A63" s="1" t="str">
        <f>'Data - All'!A63</f>
        <v>RegionEx</v>
      </c>
      <c r="B63" s="1" t="str">
        <f>'Data - All'!B63</f>
        <v>DFW</v>
      </c>
      <c r="C63" s="1" t="str">
        <f>'Data - All'!C63</f>
        <v>MSY</v>
      </c>
      <c r="D63" s="7">
        <f>'Data - All'!D63</f>
        <v>39712</v>
      </c>
      <c r="E63" s="5">
        <f>'Data - All'!E63</f>
        <v>0.54861111111111105</v>
      </c>
      <c r="F63" s="5">
        <f>'Data - All'!F63</f>
        <v>0.61111111111111105</v>
      </c>
      <c r="G63" s="5">
        <f>'Data - All'!G63</f>
        <v>0.61944444444444435</v>
      </c>
      <c r="H63" s="6">
        <f>'Data - All'!H63</f>
        <v>12</v>
      </c>
      <c r="I63" s="8">
        <f>'Data - All'!I63</f>
        <v>0</v>
      </c>
      <c r="J63" s="8">
        <f>'Data - All'!J63</f>
        <v>1</v>
      </c>
      <c r="K63" s="8">
        <f>'Data - All'!K63</f>
        <v>1</v>
      </c>
      <c r="L63" s="1">
        <f>'Data - All'!L63</f>
        <v>88</v>
      </c>
    </row>
    <row r="64" spans="1:12" s="9" customFormat="1">
      <c r="A64" s="1" t="str">
        <f>'Data - All'!A64</f>
        <v>RegionEx</v>
      </c>
      <c r="B64" s="1" t="str">
        <f>'Data - All'!B64</f>
        <v>DFW</v>
      </c>
      <c r="C64" s="1" t="str">
        <f>'Data - All'!C64</f>
        <v>MSY</v>
      </c>
      <c r="D64" s="7">
        <f>'Data - All'!D64</f>
        <v>39712</v>
      </c>
      <c r="E64" s="5">
        <f>'Data - All'!E64</f>
        <v>0.75694444444444453</v>
      </c>
      <c r="F64" s="5">
        <f>'Data - All'!F64</f>
        <v>0.81944444444444453</v>
      </c>
      <c r="G64" s="5">
        <f>'Data - All'!G64</f>
        <v>0.82847222222222228</v>
      </c>
      <c r="H64" s="6">
        <f>'Data - All'!H64</f>
        <v>13</v>
      </c>
      <c r="I64" s="8">
        <f>'Data - All'!I64</f>
        <v>0</v>
      </c>
      <c r="J64" s="8">
        <f>'Data - All'!J64</f>
        <v>1</v>
      </c>
      <c r="K64" s="8">
        <f>'Data - All'!K64</f>
        <v>1</v>
      </c>
      <c r="L64" s="1">
        <f>'Data - All'!L64</f>
        <v>117</v>
      </c>
    </row>
    <row r="65" spans="1:12" s="9" customFormat="1">
      <c r="A65" s="1" t="str">
        <f>'Data - All'!A65</f>
        <v>RegionEx</v>
      </c>
      <c r="B65" s="1" t="str">
        <f>'Data - All'!B65</f>
        <v>DFW</v>
      </c>
      <c r="C65" s="1" t="str">
        <f>'Data - All'!C65</f>
        <v>MSY</v>
      </c>
      <c r="D65" s="7">
        <f>'Data - All'!D65</f>
        <v>39713</v>
      </c>
      <c r="E65" s="5">
        <f>'Data - All'!E65</f>
        <v>0.38194444444444442</v>
      </c>
      <c r="F65" s="5">
        <f>'Data - All'!F65</f>
        <v>0.44444444444444442</v>
      </c>
      <c r="G65" s="5">
        <f>'Data - All'!G65</f>
        <v>0.45555555555555555</v>
      </c>
      <c r="H65" s="6">
        <f>'Data - All'!H65</f>
        <v>16</v>
      </c>
      <c r="I65" s="8">
        <f>'Data - All'!I65</f>
        <v>1</v>
      </c>
      <c r="J65" s="8">
        <f>'Data - All'!J65</f>
        <v>2</v>
      </c>
      <c r="K65" s="8">
        <f>'Data - All'!K65</f>
        <v>1</v>
      </c>
      <c r="L65" s="1">
        <f>'Data - All'!L65</f>
        <v>181</v>
      </c>
    </row>
    <row r="66" spans="1:12" s="9" customFormat="1">
      <c r="A66" s="1" t="str">
        <f>'Data - All'!A66</f>
        <v>RegionEx</v>
      </c>
      <c r="B66" s="1" t="str">
        <f>'Data - All'!B66</f>
        <v>DFW</v>
      </c>
      <c r="C66" s="1" t="str">
        <f>'Data - All'!C66</f>
        <v>MSY</v>
      </c>
      <c r="D66" s="7">
        <f>'Data - All'!D66</f>
        <v>39713</v>
      </c>
      <c r="E66" s="5">
        <f>'Data - All'!E66</f>
        <v>0.54861111111111105</v>
      </c>
      <c r="F66" s="5">
        <f>'Data - All'!F66</f>
        <v>0.61111111111111105</v>
      </c>
      <c r="G66" s="5">
        <f>'Data - All'!G66</f>
        <v>0.62222222222222212</v>
      </c>
      <c r="H66" s="6">
        <f>'Data - All'!H66</f>
        <v>16</v>
      </c>
      <c r="I66" s="8">
        <f>'Data - All'!I66</f>
        <v>1</v>
      </c>
      <c r="J66" s="8">
        <f>'Data - All'!J66</f>
        <v>2</v>
      </c>
      <c r="K66" s="8">
        <f>'Data - All'!K66</f>
        <v>1</v>
      </c>
      <c r="L66" s="1">
        <f>'Data - All'!L66</f>
        <v>184</v>
      </c>
    </row>
    <row r="67" spans="1:12" s="9" customFormat="1">
      <c r="A67" s="1" t="str">
        <f>'Data - All'!A67</f>
        <v>RegionEx</v>
      </c>
      <c r="B67" s="1" t="str">
        <f>'Data - All'!B67</f>
        <v>DFW</v>
      </c>
      <c r="C67" s="1" t="str">
        <f>'Data - All'!C67</f>
        <v>MSY</v>
      </c>
      <c r="D67" s="7">
        <f>'Data - All'!D67</f>
        <v>39713</v>
      </c>
      <c r="E67" s="5">
        <f>'Data - All'!E67</f>
        <v>0.75694444444444453</v>
      </c>
      <c r="F67" s="5">
        <f>'Data - All'!F67</f>
        <v>0.81944444444444453</v>
      </c>
      <c r="G67" s="5">
        <f>'Data - All'!G67</f>
        <v>0.8305555555555556</v>
      </c>
      <c r="H67" s="6">
        <f>'Data - All'!H67</f>
        <v>16</v>
      </c>
      <c r="I67" s="8">
        <f>'Data - All'!I67</f>
        <v>1</v>
      </c>
      <c r="J67" s="8">
        <f>'Data - All'!J67</f>
        <v>2</v>
      </c>
      <c r="K67" s="8">
        <f>'Data - All'!K67</f>
        <v>1</v>
      </c>
      <c r="L67" s="1">
        <f>'Data - All'!L67</f>
        <v>180</v>
      </c>
    </row>
    <row r="68" spans="1:12" s="9" customFormat="1">
      <c r="A68" s="1" t="str">
        <f>'Data - All'!A68</f>
        <v>RegionEx</v>
      </c>
      <c r="B68" s="1" t="str">
        <f>'Data - All'!B68</f>
        <v>DFW</v>
      </c>
      <c r="C68" s="1" t="str">
        <f>'Data - All'!C68</f>
        <v>MSY</v>
      </c>
      <c r="D68" s="7">
        <f>'Data - All'!D68</f>
        <v>39714</v>
      </c>
      <c r="E68" s="5">
        <f>'Data - All'!E68</f>
        <v>0.38194444444444442</v>
      </c>
      <c r="F68" s="5">
        <f>'Data - All'!F68</f>
        <v>0.44444444444444442</v>
      </c>
      <c r="G68" s="5">
        <f>'Data - All'!G68</f>
        <v>0.44791666666666663</v>
      </c>
      <c r="H68" s="6">
        <f>'Data - All'!H68</f>
        <v>5</v>
      </c>
      <c r="I68" s="8">
        <f>'Data - All'!I68</f>
        <v>0</v>
      </c>
      <c r="J68" s="8">
        <f>'Data - All'!J68</f>
        <v>3</v>
      </c>
      <c r="K68" s="8">
        <f>'Data - All'!K68</f>
        <v>1</v>
      </c>
      <c r="L68" s="1">
        <f>'Data - All'!L68</f>
        <v>78</v>
      </c>
    </row>
    <row r="69" spans="1:12" s="9" customFormat="1">
      <c r="A69" s="1" t="str">
        <f>'Data - All'!A69</f>
        <v>RegionEx</v>
      </c>
      <c r="B69" s="1" t="str">
        <f>'Data - All'!B69</f>
        <v>DFW</v>
      </c>
      <c r="C69" s="1" t="str">
        <f>'Data - All'!C69</f>
        <v>MSY</v>
      </c>
      <c r="D69" s="7">
        <f>'Data - All'!D69</f>
        <v>39714</v>
      </c>
      <c r="E69" s="5">
        <f>'Data - All'!E69</f>
        <v>0.54861111111111105</v>
      </c>
      <c r="F69" s="5">
        <f>'Data - All'!F69</f>
        <v>0.61111111111111105</v>
      </c>
      <c r="G69" s="5">
        <f>'Data - All'!G69</f>
        <v>0.61458333333333326</v>
      </c>
      <c r="H69" s="6">
        <f>'Data - All'!H69</f>
        <v>5</v>
      </c>
      <c r="I69" s="8">
        <f>'Data - All'!I69</f>
        <v>0</v>
      </c>
      <c r="J69" s="8">
        <f>'Data - All'!J69</f>
        <v>3</v>
      </c>
      <c r="K69" s="8">
        <f>'Data - All'!K69</f>
        <v>1</v>
      </c>
      <c r="L69" s="1">
        <f>'Data - All'!L69</f>
        <v>103</v>
      </c>
    </row>
    <row r="70" spans="1:12" s="9" customFormat="1">
      <c r="A70" s="1" t="str">
        <f>'Data - All'!A70</f>
        <v>RegionEx</v>
      </c>
      <c r="B70" s="1" t="str">
        <f>'Data - All'!B70</f>
        <v>DFW</v>
      </c>
      <c r="C70" s="1" t="str">
        <f>'Data - All'!C70</f>
        <v>MSY</v>
      </c>
      <c r="D70" s="7">
        <f>'Data - All'!D70</f>
        <v>39714</v>
      </c>
      <c r="E70" s="5">
        <f>'Data - All'!E70</f>
        <v>0.75694444444444453</v>
      </c>
      <c r="F70" s="5">
        <f>'Data - All'!F70</f>
        <v>0.81944444444444453</v>
      </c>
      <c r="G70" s="5">
        <f>'Data - All'!G70</f>
        <v>0.82361111111111118</v>
      </c>
      <c r="H70" s="6">
        <f>'Data - All'!H70</f>
        <v>6</v>
      </c>
      <c r="I70" s="8">
        <f>'Data - All'!I70</f>
        <v>0</v>
      </c>
      <c r="J70" s="8">
        <f>'Data - All'!J70</f>
        <v>3</v>
      </c>
      <c r="K70" s="8">
        <f>'Data - All'!K70</f>
        <v>1</v>
      </c>
      <c r="L70" s="1">
        <f>'Data - All'!L70</f>
        <v>92</v>
      </c>
    </row>
    <row r="71" spans="1:12" s="9" customFormat="1">
      <c r="A71" s="1" t="str">
        <f>'Data - All'!A71</f>
        <v>RegionEx</v>
      </c>
      <c r="B71" s="1" t="str">
        <f>'Data - All'!B71</f>
        <v>DFW</v>
      </c>
      <c r="C71" s="1" t="str">
        <f>'Data - All'!C71</f>
        <v>MSY</v>
      </c>
      <c r="D71" s="7">
        <f>'Data - All'!D71</f>
        <v>39715</v>
      </c>
      <c r="E71" s="5">
        <f>'Data - All'!E71</f>
        <v>0.38194444444444442</v>
      </c>
      <c r="F71" s="5">
        <f>'Data - All'!F71</f>
        <v>0.44444444444444442</v>
      </c>
      <c r="G71" s="5">
        <f>'Data - All'!G71</f>
        <v>0.44722222222222219</v>
      </c>
      <c r="H71" s="6">
        <f>'Data - All'!H71</f>
        <v>4</v>
      </c>
      <c r="I71" s="8">
        <f>'Data - All'!I71</f>
        <v>0</v>
      </c>
      <c r="J71" s="8">
        <f>'Data - All'!J71</f>
        <v>4</v>
      </c>
      <c r="K71" s="8">
        <f>'Data - All'!K71</f>
        <v>1</v>
      </c>
      <c r="L71" s="1">
        <f>'Data - All'!L71</f>
        <v>81</v>
      </c>
    </row>
    <row r="72" spans="1:12" s="9" customFormat="1">
      <c r="A72" s="1" t="str">
        <f>'Data - All'!A72</f>
        <v>RegionEx</v>
      </c>
      <c r="B72" s="1" t="str">
        <f>'Data - All'!B72</f>
        <v>DFW</v>
      </c>
      <c r="C72" s="1" t="str">
        <f>'Data - All'!C72</f>
        <v>MSY</v>
      </c>
      <c r="D72" s="7">
        <f>'Data - All'!D72</f>
        <v>39715</v>
      </c>
      <c r="E72" s="5">
        <f>'Data - All'!E72</f>
        <v>0.54861111111111105</v>
      </c>
      <c r="F72" s="5">
        <f>'Data - All'!F72</f>
        <v>0.61111111111111105</v>
      </c>
      <c r="G72" s="5">
        <f>'Data - All'!G72</f>
        <v>0.61388888888888882</v>
      </c>
      <c r="H72" s="6">
        <f>'Data - All'!H72</f>
        <v>4</v>
      </c>
      <c r="I72" s="8">
        <f>'Data - All'!I72</f>
        <v>0</v>
      </c>
      <c r="J72" s="8">
        <f>'Data - All'!J72</f>
        <v>4</v>
      </c>
      <c r="K72" s="8">
        <f>'Data - All'!K72</f>
        <v>1</v>
      </c>
      <c r="L72" s="1">
        <f>'Data - All'!L72</f>
        <v>101</v>
      </c>
    </row>
    <row r="73" spans="1:12" s="9" customFormat="1">
      <c r="A73" s="1" t="str">
        <f>'Data - All'!A73</f>
        <v>RegionEx</v>
      </c>
      <c r="B73" s="1" t="str">
        <f>'Data - All'!B73</f>
        <v>DFW</v>
      </c>
      <c r="C73" s="1" t="str">
        <f>'Data - All'!C73</f>
        <v>MSY</v>
      </c>
      <c r="D73" s="7">
        <f>'Data - All'!D73</f>
        <v>39715</v>
      </c>
      <c r="E73" s="5">
        <f>'Data - All'!E73</f>
        <v>0.75694444444444453</v>
      </c>
      <c r="F73" s="5">
        <f>'Data - All'!F73</f>
        <v>0.81944444444444453</v>
      </c>
      <c r="G73" s="5">
        <f>'Data - All'!G73</f>
        <v>0.8222222222222223</v>
      </c>
      <c r="H73" s="6">
        <f>'Data - All'!H73</f>
        <v>4</v>
      </c>
      <c r="I73" s="8">
        <f>'Data - All'!I73</f>
        <v>0</v>
      </c>
      <c r="J73" s="8">
        <f>'Data - All'!J73</f>
        <v>4</v>
      </c>
      <c r="K73" s="8">
        <f>'Data - All'!K73</f>
        <v>1</v>
      </c>
      <c r="L73" s="1">
        <f>'Data - All'!L73</f>
        <v>103</v>
      </c>
    </row>
    <row r="74" spans="1:12" s="9" customFormat="1">
      <c r="A74" s="1" t="str">
        <f>'Data - All'!A74</f>
        <v>RegionEx</v>
      </c>
      <c r="B74" s="1" t="str">
        <f>'Data - All'!B74</f>
        <v>DFW</v>
      </c>
      <c r="C74" s="1" t="str">
        <f>'Data - All'!C74</f>
        <v>MSY</v>
      </c>
      <c r="D74" s="7">
        <f>'Data - All'!D74</f>
        <v>39716</v>
      </c>
      <c r="E74" s="5">
        <f>'Data - All'!E74</f>
        <v>0.38194444444444442</v>
      </c>
      <c r="F74" s="5">
        <f>'Data - All'!F74</f>
        <v>0.44444444444444442</v>
      </c>
      <c r="G74" s="5">
        <f>'Data - All'!G74</f>
        <v>0.44791666666666663</v>
      </c>
      <c r="H74" s="6">
        <f>'Data - All'!H74</f>
        <v>5</v>
      </c>
      <c r="I74" s="8">
        <f>'Data - All'!I74</f>
        <v>0</v>
      </c>
      <c r="J74" s="8">
        <f>'Data - All'!J74</f>
        <v>5</v>
      </c>
      <c r="K74" s="8">
        <f>'Data - All'!K74</f>
        <v>1</v>
      </c>
      <c r="L74" s="1">
        <f>'Data - All'!L74</f>
        <v>103</v>
      </c>
    </row>
    <row r="75" spans="1:12" s="9" customFormat="1">
      <c r="A75" s="1" t="str">
        <f>'Data - All'!A75</f>
        <v>RegionEx</v>
      </c>
      <c r="B75" s="1" t="str">
        <f>'Data - All'!B75</f>
        <v>DFW</v>
      </c>
      <c r="C75" s="1" t="str">
        <f>'Data - All'!C75</f>
        <v>MSY</v>
      </c>
      <c r="D75" s="7">
        <f>'Data - All'!D75</f>
        <v>39716</v>
      </c>
      <c r="E75" s="5">
        <f>'Data - All'!E75</f>
        <v>0.54861111111111105</v>
      </c>
      <c r="F75" s="5">
        <f>'Data - All'!F75</f>
        <v>0.61111111111111105</v>
      </c>
      <c r="G75" s="5">
        <f>'Data - All'!G75</f>
        <v>0.61388888888888882</v>
      </c>
      <c r="H75" s="6">
        <f>'Data - All'!H75</f>
        <v>4</v>
      </c>
      <c r="I75" s="8">
        <f>'Data - All'!I75</f>
        <v>0</v>
      </c>
      <c r="J75" s="8">
        <f>'Data - All'!J75</f>
        <v>5</v>
      </c>
      <c r="K75" s="8">
        <f>'Data - All'!K75</f>
        <v>1</v>
      </c>
      <c r="L75" s="1">
        <f>'Data - All'!L75</f>
        <v>114</v>
      </c>
    </row>
    <row r="76" spans="1:12" s="9" customFormat="1">
      <c r="A76" s="1" t="str">
        <f>'Data - All'!A76</f>
        <v>RegionEx</v>
      </c>
      <c r="B76" s="1" t="str">
        <f>'Data - All'!B76</f>
        <v>DFW</v>
      </c>
      <c r="C76" s="1" t="str">
        <f>'Data - All'!C76</f>
        <v>MSY</v>
      </c>
      <c r="D76" s="7">
        <f>'Data - All'!D76</f>
        <v>39716</v>
      </c>
      <c r="E76" s="5">
        <f>'Data - All'!E76</f>
        <v>0.75694444444444453</v>
      </c>
      <c r="F76" s="5">
        <f>'Data - All'!F76</f>
        <v>0.81944444444444453</v>
      </c>
      <c r="G76" s="5">
        <f>'Data - All'!G76</f>
        <v>0.8222222222222223</v>
      </c>
      <c r="H76" s="6">
        <f>'Data - All'!H76</f>
        <v>4</v>
      </c>
      <c r="I76" s="8">
        <f>'Data - All'!I76</f>
        <v>0</v>
      </c>
      <c r="J76" s="8">
        <f>'Data - All'!J76</f>
        <v>5</v>
      </c>
      <c r="K76" s="8">
        <f>'Data - All'!K76</f>
        <v>1</v>
      </c>
      <c r="L76" s="1">
        <f>'Data - All'!L76</f>
        <v>77</v>
      </c>
    </row>
    <row r="77" spans="1:12" s="9" customFormat="1">
      <c r="A77" s="1" t="str">
        <f>'Data - All'!A77</f>
        <v>RegionEx</v>
      </c>
      <c r="B77" s="1" t="str">
        <f>'Data - All'!B77</f>
        <v>DFW</v>
      </c>
      <c r="C77" s="1" t="str">
        <f>'Data - All'!C77</f>
        <v>MSY</v>
      </c>
      <c r="D77" s="7">
        <f>'Data - All'!D77</f>
        <v>39717</v>
      </c>
      <c r="E77" s="5">
        <f>'Data - All'!E77</f>
        <v>0.38194444444444442</v>
      </c>
      <c r="F77" s="5">
        <f>'Data - All'!F77</f>
        <v>0.44444444444444442</v>
      </c>
      <c r="G77" s="5">
        <f>'Data - All'!G77</f>
        <v>0.45624999999999999</v>
      </c>
      <c r="H77" s="6">
        <f>'Data - All'!H77</f>
        <v>17</v>
      </c>
      <c r="I77" s="8">
        <f>'Data - All'!I77</f>
        <v>1</v>
      </c>
      <c r="J77" s="8">
        <f>'Data - All'!J77</f>
        <v>6</v>
      </c>
      <c r="K77" s="8">
        <f>'Data - All'!K77</f>
        <v>1</v>
      </c>
      <c r="L77" s="1">
        <f>'Data - All'!L77</f>
        <v>168</v>
      </c>
    </row>
    <row r="78" spans="1:12" s="9" customFormat="1">
      <c r="A78" s="1" t="str">
        <f>'Data - All'!A78</f>
        <v>RegionEx</v>
      </c>
      <c r="B78" s="1" t="str">
        <f>'Data - All'!B78</f>
        <v>DFW</v>
      </c>
      <c r="C78" s="1" t="str">
        <f>'Data - All'!C78</f>
        <v>MSY</v>
      </c>
      <c r="D78" s="7">
        <f>'Data - All'!D78</f>
        <v>39717</v>
      </c>
      <c r="E78" s="5">
        <f>'Data - All'!E78</f>
        <v>0.54861111111111105</v>
      </c>
      <c r="F78" s="5">
        <f>'Data - All'!F78</f>
        <v>0.61111111111111105</v>
      </c>
      <c r="G78" s="5">
        <f>'Data - All'!G78</f>
        <v>0.62222222222222212</v>
      </c>
      <c r="H78" s="6">
        <f>'Data - All'!H78</f>
        <v>16</v>
      </c>
      <c r="I78" s="8">
        <f>'Data - All'!I78</f>
        <v>1</v>
      </c>
      <c r="J78" s="8">
        <f>'Data - All'!J78</f>
        <v>6</v>
      </c>
      <c r="K78" s="8">
        <f>'Data - All'!K78</f>
        <v>1</v>
      </c>
      <c r="L78" s="1">
        <f>'Data - All'!L78</f>
        <v>177</v>
      </c>
    </row>
    <row r="79" spans="1:12" s="9" customFormat="1">
      <c r="A79" s="1" t="str">
        <f>'Data - All'!A79</f>
        <v>RegionEx</v>
      </c>
      <c r="B79" s="1" t="str">
        <f>'Data - All'!B79</f>
        <v>DFW</v>
      </c>
      <c r="C79" s="1" t="str">
        <f>'Data - All'!C79</f>
        <v>MSY</v>
      </c>
      <c r="D79" s="7">
        <f>'Data - All'!D79</f>
        <v>39717</v>
      </c>
      <c r="E79" s="5">
        <f>'Data - All'!E79</f>
        <v>0.75694444444444453</v>
      </c>
      <c r="F79" s="5">
        <f>'Data - All'!F79</f>
        <v>0.81944444444444453</v>
      </c>
      <c r="G79" s="5">
        <f>'Data - All'!G79</f>
        <v>0.83125000000000004</v>
      </c>
      <c r="H79" s="6">
        <f>'Data - All'!H79</f>
        <v>17</v>
      </c>
      <c r="I79" s="8">
        <f>'Data - All'!I79</f>
        <v>1</v>
      </c>
      <c r="J79" s="8">
        <f>'Data - All'!J79</f>
        <v>6</v>
      </c>
      <c r="K79" s="8">
        <f>'Data - All'!K79</f>
        <v>1</v>
      </c>
      <c r="L79" s="1">
        <f>'Data - All'!L79</f>
        <v>181</v>
      </c>
    </row>
    <row r="80" spans="1:12" s="9" customFormat="1">
      <c r="A80" s="1" t="str">
        <f>'Data - All'!A80</f>
        <v>RegionEx</v>
      </c>
      <c r="B80" s="1" t="str">
        <f>'Data - All'!B80</f>
        <v>DFW</v>
      </c>
      <c r="C80" s="1" t="str">
        <f>'Data - All'!C80</f>
        <v>MSY</v>
      </c>
      <c r="D80" s="7">
        <f>'Data - All'!D80</f>
        <v>39718</v>
      </c>
      <c r="E80" s="5">
        <f>'Data - All'!E80</f>
        <v>0.38194444444444442</v>
      </c>
      <c r="F80" s="5">
        <f>'Data - All'!F80</f>
        <v>0.44444444444444442</v>
      </c>
      <c r="G80" s="5">
        <f>'Data - All'!G80</f>
        <v>0.44791666666666663</v>
      </c>
      <c r="H80" s="6">
        <f>'Data - All'!H80</f>
        <v>5</v>
      </c>
      <c r="I80" s="8">
        <f>'Data - All'!I80</f>
        <v>0</v>
      </c>
      <c r="J80" s="8">
        <f>'Data - All'!J80</f>
        <v>7</v>
      </c>
      <c r="K80" s="8">
        <f>'Data - All'!K80</f>
        <v>1</v>
      </c>
      <c r="L80" s="1">
        <f>'Data - All'!L80</f>
        <v>91</v>
      </c>
    </row>
    <row r="81" spans="1:12" s="9" customFormat="1">
      <c r="A81" s="1" t="str">
        <f>'Data - All'!A81</f>
        <v>RegionEx</v>
      </c>
      <c r="B81" s="1" t="str">
        <f>'Data - All'!B81</f>
        <v>DFW</v>
      </c>
      <c r="C81" s="1" t="str">
        <f>'Data - All'!C81</f>
        <v>MSY</v>
      </c>
      <c r="D81" s="7">
        <f>'Data - All'!D81</f>
        <v>39718</v>
      </c>
      <c r="E81" s="5">
        <f>'Data - All'!E81</f>
        <v>0.54861111111111105</v>
      </c>
      <c r="F81" s="5">
        <f>'Data - All'!F81</f>
        <v>0.61111111111111105</v>
      </c>
      <c r="G81" s="5">
        <f>'Data - All'!G81</f>
        <v>0.61458333333333326</v>
      </c>
      <c r="H81" s="6">
        <f>'Data - All'!H81</f>
        <v>5</v>
      </c>
      <c r="I81" s="8">
        <f>'Data - All'!I81</f>
        <v>0</v>
      </c>
      <c r="J81" s="8">
        <f>'Data - All'!J81</f>
        <v>7</v>
      </c>
      <c r="K81" s="8">
        <f>'Data - All'!K81</f>
        <v>1</v>
      </c>
      <c r="L81" s="1">
        <f>'Data - All'!L81</f>
        <v>106</v>
      </c>
    </row>
    <row r="82" spans="1:12" s="9" customFormat="1">
      <c r="A82" s="1" t="str">
        <f>'Data - All'!A82</f>
        <v>RegionEx</v>
      </c>
      <c r="B82" s="1" t="str">
        <f>'Data - All'!B82</f>
        <v>DFW</v>
      </c>
      <c r="C82" s="1" t="str">
        <f>'Data - All'!C82</f>
        <v>MSY</v>
      </c>
      <c r="D82" s="7">
        <f>'Data - All'!D82</f>
        <v>39718</v>
      </c>
      <c r="E82" s="5">
        <f>'Data - All'!E82</f>
        <v>0.75694444444444453</v>
      </c>
      <c r="F82" s="5">
        <f>'Data - All'!F82</f>
        <v>0.81944444444444453</v>
      </c>
      <c r="G82" s="5">
        <f>'Data - All'!G82</f>
        <v>0.82291666666666674</v>
      </c>
      <c r="H82" s="6">
        <f>'Data - All'!H82</f>
        <v>5</v>
      </c>
      <c r="I82" s="8">
        <f>'Data - All'!I82</f>
        <v>0</v>
      </c>
      <c r="J82" s="8">
        <f>'Data - All'!J82</f>
        <v>7</v>
      </c>
      <c r="K82" s="8">
        <f>'Data - All'!K82</f>
        <v>1</v>
      </c>
      <c r="L82" s="1">
        <f>'Data - All'!L82</f>
        <v>100</v>
      </c>
    </row>
    <row r="83" spans="1:12" s="9" customFormat="1">
      <c r="A83" s="1" t="str">
        <f>'Data - All'!A83</f>
        <v>RegionEx</v>
      </c>
      <c r="B83" s="1" t="str">
        <f>'Data - All'!B83</f>
        <v>DFW</v>
      </c>
      <c r="C83" s="1" t="str">
        <f>'Data - All'!C83</f>
        <v>MSY</v>
      </c>
      <c r="D83" s="7">
        <f>'Data - All'!D83</f>
        <v>39719</v>
      </c>
      <c r="E83" s="5">
        <f>'Data - All'!E83</f>
        <v>0.38194444444444442</v>
      </c>
      <c r="F83" s="5">
        <f>'Data - All'!F83</f>
        <v>0.44444444444444442</v>
      </c>
      <c r="G83" s="5">
        <f>'Data - All'!G83</f>
        <v>0.45208333333333328</v>
      </c>
      <c r="H83" s="6">
        <f>'Data - All'!H83</f>
        <v>11</v>
      </c>
      <c r="I83" s="8">
        <f>'Data - All'!I83</f>
        <v>0</v>
      </c>
      <c r="J83" s="8">
        <f>'Data - All'!J83</f>
        <v>1</v>
      </c>
      <c r="K83" s="8">
        <f>'Data - All'!K83</f>
        <v>1</v>
      </c>
      <c r="L83" s="1">
        <f>'Data - All'!L83</f>
        <v>87</v>
      </c>
    </row>
    <row r="84" spans="1:12" s="9" customFormat="1">
      <c r="A84" s="1" t="str">
        <f>'Data - All'!A84</f>
        <v>RegionEx</v>
      </c>
      <c r="B84" s="1" t="str">
        <f>'Data - All'!B84</f>
        <v>DFW</v>
      </c>
      <c r="C84" s="1" t="str">
        <f>'Data - All'!C84</f>
        <v>MSY</v>
      </c>
      <c r="D84" s="7">
        <f>'Data - All'!D84</f>
        <v>39719</v>
      </c>
      <c r="E84" s="5">
        <f>'Data - All'!E84</f>
        <v>0.54861111111111105</v>
      </c>
      <c r="F84" s="5">
        <f>'Data - All'!F84</f>
        <v>0.61111111111111105</v>
      </c>
      <c r="G84" s="5">
        <f>'Data - All'!G84</f>
        <v>0.61874999999999991</v>
      </c>
      <c r="H84" s="6">
        <f>'Data - All'!H84</f>
        <v>11</v>
      </c>
      <c r="I84" s="8">
        <f>'Data - All'!I84</f>
        <v>0</v>
      </c>
      <c r="J84" s="8">
        <f>'Data - All'!J84</f>
        <v>1</v>
      </c>
      <c r="K84" s="8">
        <f>'Data - All'!K84</f>
        <v>1</v>
      </c>
      <c r="L84" s="1">
        <f>'Data - All'!L84</f>
        <v>107</v>
      </c>
    </row>
    <row r="85" spans="1:12" s="9" customFormat="1">
      <c r="A85" s="1" t="str">
        <f>'Data - All'!A85</f>
        <v>RegionEx</v>
      </c>
      <c r="B85" s="1" t="str">
        <f>'Data - All'!B85</f>
        <v>DFW</v>
      </c>
      <c r="C85" s="1" t="str">
        <f>'Data - All'!C85</f>
        <v>MSY</v>
      </c>
      <c r="D85" s="7">
        <f>'Data - All'!D85</f>
        <v>39719</v>
      </c>
      <c r="E85" s="5">
        <f>'Data - All'!E85</f>
        <v>0.75694444444444453</v>
      </c>
      <c r="F85" s="5">
        <f>'Data - All'!F85</f>
        <v>0.81944444444444453</v>
      </c>
      <c r="G85" s="5">
        <f>'Data - All'!G85</f>
        <v>0.82708333333333339</v>
      </c>
      <c r="H85" s="6">
        <f>'Data - All'!H85</f>
        <v>11</v>
      </c>
      <c r="I85" s="8">
        <f>'Data - All'!I85</f>
        <v>0</v>
      </c>
      <c r="J85" s="8">
        <f>'Data - All'!J85</f>
        <v>1</v>
      </c>
      <c r="K85" s="8">
        <f>'Data - All'!K85</f>
        <v>1</v>
      </c>
      <c r="L85" s="1">
        <f>'Data - All'!L85</f>
        <v>140</v>
      </c>
    </row>
    <row r="86" spans="1:12" s="9" customFormat="1">
      <c r="A86" s="1" t="str">
        <f>'Data - All'!A86</f>
        <v>RegionEx</v>
      </c>
      <c r="B86" s="1" t="str">
        <f>'Data - All'!B86</f>
        <v>DFW</v>
      </c>
      <c r="C86" s="1" t="str">
        <f>'Data - All'!C86</f>
        <v>MSY</v>
      </c>
      <c r="D86" s="7">
        <f>'Data - All'!D86</f>
        <v>39720</v>
      </c>
      <c r="E86" s="5">
        <f>'Data - All'!E86</f>
        <v>0.38194444444444442</v>
      </c>
      <c r="F86" s="5">
        <f>'Data - All'!F86</f>
        <v>0.44444444444444442</v>
      </c>
      <c r="G86" s="5">
        <f>'Data - All'!G86</f>
        <v>0.53888888888888886</v>
      </c>
      <c r="H86" s="6">
        <f>'Data - All'!H86</f>
        <v>136</v>
      </c>
      <c r="I86" s="8">
        <f>'Data - All'!I86</f>
        <v>1</v>
      </c>
      <c r="J86" s="8">
        <f>'Data - All'!J86</f>
        <v>2</v>
      </c>
      <c r="K86" s="8">
        <f>'Data - All'!K86</f>
        <v>1</v>
      </c>
      <c r="L86" s="1">
        <f>'Data - All'!L86</f>
        <v>193</v>
      </c>
    </row>
    <row r="87" spans="1:12" s="9" customFormat="1">
      <c r="A87" s="1" t="str">
        <f>'Data - All'!A87</f>
        <v>RegionEx</v>
      </c>
      <c r="B87" s="1" t="str">
        <f>'Data - All'!B87</f>
        <v>DFW</v>
      </c>
      <c r="C87" s="1" t="str">
        <f>'Data - All'!C87</f>
        <v>MSY</v>
      </c>
      <c r="D87" s="7">
        <f>'Data - All'!D87</f>
        <v>39720</v>
      </c>
      <c r="E87" s="5">
        <f>'Data - All'!E87</f>
        <v>0.54861111111111105</v>
      </c>
      <c r="F87" s="5">
        <f>'Data - All'!F87</f>
        <v>0.61111111111111105</v>
      </c>
      <c r="G87" s="5">
        <f>'Data - All'!G87</f>
        <v>0.70972222222222214</v>
      </c>
      <c r="H87" s="6">
        <f>'Data - All'!H87</f>
        <v>142</v>
      </c>
      <c r="I87" s="8">
        <f>'Data - All'!I87</f>
        <v>1</v>
      </c>
      <c r="J87" s="8">
        <f>'Data - All'!J87</f>
        <v>2</v>
      </c>
      <c r="K87" s="8">
        <f>'Data - All'!K87</f>
        <v>1</v>
      </c>
      <c r="L87" s="1">
        <f>'Data - All'!L87</f>
        <v>179</v>
      </c>
    </row>
    <row r="88" spans="1:12" s="9" customFormat="1">
      <c r="A88" s="1" t="str">
        <f>'Data - All'!A88</f>
        <v>RegionEx</v>
      </c>
      <c r="B88" s="1" t="str">
        <f>'Data - All'!B88</f>
        <v>DFW</v>
      </c>
      <c r="C88" s="1" t="str">
        <f>'Data - All'!C88</f>
        <v>MSY</v>
      </c>
      <c r="D88" s="7">
        <f>'Data - All'!D88</f>
        <v>39720</v>
      </c>
      <c r="E88" s="5">
        <f>'Data - All'!E88</f>
        <v>0.75694444444444453</v>
      </c>
      <c r="F88" s="5">
        <f>'Data - All'!F88</f>
        <v>0.81944444444444453</v>
      </c>
      <c r="G88" s="5">
        <f>'Data - All'!G88</f>
        <v>0.83680555555555569</v>
      </c>
      <c r="H88" s="6">
        <f>'Data - All'!H88</f>
        <v>25</v>
      </c>
      <c r="I88" s="8">
        <f>'Data - All'!I88</f>
        <v>1</v>
      </c>
      <c r="J88" s="8">
        <f>'Data - All'!J88</f>
        <v>2</v>
      </c>
      <c r="K88" s="8">
        <f>'Data - All'!K88</f>
        <v>1</v>
      </c>
      <c r="L88" s="1">
        <f>'Data - All'!L88</f>
        <v>204</v>
      </c>
    </row>
    <row r="89" spans="1:12" s="9" customFormat="1">
      <c r="A89" s="1" t="str">
        <f>'Data - All'!A89</f>
        <v>RegionEx</v>
      </c>
      <c r="B89" s="1" t="str">
        <f>'Data - All'!B89</f>
        <v>DFW</v>
      </c>
      <c r="C89" s="1" t="str">
        <f>'Data - All'!C89</f>
        <v>MSY</v>
      </c>
      <c r="D89" s="7">
        <f>'Data - All'!D89</f>
        <v>39721</v>
      </c>
      <c r="E89" s="5">
        <f>'Data - All'!E89</f>
        <v>0.38194444444444442</v>
      </c>
      <c r="F89" s="5">
        <f>'Data - All'!F89</f>
        <v>0.44444444444444442</v>
      </c>
      <c r="G89" s="5">
        <f>'Data - All'!G89</f>
        <v>0.4506944444444444</v>
      </c>
      <c r="H89" s="6">
        <f>'Data - All'!H89</f>
        <v>9</v>
      </c>
      <c r="I89" s="8">
        <f>'Data - All'!I89</f>
        <v>0</v>
      </c>
      <c r="J89" s="8">
        <f>'Data - All'!J89</f>
        <v>3</v>
      </c>
      <c r="K89" s="8">
        <f>'Data - All'!K89</f>
        <v>1</v>
      </c>
      <c r="L89" s="1">
        <f>'Data - All'!L89</f>
        <v>89</v>
      </c>
    </row>
    <row r="90" spans="1:12" s="9" customFormat="1">
      <c r="A90" s="1" t="str">
        <f>'Data - All'!A90</f>
        <v>RegionEx</v>
      </c>
      <c r="B90" s="1" t="str">
        <f>'Data - All'!B90</f>
        <v>DFW</v>
      </c>
      <c r="C90" s="1" t="str">
        <f>'Data - All'!C90</f>
        <v>MSY</v>
      </c>
      <c r="D90" s="7">
        <f>'Data - All'!D90</f>
        <v>39721</v>
      </c>
      <c r="E90" s="5">
        <f>'Data - All'!E90</f>
        <v>0.54861111111111105</v>
      </c>
      <c r="F90" s="5">
        <f>'Data - All'!F90</f>
        <v>0.61111111111111105</v>
      </c>
      <c r="G90" s="5">
        <f>'Data - All'!G90</f>
        <v>0.61736111111111103</v>
      </c>
      <c r="H90" s="6">
        <f>'Data - All'!H90</f>
        <v>9</v>
      </c>
      <c r="I90" s="8">
        <f>'Data - All'!I90</f>
        <v>0</v>
      </c>
      <c r="J90" s="8">
        <f>'Data - All'!J90</f>
        <v>3</v>
      </c>
      <c r="K90" s="8">
        <f>'Data - All'!K90</f>
        <v>1</v>
      </c>
      <c r="L90" s="1">
        <f>'Data - All'!L90</f>
        <v>113</v>
      </c>
    </row>
    <row r="91" spans="1:12" s="9" customFormat="1">
      <c r="A91" s="1" t="str">
        <f>'Data - All'!A91</f>
        <v>RegionEx</v>
      </c>
      <c r="B91" s="1" t="str">
        <f>'Data - All'!B91</f>
        <v>DFW</v>
      </c>
      <c r="C91" s="1" t="str">
        <f>'Data - All'!C91</f>
        <v>MSY</v>
      </c>
      <c r="D91" s="7">
        <f>'Data - All'!D91</f>
        <v>39721</v>
      </c>
      <c r="E91" s="5">
        <f>'Data - All'!E91</f>
        <v>0.75694444444444453</v>
      </c>
      <c r="F91" s="5">
        <f>'Data - All'!F91</f>
        <v>0.81944444444444453</v>
      </c>
      <c r="G91" s="5">
        <f>'Data - All'!G91</f>
        <v>0.82569444444444451</v>
      </c>
      <c r="H91" s="6">
        <f>'Data - All'!H91</f>
        <v>9</v>
      </c>
      <c r="I91" s="8">
        <f>'Data - All'!I91</f>
        <v>0</v>
      </c>
      <c r="J91" s="8">
        <f>'Data - All'!J91</f>
        <v>3</v>
      </c>
      <c r="K91" s="8">
        <f>'Data - All'!K91</f>
        <v>1</v>
      </c>
      <c r="L91" s="1">
        <f>'Data - All'!L91</f>
        <v>101</v>
      </c>
    </row>
    <row r="92" spans="1:12" s="9" customFormat="1">
      <c r="A92" s="1" t="str">
        <f>'Data - All'!A92</f>
        <v>RegionEx</v>
      </c>
      <c r="B92" s="1" t="str">
        <f>'Data - All'!B92</f>
        <v>MSY</v>
      </c>
      <c r="C92" s="1" t="str">
        <f>'Data - All'!C92</f>
        <v>DFW</v>
      </c>
      <c r="D92" s="7">
        <f>'Data - All'!D92</f>
        <v>39692</v>
      </c>
      <c r="E92" s="5">
        <f>'Data - All'!E92</f>
        <v>0.32291666666666669</v>
      </c>
      <c r="F92" s="5">
        <f>'Data - All'!F92</f>
        <v>0.38541666666666669</v>
      </c>
      <c r="G92" s="5">
        <f>'Data - All'!G92</f>
        <v>0.40138888888888891</v>
      </c>
      <c r="H92" s="6">
        <f>'Data - All'!H92</f>
        <v>23</v>
      </c>
      <c r="I92" s="8">
        <f>'Data - All'!I92</f>
        <v>1</v>
      </c>
      <c r="J92" s="8">
        <f>'Data - All'!J92</f>
        <v>2</v>
      </c>
      <c r="K92" s="8">
        <f>'Data - All'!K92</f>
        <v>2</v>
      </c>
      <c r="L92" s="1">
        <f>'Data - All'!L92</f>
        <v>190</v>
      </c>
    </row>
    <row r="93" spans="1:12" s="9" customFormat="1">
      <c r="A93" s="1" t="str">
        <f>'Data - All'!A93</f>
        <v>RegionEx</v>
      </c>
      <c r="B93" s="1" t="str">
        <f>'Data - All'!B93</f>
        <v>MSY</v>
      </c>
      <c r="C93" s="1" t="str">
        <f>'Data - All'!C93</f>
        <v>DFW</v>
      </c>
      <c r="D93" s="7">
        <f>'Data - All'!D93</f>
        <v>39692</v>
      </c>
      <c r="E93" s="5">
        <f>'Data - All'!E93</f>
        <v>0.61458333333333337</v>
      </c>
      <c r="F93" s="5">
        <f>'Data - All'!F93</f>
        <v>0.67708333333333337</v>
      </c>
      <c r="G93" s="5">
        <f>'Data - All'!G93</f>
        <v>0.69236111111111109</v>
      </c>
      <c r="H93" s="6">
        <f>'Data - All'!H93</f>
        <v>22</v>
      </c>
      <c r="I93" s="8">
        <f>'Data - All'!I93</f>
        <v>1</v>
      </c>
      <c r="J93" s="8">
        <f>'Data - All'!J93</f>
        <v>2</v>
      </c>
      <c r="K93" s="8">
        <f>'Data - All'!K93</f>
        <v>2</v>
      </c>
      <c r="L93" s="1">
        <f>'Data - All'!L93</f>
        <v>180</v>
      </c>
    </row>
    <row r="94" spans="1:12" s="9" customFormat="1">
      <c r="A94" s="1" t="str">
        <f>'Data - All'!A94</f>
        <v>RegionEx</v>
      </c>
      <c r="B94" s="1" t="str">
        <f>'Data - All'!B94</f>
        <v>MSY</v>
      </c>
      <c r="C94" s="1" t="str">
        <f>'Data - All'!C94</f>
        <v>DFW</v>
      </c>
      <c r="D94" s="7">
        <f>'Data - All'!D94</f>
        <v>39692</v>
      </c>
      <c r="E94" s="5">
        <f>'Data - All'!E94</f>
        <v>0.86458333333333337</v>
      </c>
      <c r="F94" s="5">
        <f>'Data - All'!F94</f>
        <v>0.92708333333333337</v>
      </c>
      <c r="G94" s="5">
        <f>'Data - All'!G94</f>
        <v>0.94375000000000009</v>
      </c>
      <c r="H94" s="6">
        <f>'Data - All'!H94</f>
        <v>24</v>
      </c>
      <c r="I94" s="8">
        <f>'Data - All'!I94</f>
        <v>1</v>
      </c>
      <c r="J94" s="8">
        <f>'Data - All'!J94</f>
        <v>2</v>
      </c>
      <c r="K94" s="8">
        <f>'Data - All'!K94</f>
        <v>2</v>
      </c>
      <c r="L94" s="1">
        <f>'Data - All'!L94</f>
        <v>186</v>
      </c>
    </row>
    <row r="95" spans="1:12" s="9" customFormat="1">
      <c r="A95" s="1" t="str">
        <f>'Data - All'!A95</f>
        <v>RegionEx</v>
      </c>
      <c r="B95" s="1" t="str">
        <f>'Data - All'!B95</f>
        <v>MSY</v>
      </c>
      <c r="C95" s="1" t="str">
        <f>'Data - All'!C95</f>
        <v>DFW</v>
      </c>
      <c r="D95" s="7">
        <f>'Data - All'!D95</f>
        <v>39693</v>
      </c>
      <c r="E95" s="5">
        <f>'Data - All'!E95</f>
        <v>0.32291666666666669</v>
      </c>
      <c r="F95" s="5">
        <f>'Data - All'!F95</f>
        <v>0.38541666666666669</v>
      </c>
      <c r="G95" s="5">
        <f>'Data - All'!G95</f>
        <v>0.3923611111111111</v>
      </c>
      <c r="H95" s="6">
        <f>'Data - All'!H95</f>
        <v>10</v>
      </c>
      <c r="I95" s="8">
        <f>'Data - All'!I95</f>
        <v>0</v>
      </c>
      <c r="J95" s="8">
        <f>'Data - All'!J95</f>
        <v>3</v>
      </c>
      <c r="K95" s="8">
        <f>'Data - All'!K95</f>
        <v>2</v>
      </c>
      <c r="L95" s="1">
        <f>'Data - All'!L95</f>
        <v>125</v>
      </c>
    </row>
    <row r="96" spans="1:12" s="9" customFormat="1">
      <c r="A96" s="1" t="str">
        <f>'Data - All'!A96</f>
        <v>RegionEx</v>
      </c>
      <c r="B96" s="1" t="str">
        <f>'Data - All'!B96</f>
        <v>MSY</v>
      </c>
      <c r="C96" s="1" t="str">
        <f>'Data - All'!C96</f>
        <v>DFW</v>
      </c>
      <c r="D96" s="7">
        <f>'Data - All'!D96</f>
        <v>39693</v>
      </c>
      <c r="E96" s="5">
        <f>'Data - All'!E96</f>
        <v>0.61458333333333337</v>
      </c>
      <c r="F96" s="5">
        <f>'Data - All'!F96</f>
        <v>0.67708333333333337</v>
      </c>
      <c r="G96" s="5">
        <f>'Data - All'!G96</f>
        <v>0.68402777777777779</v>
      </c>
      <c r="H96" s="6">
        <f>'Data - All'!H96</f>
        <v>10</v>
      </c>
      <c r="I96" s="8">
        <f>'Data - All'!I96</f>
        <v>0</v>
      </c>
      <c r="J96" s="8">
        <f>'Data - All'!J96</f>
        <v>3</v>
      </c>
      <c r="K96" s="8">
        <f>'Data - All'!K96</f>
        <v>2</v>
      </c>
      <c r="L96" s="1">
        <f>'Data - All'!L96</f>
        <v>104</v>
      </c>
    </row>
    <row r="97" spans="1:12" s="9" customFormat="1">
      <c r="A97" s="1" t="str">
        <f>'Data - All'!A97</f>
        <v>RegionEx</v>
      </c>
      <c r="B97" s="1" t="str">
        <f>'Data - All'!B97</f>
        <v>MSY</v>
      </c>
      <c r="C97" s="1" t="str">
        <f>'Data - All'!C97</f>
        <v>DFW</v>
      </c>
      <c r="D97" s="7">
        <f>'Data - All'!D97</f>
        <v>39693</v>
      </c>
      <c r="E97" s="5">
        <f>'Data - All'!E97</f>
        <v>0.86458333333333337</v>
      </c>
      <c r="F97" s="5">
        <f>'Data - All'!F97</f>
        <v>0.92708333333333337</v>
      </c>
      <c r="G97" s="5">
        <f>'Data - All'!G97</f>
        <v>0.93333333333333335</v>
      </c>
      <c r="H97" s="6">
        <f>'Data - All'!H97</f>
        <v>9</v>
      </c>
      <c r="I97" s="8">
        <f>'Data - All'!I97</f>
        <v>0</v>
      </c>
      <c r="J97" s="8">
        <f>'Data - All'!J97</f>
        <v>3</v>
      </c>
      <c r="K97" s="8">
        <f>'Data - All'!K97</f>
        <v>2</v>
      </c>
      <c r="L97" s="1">
        <f>'Data - All'!L97</f>
        <v>111</v>
      </c>
    </row>
    <row r="98" spans="1:12" s="9" customFormat="1">
      <c r="A98" s="1" t="str">
        <f>'Data - All'!A98</f>
        <v>RegionEx</v>
      </c>
      <c r="B98" s="1" t="str">
        <f>'Data - All'!B98</f>
        <v>MSY</v>
      </c>
      <c r="C98" s="1" t="str">
        <f>'Data - All'!C98</f>
        <v>DFW</v>
      </c>
      <c r="D98" s="7">
        <f>'Data - All'!D98</f>
        <v>39694</v>
      </c>
      <c r="E98" s="5">
        <f>'Data - All'!E98</f>
        <v>0.32291666666666669</v>
      </c>
      <c r="F98" s="5">
        <f>'Data - All'!F98</f>
        <v>0.38541666666666669</v>
      </c>
      <c r="G98" s="5">
        <f>'Data - All'!G98</f>
        <v>0.39027777777777778</v>
      </c>
      <c r="H98" s="6">
        <f>'Data - All'!H98</f>
        <v>7</v>
      </c>
      <c r="I98" s="8">
        <f>'Data - All'!I98</f>
        <v>0</v>
      </c>
      <c r="J98" s="8">
        <f>'Data - All'!J98</f>
        <v>4</v>
      </c>
      <c r="K98" s="8">
        <f>'Data - All'!K98</f>
        <v>2</v>
      </c>
      <c r="L98" s="1">
        <f>'Data - All'!L98</f>
        <v>110</v>
      </c>
    </row>
    <row r="99" spans="1:12" s="9" customFormat="1">
      <c r="A99" s="1" t="str">
        <f>'Data - All'!A99</f>
        <v>RegionEx</v>
      </c>
      <c r="B99" s="1" t="str">
        <f>'Data - All'!B99</f>
        <v>MSY</v>
      </c>
      <c r="C99" s="1" t="str">
        <f>'Data - All'!C99</f>
        <v>DFW</v>
      </c>
      <c r="D99" s="7">
        <f>'Data - All'!D99</f>
        <v>39694</v>
      </c>
      <c r="E99" s="5">
        <f>'Data - All'!E99</f>
        <v>0.61458333333333337</v>
      </c>
      <c r="F99" s="5">
        <f>'Data - All'!F99</f>
        <v>0.67708333333333337</v>
      </c>
      <c r="G99" s="5">
        <f>'Data - All'!G99</f>
        <v>0.68194444444444446</v>
      </c>
      <c r="H99" s="6">
        <f>'Data - All'!H99</f>
        <v>7</v>
      </c>
      <c r="I99" s="8">
        <f>'Data - All'!I99</f>
        <v>0</v>
      </c>
      <c r="J99" s="8">
        <f>'Data - All'!J99</f>
        <v>4</v>
      </c>
      <c r="K99" s="8">
        <f>'Data - All'!K99</f>
        <v>2</v>
      </c>
      <c r="L99" s="1">
        <f>'Data - All'!L99</f>
        <v>103</v>
      </c>
    </row>
    <row r="100" spans="1:12" s="9" customFormat="1">
      <c r="A100" s="1" t="str">
        <f>'Data - All'!A100</f>
        <v>RegionEx</v>
      </c>
      <c r="B100" s="1" t="str">
        <f>'Data - All'!B100</f>
        <v>MSY</v>
      </c>
      <c r="C100" s="1" t="str">
        <f>'Data - All'!C100</f>
        <v>DFW</v>
      </c>
      <c r="D100" s="7">
        <f>'Data - All'!D100</f>
        <v>39694</v>
      </c>
      <c r="E100" s="5">
        <f>'Data - All'!E100</f>
        <v>0.86458333333333337</v>
      </c>
      <c r="F100" s="5">
        <f>'Data - All'!F100</f>
        <v>0.92708333333333337</v>
      </c>
      <c r="G100" s="5">
        <f>'Data - All'!G100</f>
        <v>0.93194444444444446</v>
      </c>
      <c r="H100" s="6">
        <f>'Data - All'!H100</f>
        <v>7</v>
      </c>
      <c r="I100" s="8">
        <f>'Data - All'!I100</f>
        <v>0</v>
      </c>
      <c r="J100" s="8">
        <f>'Data - All'!J100</f>
        <v>4</v>
      </c>
      <c r="K100" s="8">
        <f>'Data - All'!K100</f>
        <v>2</v>
      </c>
      <c r="L100" s="1">
        <f>'Data - All'!L100</f>
        <v>58</v>
      </c>
    </row>
    <row r="101" spans="1:12" s="9" customFormat="1">
      <c r="A101" s="1" t="str">
        <f>'Data - All'!A101</f>
        <v>RegionEx</v>
      </c>
      <c r="B101" s="1" t="str">
        <f>'Data - All'!B101</f>
        <v>MSY</v>
      </c>
      <c r="C101" s="1" t="str">
        <f>'Data - All'!C101</f>
        <v>DFW</v>
      </c>
      <c r="D101" s="7">
        <f>'Data - All'!D101</f>
        <v>39695</v>
      </c>
      <c r="E101" s="5">
        <f>'Data - All'!E101</f>
        <v>0.32291666666666669</v>
      </c>
      <c r="F101" s="5">
        <f>'Data - All'!F101</f>
        <v>0.38541666666666669</v>
      </c>
      <c r="G101" s="5">
        <f>'Data - All'!G101</f>
        <v>0.39097222222222222</v>
      </c>
      <c r="H101" s="6">
        <f>'Data - All'!H101</f>
        <v>8</v>
      </c>
      <c r="I101" s="8">
        <f>'Data - All'!I101</f>
        <v>0</v>
      </c>
      <c r="J101" s="8">
        <f>'Data - All'!J101</f>
        <v>5</v>
      </c>
      <c r="K101" s="8">
        <f>'Data - All'!K101</f>
        <v>2</v>
      </c>
      <c r="L101" s="1">
        <f>'Data - All'!L101</f>
        <v>115</v>
      </c>
    </row>
    <row r="102" spans="1:12" s="9" customFormat="1">
      <c r="A102" s="1" t="str">
        <f>'Data - All'!A102</f>
        <v>RegionEx</v>
      </c>
      <c r="B102" s="1" t="str">
        <f>'Data - All'!B102</f>
        <v>MSY</v>
      </c>
      <c r="C102" s="1" t="str">
        <f>'Data - All'!C102</f>
        <v>DFW</v>
      </c>
      <c r="D102" s="7">
        <f>'Data - All'!D102</f>
        <v>39695</v>
      </c>
      <c r="E102" s="5">
        <f>'Data - All'!E102</f>
        <v>0.61458333333333337</v>
      </c>
      <c r="F102" s="5">
        <f>'Data - All'!F102</f>
        <v>0.67708333333333337</v>
      </c>
      <c r="G102" s="5">
        <f>'Data - All'!G102</f>
        <v>0.68263888888888891</v>
      </c>
      <c r="H102" s="6">
        <f>'Data - All'!H102</f>
        <v>8</v>
      </c>
      <c r="I102" s="8">
        <f>'Data - All'!I102</f>
        <v>0</v>
      </c>
      <c r="J102" s="8">
        <f>'Data - All'!J102</f>
        <v>5</v>
      </c>
      <c r="K102" s="8">
        <f>'Data - All'!K102</f>
        <v>2</v>
      </c>
      <c r="L102" s="1">
        <f>'Data - All'!L102</f>
        <v>91</v>
      </c>
    </row>
    <row r="103" spans="1:12" s="9" customFormat="1">
      <c r="A103" s="1" t="str">
        <f>'Data - All'!A103</f>
        <v>RegionEx</v>
      </c>
      <c r="B103" s="1" t="str">
        <f>'Data - All'!B103</f>
        <v>MSY</v>
      </c>
      <c r="C103" s="1" t="str">
        <f>'Data - All'!C103</f>
        <v>DFW</v>
      </c>
      <c r="D103" s="7">
        <f>'Data - All'!D103</f>
        <v>39695</v>
      </c>
      <c r="E103" s="5">
        <f>'Data - All'!E103</f>
        <v>0.86458333333333337</v>
      </c>
      <c r="F103" s="5">
        <f>'Data - All'!F103</f>
        <v>0.92708333333333337</v>
      </c>
      <c r="G103" s="5">
        <f>'Data - All'!G103</f>
        <v>0.93263888888888891</v>
      </c>
      <c r="H103" s="6">
        <f>'Data - All'!H103</f>
        <v>8</v>
      </c>
      <c r="I103" s="8">
        <f>'Data - All'!I103</f>
        <v>0</v>
      </c>
      <c r="J103" s="8">
        <f>'Data - All'!J103</f>
        <v>5</v>
      </c>
      <c r="K103" s="8">
        <f>'Data - All'!K103</f>
        <v>2</v>
      </c>
      <c r="L103" s="1">
        <f>'Data - All'!L103</f>
        <v>115</v>
      </c>
    </row>
    <row r="104" spans="1:12" s="9" customFormat="1">
      <c r="A104" s="1" t="str">
        <f>'Data - All'!A104</f>
        <v>RegionEx</v>
      </c>
      <c r="B104" s="1" t="str">
        <f>'Data - All'!B104</f>
        <v>MSY</v>
      </c>
      <c r="C104" s="1" t="str">
        <f>'Data - All'!C104</f>
        <v>DFW</v>
      </c>
      <c r="D104" s="7">
        <f>'Data - All'!D104</f>
        <v>39696</v>
      </c>
      <c r="E104" s="5">
        <f>'Data - All'!E104</f>
        <v>0.32291666666666669</v>
      </c>
      <c r="F104" s="5">
        <f>'Data - All'!F104</f>
        <v>0.38541666666666669</v>
      </c>
      <c r="G104" s="5">
        <f>'Data - All'!G104</f>
        <v>0.39513888888888893</v>
      </c>
      <c r="H104" s="6">
        <f>'Data - All'!H104</f>
        <v>14</v>
      </c>
      <c r="I104" s="8">
        <f>'Data - All'!I104</f>
        <v>0</v>
      </c>
      <c r="J104" s="8">
        <f>'Data - All'!J104</f>
        <v>6</v>
      </c>
      <c r="K104" s="8">
        <f>'Data - All'!K104</f>
        <v>2</v>
      </c>
      <c r="L104" s="1">
        <f>'Data - All'!L104</f>
        <v>179</v>
      </c>
    </row>
    <row r="105" spans="1:12" s="9" customFormat="1">
      <c r="A105" s="1" t="str">
        <f>'Data - All'!A105</f>
        <v>RegionEx</v>
      </c>
      <c r="B105" s="1" t="str">
        <f>'Data - All'!B105</f>
        <v>MSY</v>
      </c>
      <c r="C105" s="1" t="str">
        <f>'Data - All'!C105</f>
        <v>DFW</v>
      </c>
      <c r="D105" s="7">
        <f>'Data - All'!D105</f>
        <v>39696</v>
      </c>
      <c r="E105" s="5">
        <f>'Data - All'!E105</f>
        <v>0.61458333333333337</v>
      </c>
      <c r="F105" s="5">
        <f>'Data - All'!F105</f>
        <v>0.67708333333333337</v>
      </c>
      <c r="G105" s="5">
        <f>'Data - All'!G105</f>
        <v>0.68680555555555556</v>
      </c>
      <c r="H105" s="6">
        <f>'Data - All'!H105</f>
        <v>14</v>
      </c>
      <c r="I105" s="8">
        <f>'Data - All'!I105</f>
        <v>0</v>
      </c>
      <c r="J105" s="8">
        <f>'Data - All'!J105</f>
        <v>6</v>
      </c>
      <c r="K105" s="8">
        <f>'Data - All'!K105</f>
        <v>2</v>
      </c>
      <c r="L105" s="1">
        <f>'Data - All'!L105</f>
        <v>171</v>
      </c>
    </row>
    <row r="106" spans="1:12" s="9" customFormat="1">
      <c r="A106" s="1" t="str">
        <f>'Data - All'!A106</f>
        <v>RegionEx</v>
      </c>
      <c r="B106" s="1" t="str">
        <f>'Data - All'!B106</f>
        <v>MSY</v>
      </c>
      <c r="C106" s="1" t="str">
        <f>'Data - All'!C106</f>
        <v>DFW</v>
      </c>
      <c r="D106" s="7">
        <f>'Data - All'!D106</f>
        <v>39696</v>
      </c>
      <c r="E106" s="5">
        <f>'Data - All'!E106</f>
        <v>0.86458333333333337</v>
      </c>
      <c r="F106" s="5">
        <f>'Data - All'!F106</f>
        <v>0.92708333333333337</v>
      </c>
      <c r="G106" s="5">
        <f>'Data - All'!G106</f>
        <v>0.93680555555555556</v>
      </c>
      <c r="H106" s="6">
        <f>'Data - All'!H106</f>
        <v>14</v>
      </c>
      <c r="I106" s="8">
        <f>'Data - All'!I106</f>
        <v>0</v>
      </c>
      <c r="J106" s="8">
        <f>'Data - All'!J106</f>
        <v>6</v>
      </c>
      <c r="K106" s="8">
        <f>'Data - All'!K106</f>
        <v>2</v>
      </c>
      <c r="L106" s="1">
        <f>'Data - All'!L106</f>
        <v>165</v>
      </c>
    </row>
    <row r="107" spans="1:12" s="9" customFormat="1">
      <c r="A107" s="1" t="str">
        <f>'Data - All'!A107</f>
        <v>RegionEx</v>
      </c>
      <c r="B107" s="1" t="str">
        <f>'Data - All'!B107</f>
        <v>MSY</v>
      </c>
      <c r="C107" s="1" t="str">
        <f>'Data - All'!C107</f>
        <v>DFW</v>
      </c>
      <c r="D107" s="7">
        <f>'Data - All'!D107</f>
        <v>39697</v>
      </c>
      <c r="E107" s="5">
        <f>'Data - All'!E107</f>
        <v>0.32291666666666669</v>
      </c>
      <c r="F107" s="5">
        <f>'Data - All'!F107</f>
        <v>0.38541666666666669</v>
      </c>
      <c r="G107" s="5">
        <f>'Data - All'!G107</f>
        <v>0.38541666666666669</v>
      </c>
      <c r="H107" s="6">
        <f>'Data - All'!H107</f>
        <v>0</v>
      </c>
      <c r="I107" s="8">
        <f>'Data - All'!I107</f>
        <v>0</v>
      </c>
      <c r="J107" s="8">
        <f>'Data - All'!J107</f>
        <v>7</v>
      </c>
      <c r="K107" s="8">
        <f>'Data - All'!K107</f>
        <v>2</v>
      </c>
      <c r="L107" s="1">
        <f>'Data - All'!L107</f>
        <v>96</v>
      </c>
    </row>
    <row r="108" spans="1:12" s="9" customFormat="1">
      <c r="A108" s="1" t="str">
        <f>'Data - All'!A108</f>
        <v>RegionEx</v>
      </c>
      <c r="B108" s="1" t="str">
        <f>'Data - All'!B108</f>
        <v>MSY</v>
      </c>
      <c r="C108" s="1" t="str">
        <f>'Data - All'!C108</f>
        <v>DFW</v>
      </c>
      <c r="D108" s="7">
        <f>'Data - All'!D108</f>
        <v>39697</v>
      </c>
      <c r="E108" s="5">
        <f>'Data - All'!E108</f>
        <v>0.61458333333333337</v>
      </c>
      <c r="F108" s="5">
        <f>'Data - All'!F108</f>
        <v>0.67708333333333337</v>
      </c>
      <c r="G108" s="5">
        <f>'Data - All'!G108</f>
        <v>0.67638888888888893</v>
      </c>
      <c r="H108" s="6">
        <f>'Data - All'!H108</f>
        <v>-1</v>
      </c>
      <c r="I108" s="8">
        <f>'Data - All'!I108</f>
        <v>0</v>
      </c>
      <c r="J108" s="8">
        <f>'Data - All'!J108</f>
        <v>7</v>
      </c>
      <c r="K108" s="8">
        <f>'Data - All'!K108</f>
        <v>2</v>
      </c>
      <c r="L108" s="1">
        <f>'Data - All'!L108</f>
        <v>92</v>
      </c>
    </row>
    <row r="109" spans="1:12" s="9" customFormat="1">
      <c r="A109" s="1" t="str">
        <f>'Data - All'!A109</f>
        <v>RegionEx</v>
      </c>
      <c r="B109" s="1" t="str">
        <f>'Data - All'!B109</f>
        <v>MSY</v>
      </c>
      <c r="C109" s="1" t="str">
        <f>'Data - All'!C109</f>
        <v>DFW</v>
      </c>
      <c r="D109" s="7">
        <f>'Data - All'!D109</f>
        <v>39697</v>
      </c>
      <c r="E109" s="5">
        <f>'Data - All'!E109</f>
        <v>0.86458333333333337</v>
      </c>
      <c r="F109" s="5">
        <f>'Data - All'!F109</f>
        <v>0.92708333333333337</v>
      </c>
      <c r="G109" s="5">
        <f>'Data - All'!G109</f>
        <v>0.92569444444444449</v>
      </c>
      <c r="H109" s="6">
        <f>'Data - All'!H109</f>
        <v>-2</v>
      </c>
      <c r="I109" s="8">
        <f>'Data - All'!I109</f>
        <v>0</v>
      </c>
      <c r="J109" s="8">
        <f>'Data - All'!J109</f>
        <v>7</v>
      </c>
      <c r="K109" s="8">
        <f>'Data - All'!K109</f>
        <v>2</v>
      </c>
      <c r="L109" s="1">
        <f>'Data - All'!L109</f>
        <v>95</v>
      </c>
    </row>
    <row r="110" spans="1:12" s="9" customFormat="1">
      <c r="A110" s="1" t="str">
        <f>'Data - All'!A110</f>
        <v>RegionEx</v>
      </c>
      <c r="B110" s="1" t="str">
        <f>'Data - All'!B110</f>
        <v>MSY</v>
      </c>
      <c r="C110" s="1" t="str">
        <f>'Data - All'!C110</f>
        <v>DFW</v>
      </c>
      <c r="D110" s="7">
        <f>'Data - All'!D110</f>
        <v>39698</v>
      </c>
      <c r="E110" s="5">
        <f>'Data - All'!E110</f>
        <v>0.32291666666666669</v>
      </c>
      <c r="F110" s="5">
        <f>'Data - All'!F110</f>
        <v>0.38541666666666669</v>
      </c>
      <c r="G110" s="5">
        <f>'Data - All'!G110</f>
        <v>0.39444444444444449</v>
      </c>
      <c r="H110" s="6">
        <f>'Data - All'!H110</f>
        <v>13</v>
      </c>
      <c r="I110" s="8">
        <f>'Data - All'!I110</f>
        <v>0</v>
      </c>
      <c r="J110" s="8">
        <f>'Data - All'!J110</f>
        <v>1</v>
      </c>
      <c r="K110" s="8">
        <f>'Data - All'!K110</f>
        <v>2</v>
      </c>
      <c r="L110" s="1">
        <f>'Data - All'!L110</f>
        <v>110</v>
      </c>
    </row>
    <row r="111" spans="1:12" s="9" customFormat="1">
      <c r="A111" s="1" t="str">
        <f>'Data - All'!A111</f>
        <v>RegionEx</v>
      </c>
      <c r="B111" s="1" t="str">
        <f>'Data - All'!B111</f>
        <v>MSY</v>
      </c>
      <c r="C111" s="1" t="str">
        <f>'Data - All'!C111</f>
        <v>DFW</v>
      </c>
      <c r="D111" s="7">
        <f>'Data - All'!D111</f>
        <v>39698</v>
      </c>
      <c r="E111" s="5">
        <f>'Data - All'!E111</f>
        <v>0.61458333333333337</v>
      </c>
      <c r="F111" s="5">
        <f>'Data - All'!F111</f>
        <v>0.67708333333333337</v>
      </c>
      <c r="G111" s="5">
        <f>'Data - All'!G111</f>
        <v>0.68611111111111112</v>
      </c>
      <c r="H111" s="6">
        <f>'Data - All'!H111</f>
        <v>13</v>
      </c>
      <c r="I111" s="8">
        <f>'Data - All'!I111</f>
        <v>0</v>
      </c>
      <c r="J111" s="8">
        <f>'Data - All'!J111</f>
        <v>1</v>
      </c>
      <c r="K111" s="8">
        <f>'Data - All'!K111</f>
        <v>2</v>
      </c>
      <c r="L111" s="1">
        <f>'Data - All'!L111</f>
        <v>102</v>
      </c>
    </row>
    <row r="112" spans="1:12" s="9" customFormat="1">
      <c r="A112" s="1" t="str">
        <f>'Data - All'!A112</f>
        <v>RegionEx</v>
      </c>
      <c r="B112" s="1" t="str">
        <f>'Data - All'!B112</f>
        <v>MSY</v>
      </c>
      <c r="C112" s="1" t="str">
        <f>'Data - All'!C112</f>
        <v>DFW</v>
      </c>
      <c r="D112" s="7">
        <f>'Data - All'!D112</f>
        <v>39698</v>
      </c>
      <c r="E112" s="5">
        <f>'Data - All'!E112</f>
        <v>0.86458333333333337</v>
      </c>
      <c r="F112" s="5">
        <f>'Data - All'!F112</f>
        <v>0.92708333333333337</v>
      </c>
      <c r="G112" s="5">
        <f>'Data - All'!G112</f>
        <v>0.93611111111111112</v>
      </c>
      <c r="H112" s="6">
        <f>'Data - All'!H112</f>
        <v>13</v>
      </c>
      <c r="I112" s="8">
        <f>'Data - All'!I112</f>
        <v>0</v>
      </c>
      <c r="J112" s="8">
        <f>'Data - All'!J112</f>
        <v>1</v>
      </c>
      <c r="K112" s="8">
        <f>'Data - All'!K112</f>
        <v>2</v>
      </c>
      <c r="L112" s="1">
        <f>'Data - All'!L112</f>
        <v>85</v>
      </c>
    </row>
    <row r="113" spans="1:12" s="9" customFormat="1">
      <c r="A113" s="1" t="str">
        <f>'Data - All'!A113</f>
        <v>RegionEx</v>
      </c>
      <c r="B113" s="1" t="str">
        <f>'Data - All'!B113</f>
        <v>MSY</v>
      </c>
      <c r="C113" s="1" t="str">
        <f>'Data - All'!C113</f>
        <v>DFW</v>
      </c>
      <c r="D113" s="7">
        <f>'Data - All'!D113</f>
        <v>39699</v>
      </c>
      <c r="E113" s="5">
        <f>'Data - All'!E113</f>
        <v>0.32291666666666669</v>
      </c>
      <c r="F113" s="5">
        <f>'Data - All'!F113</f>
        <v>0.38541666666666669</v>
      </c>
      <c r="G113" s="5">
        <f>'Data - All'!G113</f>
        <v>0.48055555555555557</v>
      </c>
      <c r="H113" s="6">
        <f>'Data - All'!H113</f>
        <v>137</v>
      </c>
      <c r="I113" s="8">
        <f>'Data - All'!I113</f>
        <v>1</v>
      </c>
      <c r="J113" s="8">
        <f>'Data - All'!J113</f>
        <v>2</v>
      </c>
      <c r="K113" s="8">
        <f>'Data - All'!K113</f>
        <v>2</v>
      </c>
      <c r="L113" s="1">
        <f>'Data - All'!L113</f>
        <v>169</v>
      </c>
    </row>
    <row r="114" spans="1:12" s="9" customFormat="1">
      <c r="A114" s="1" t="str">
        <f>'Data - All'!A114</f>
        <v>RegionEx</v>
      </c>
      <c r="B114" s="1" t="str">
        <f>'Data - All'!B114</f>
        <v>MSY</v>
      </c>
      <c r="C114" s="1" t="str">
        <f>'Data - All'!C114</f>
        <v>DFW</v>
      </c>
      <c r="D114" s="7">
        <f>'Data - All'!D114</f>
        <v>39699</v>
      </c>
      <c r="E114" s="5">
        <f>'Data - All'!E114</f>
        <v>0.61458333333333337</v>
      </c>
      <c r="F114" s="5">
        <f>'Data - All'!F114</f>
        <v>0.67708333333333337</v>
      </c>
      <c r="G114" s="5">
        <f>'Data - All'!G114</f>
        <v>0.69583333333333341</v>
      </c>
      <c r="H114" s="6">
        <f>'Data - All'!H114</f>
        <v>27</v>
      </c>
      <c r="I114" s="8">
        <f>'Data - All'!I114</f>
        <v>1</v>
      </c>
      <c r="J114" s="8">
        <f>'Data - All'!J114</f>
        <v>2</v>
      </c>
      <c r="K114" s="8">
        <f>'Data - All'!K114</f>
        <v>2</v>
      </c>
      <c r="L114" s="1">
        <f>'Data - All'!L114</f>
        <v>177</v>
      </c>
    </row>
    <row r="115" spans="1:12" s="9" customFormat="1">
      <c r="A115" s="1" t="str">
        <f>'Data - All'!A115</f>
        <v>RegionEx</v>
      </c>
      <c r="B115" s="1" t="str">
        <f>'Data - All'!B115</f>
        <v>MSY</v>
      </c>
      <c r="C115" s="1" t="str">
        <f>'Data - All'!C115</f>
        <v>DFW</v>
      </c>
      <c r="D115" s="7">
        <f>'Data - All'!D115</f>
        <v>39699</v>
      </c>
      <c r="E115" s="5">
        <f>'Data - All'!E115</f>
        <v>0.86458333333333337</v>
      </c>
      <c r="F115" s="5">
        <f>'Data - All'!F115</f>
        <v>0.92708333333333337</v>
      </c>
      <c r="G115" s="5">
        <f>'Data - All'!G115</f>
        <v>0.94444444444444453</v>
      </c>
      <c r="H115" s="6">
        <f>'Data - All'!H115</f>
        <v>25</v>
      </c>
      <c r="I115" s="8">
        <f>'Data - All'!I115</f>
        <v>1</v>
      </c>
      <c r="J115" s="8">
        <f>'Data - All'!J115</f>
        <v>2</v>
      </c>
      <c r="K115" s="8">
        <f>'Data - All'!K115</f>
        <v>2</v>
      </c>
      <c r="L115" s="1">
        <f>'Data - All'!L115</f>
        <v>179</v>
      </c>
    </row>
    <row r="116" spans="1:12" s="9" customFormat="1">
      <c r="A116" s="1" t="str">
        <f>'Data - All'!A116</f>
        <v>RegionEx</v>
      </c>
      <c r="B116" s="1" t="str">
        <f>'Data - All'!B116</f>
        <v>MSY</v>
      </c>
      <c r="C116" s="1" t="str">
        <f>'Data - All'!C116</f>
        <v>DFW</v>
      </c>
      <c r="D116" s="7">
        <f>'Data - All'!D116</f>
        <v>39700</v>
      </c>
      <c r="E116" s="5">
        <f>'Data - All'!E116</f>
        <v>0.32291666666666669</v>
      </c>
      <c r="F116" s="5">
        <f>'Data - All'!F116</f>
        <v>0.38541666666666669</v>
      </c>
      <c r="G116" s="5">
        <f>'Data - All'!G116</f>
        <v>0.38680555555555557</v>
      </c>
      <c r="H116" s="6">
        <f>'Data - All'!H116</f>
        <v>2</v>
      </c>
      <c r="I116" s="8">
        <f>'Data - All'!I116</f>
        <v>0</v>
      </c>
      <c r="J116" s="8">
        <f>'Data - All'!J116</f>
        <v>3</v>
      </c>
      <c r="K116" s="8">
        <f>'Data - All'!K116</f>
        <v>2</v>
      </c>
      <c r="L116" s="1">
        <f>'Data - All'!L116</f>
        <v>108</v>
      </c>
    </row>
    <row r="117" spans="1:12" s="9" customFormat="1">
      <c r="A117" s="1" t="str">
        <f>'Data - All'!A117</f>
        <v>RegionEx</v>
      </c>
      <c r="B117" s="1" t="str">
        <f>'Data - All'!B117</f>
        <v>MSY</v>
      </c>
      <c r="C117" s="1" t="str">
        <f>'Data - All'!C117</f>
        <v>DFW</v>
      </c>
      <c r="D117" s="7">
        <f>'Data - All'!D117</f>
        <v>39700</v>
      </c>
      <c r="E117" s="5">
        <f>'Data - All'!E117</f>
        <v>0.61458333333333337</v>
      </c>
      <c r="F117" s="5">
        <f>'Data - All'!F117</f>
        <v>0.67708333333333337</v>
      </c>
      <c r="G117" s="5">
        <f>'Data - All'!G117</f>
        <v>0.67847222222222225</v>
      </c>
      <c r="H117" s="6">
        <f>'Data - All'!H117</f>
        <v>2</v>
      </c>
      <c r="I117" s="8">
        <f>'Data - All'!I117</f>
        <v>0</v>
      </c>
      <c r="J117" s="8">
        <f>'Data - All'!J117</f>
        <v>3</v>
      </c>
      <c r="K117" s="8">
        <f>'Data - All'!K117</f>
        <v>2</v>
      </c>
      <c r="L117" s="1">
        <f>'Data - All'!L117</f>
        <v>121</v>
      </c>
    </row>
    <row r="118" spans="1:12" s="9" customFormat="1">
      <c r="A118" s="1" t="str">
        <f>'Data - All'!A118</f>
        <v>RegionEx</v>
      </c>
      <c r="B118" s="1" t="str">
        <f>'Data - All'!B118</f>
        <v>MSY</v>
      </c>
      <c r="C118" s="1" t="str">
        <f>'Data - All'!C118</f>
        <v>DFW</v>
      </c>
      <c r="D118" s="7">
        <f>'Data - All'!D118</f>
        <v>39700</v>
      </c>
      <c r="E118" s="5">
        <f>'Data - All'!E118</f>
        <v>0.86458333333333337</v>
      </c>
      <c r="F118" s="5">
        <f>'Data - All'!F118</f>
        <v>0.92708333333333337</v>
      </c>
      <c r="G118" s="5">
        <f>'Data - All'!G118</f>
        <v>0.92847222222222225</v>
      </c>
      <c r="H118" s="6">
        <f>'Data - All'!H118</f>
        <v>2</v>
      </c>
      <c r="I118" s="8">
        <f>'Data - All'!I118</f>
        <v>0</v>
      </c>
      <c r="J118" s="8">
        <f>'Data - All'!J118</f>
        <v>3</v>
      </c>
      <c r="K118" s="8">
        <f>'Data - All'!K118</f>
        <v>2</v>
      </c>
      <c r="L118" s="1">
        <f>'Data - All'!L118</f>
        <v>147</v>
      </c>
    </row>
    <row r="119" spans="1:12" s="9" customFormat="1">
      <c r="A119" s="1" t="str">
        <f>'Data - All'!A119</f>
        <v>RegionEx</v>
      </c>
      <c r="B119" s="1" t="str">
        <f>'Data - All'!B119</f>
        <v>MSY</v>
      </c>
      <c r="C119" s="1" t="str">
        <f>'Data - All'!C119</f>
        <v>DFW</v>
      </c>
      <c r="D119" s="7">
        <f>'Data - All'!D119</f>
        <v>39701</v>
      </c>
      <c r="E119" s="5">
        <f>'Data - All'!E119</f>
        <v>0.32291666666666669</v>
      </c>
      <c r="F119" s="5">
        <f>'Data - All'!F119</f>
        <v>0.38541666666666669</v>
      </c>
      <c r="G119" s="5">
        <f>'Data - All'!G119</f>
        <v>0.38541666666666669</v>
      </c>
      <c r="H119" s="6">
        <f>'Data - All'!H119</f>
        <v>0</v>
      </c>
      <c r="I119" s="8">
        <f>'Data - All'!I119</f>
        <v>0</v>
      </c>
      <c r="J119" s="8">
        <f>'Data - All'!J119</f>
        <v>4</v>
      </c>
      <c r="K119" s="8">
        <f>'Data - All'!K119</f>
        <v>2</v>
      </c>
      <c r="L119" s="1">
        <f>'Data - All'!L119</f>
        <v>101</v>
      </c>
    </row>
    <row r="120" spans="1:12" s="9" customFormat="1">
      <c r="A120" s="1" t="str">
        <f>'Data - All'!A120</f>
        <v>RegionEx</v>
      </c>
      <c r="B120" s="1" t="str">
        <f>'Data - All'!B120</f>
        <v>MSY</v>
      </c>
      <c r="C120" s="1" t="str">
        <f>'Data - All'!C120</f>
        <v>DFW</v>
      </c>
      <c r="D120" s="7">
        <f>'Data - All'!D120</f>
        <v>39701</v>
      </c>
      <c r="E120" s="5">
        <f>'Data - All'!E120</f>
        <v>0.61458333333333337</v>
      </c>
      <c r="F120" s="5">
        <f>'Data - All'!F120</f>
        <v>0.67708333333333337</v>
      </c>
      <c r="G120" s="5">
        <f>'Data - All'!G120</f>
        <v>0.67708333333333337</v>
      </c>
      <c r="H120" s="6">
        <f>'Data - All'!H120</f>
        <v>0</v>
      </c>
      <c r="I120" s="8">
        <f>'Data - All'!I120</f>
        <v>0</v>
      </c>
      <c r="J120" s="8">
        <f>'Data - All'!J120</f>
        <v>4</v>
      </c>
      <c r="K120" s="8">
        <f>'Data - All'!K120</f>
        <v>2</v>
      </c>
      <c r="L120" s="1">
        <f>'Data - All'!L120</f>
        <v>102</v>
      </c>
    </row>
    <row r="121" spans="1:12" s="9" customFormat="1">
      <c r="A121" s="1" t="str">
        <f>'Data - All'!A121</f>
        <v>RegionEx</v>
      </c>
      <c r="B121" s="1" t="str">
        <f>'Data - All'!B121</f>
        <v>MSY</v>
      </c>
      <c r="C121" s="1" t="str">
        <f>'Data - All'!C121</f>
        <v>DFW</v>
      </c>
      <c r="D121" s="7">
        <f>'Data - All'!D121</f>
        <v>39701</v>
      </c>
      <c r="E121" s="5">
        <f>'Data - All'!E121</f>
        <v>0.86458333333333337</v>
      </c>
      <c r="F121" s="5">
        <f>'Data - All'!F121</f>
        <v>0.92708333333333337</v>
      </c>
      <c r="G121" s="5">
        <f>'Data - All'!G121</f>
        <v>0.92708333333333337</v>
      </c>
      <c r="H121" s="6">
        <f>'Data - All'!H121</f>
        <v>0</v>
      </c>
      <c r="I121" s="8">
        <f>'Data - All'!I121</f>
        <v>0</v>
      </c>
      <c r="J121" s="8">
        <f>'Data - All'!J121</f>
        <v>4</v>
      </c>
      <c r="K121" s="8">
        <f>'Data - All'!K121</f>
        <v>2</v>
      </c>
      <c r="L121" s="1">
        <f>'Data - All'!L121</f>
        <v>108</v>
      </c>
    </row>
    <row r="122" spans="1:12" s="9" customFormat="1">
      <c r="A122" s="1" t="str">
        <f>'Data - All'!A122</f>
        <v>RegionEx</v>
      </c>
      <c r="B122" s="1" t="str">
        <f>'Data - All'!B122</f>
        <v>MSY</v>
      </c>
      <c r="C122" s="1" t="str">
        <f>'Data - All'!C122</f>
        <v>DFW</v>
      </c>
      <c r="D122" s="7">
        <f>'Data - All'!D122</f>
        <v>39702</v>
      </c>
      <c r="E122" s="5">
        <f>'Data - All'!E122</f>
        <v>0.32291666666666669</v>
      </c>
      <c r="F122" s="5">
        <f>'Data - All'!F122</f>
        <v>0.38541666666666669</v>
      </c>
      <c r="G122" s="5">
        <f>'Data - All'!G122</f>
        <v>0.39027777777777778</v>
      </c>
      <c r="H122" s="6">
        <f>'Data - All'!H122</f>
        <v>7</v>
      </c>
      <c r="I122" s="8">
        <f>'Data - All'!I122</f>
        <v>0</v>
      </c>
      <c r="J122" s="8">
        <f>'Data - All'!J122</f>
        <v>5</v>
      </c>
      <c r="K122" s="8">
        <f>'Data - All'!K122</f>
        <v>2</v>
      </c>
      <c r="L122" s="1">
        <f>'Data - All'!L122</f>
        <v>77</v>
      </c>
    </row>
    <row r="123" spans="1:12" s="9" customFormat="1">
      <c r="A123" s="1" t="str">
        <f>'Data - All'!A123</f>
        <v>RegionEx</v>
      </c>
      <c r="B123" s="1" t="str">
        <f>'Data - All'!B123</f>
        <v>MSY</v>
      </c>
      <c r="C123" s="1" t="str">
        <f>'Data - All'!C123</f>
        <v>DFW</v>
      </c>
      <c r="D123" s="7">
        <f>'Data - All'!D123</f>
        <v>39702</v>
      </c>
      <c r="E123" s="5">
        <f>'Data - All'!E123</f>
        <v>0.61458333333333337</v>
      </c>
      <c r="F123" s="5">
        <f>'Data - All'!F123</f>
        <v>0.67708333333333337</v>
      </c>
      <c r="G123" s="5">
        <f>'Data - All'!G123</f>
        <v>0.68194444444444446</v>
      </c>
      <c r="H123" s="6">
        <f>'Data - All'!H123</f>
        <v>7</v>
      </c>
      <c r="I123" s="8">
        <f>'Data - All'!I123</f>
        <v>0</v>
      </c>
      <c r="J123" s="8">
        <f>'Data - All'!J123</f>
        <v>5</v>
      </c>
      <c r="K123" s="8">
        <f>'Data - All'!K123</f>
        <v>2</v>
      </c>
      <c r="L123" s="1">
        <f>'Data - All'!L123</f>
        <v>92</v>
      </c>
    </row>
    <row r="124" spans="1:12" s="9" customFormat="1">
      <c r="A124" s="1" t="str">
        <f>'Data - All'!A124</f>
        <v>RegionEx</v>
      </c>
      <c r="B124" s="1" t="str">
        <f>'Data - All'!B124</f>
        <v>MSY</v>
      </c>
      <c r="C124" s="1" t="str">
        <f>'Data - All'!C124</f>
        <v>DFW</v>
      </c>
      <c r="D124" s="7">
        <f>'Data - All'!D124</f>
        <v>39702</v>
      </c>
      <c r="E124" s="5">
        <f>'Data - All'!E124</f>
        <v>0.86458333333333337</v>
      </c>
      <c r="F124" s="5">
        <f>'Data - All'!F124</f>
        <v>0.92708333333333337</v>
      </c>
      <c r="G124" s="5">
        <f>'Data - All'!G124</f>
        <v>0.93194444444444446</v>
      </c>
      <c r="H124" s="6">
        <f>'Data - All'!H124</f>
        <v>7</v>
      </c>
      <c r="I124" s="8">
        <f>'Data - All'!I124</f>
        <v>0</v>
      </c>
      <c r="J124" s="8">
        <f>'Data - All'!J124</f>
        <v>5</v>
      </c>
      <c r="K124" s="8">
        <f>'Data - All'!K124</f>
        <v>2</v>
      </c>
      <c r="L124" s="1">
        <f>'Data - All'!L124</f>
        <v>97</v>
      </c>
    </row>
    <row r="125" spans="1:12" s="9" customFormat="1">
      <c r="A125" s="1" t="str">
        <f>'Data - All'!A125</f>
        <v>RegionEx</v>
      </c>
      <c r="B125" s="1" t="str">
        <f>'Data - All'!B125</f>
        <v>MSY</v>
      </c>
      <c r="C125" s="1" t="str">
        <f>'Data - All'!C125</f>
        <v>DFW</v>
      </c>
      <c r="D125" s="7">
        <f>'Data - All'!D125</f>
        <v>39703</v>
      </c>
      <c r="E125" s="5">
        <f>'Data - All'!E125</f>
        <v>0.32291666666666669</v>
      </c>
      <c r="F125" s="5">
        <f>'Data - All'!F125</f>
        <v>0.38541666666666669</v>
      </c>
      <c r="G125" s="5">
        <f>'Data - All'!G125</f>
        <v>0.4916666666666667</v>
      </c>
      <c r="H125" s="6">
        <f>'Data - All'!H125</f>
        <v>153</v>
      </c>
      <c r="I125" s="8">
        <f>'Data - All'!I125</f>
        <v>1</v>
      </c>
      <c r="J125" s="8">
        <f>'Data - All'!J125</f>
        <v>6</v>
      </c>
      <c r="K125" s="8">
        <f>'Data - All'!K125</f>
        <v>2</v>
      </c>
      <c r="L125" s="1">
        <f>'Data - All'!L125</f>
        <v>183</v>
      </c>
    </row>
    <row r="126" spans="1:12" s="9" customFormat="1">
      <c r="A126" s="1" t="str">
        <f>'Data - All'!A126</f>
        <v>RegionEx</v>
      </c>
      <c r="B126" s="1" t="str">
        <f>'Data - All'!B126</f>
        <v>MSY</v>
      </c>
      <c r="C126" s="1" t="str">
        <f>'Data - All'!C126</f>
        <v>DFW</v>
      </c>
      <c r="D126" s="7">
        <f>'Data - All'!D126</f>
        <v>39703</v>
      </c>
      <c r="E126" s="5">
        <f>'Data - All'!E126</f>
        <v>0.61458333333333337</v>
      </c>
      <c r="F126" s="5">
        <f>'Data - All'!F126</f>
        <v>0.67708333333333337</v>
      </c>
      <c r="G126" s="5">
        <f>'Data - All'!G126</f>
        <v>0.75347222222222221</v>
      </c>
      <c r="H126" s="6">
        <f>'Data - All'!H126</f>
        <v>110</v>
      </c>
      <c r="I126" s="8">
        <f>'Data - All'!I126</f>
        <v>1</v>
      </c>
      <c r="J126" s="8">
        <f>'Data - All'!J126</f>
        <v>6</v>
      </c>
      <c r="K126" s="8">
        <f>'Data - All'!K126</f>
        <v>2</v>
      </c>
      <c r="L126" s="1">
        <f>'Data - All'!L126</f>
        <v>181</v>
      </c>
    </row>
    <row r="127" spans="1:12" s="9" customFormat="1">
      <c r="A127" s="1" t="str">
        <f>'Data - All'!A127</f>
        <v>RegionEx</v>
      </c>
      <c r="B127" s="1" t="str">
        <f>'Data - All'!B127</f>
        <v>MSY</v>
      </c>
      <c r="C127" s="1" t="str">
        <f>'Data - All'!C127</f>
        <v>DFW</v>
      </c>
      <c r="D127" s="7">
        <f>'Data - All'!D127</f>
        <v>39703</v>
      </c>
      <c r="E127" s="5">
        <f>'Data - All'!E127</f>
        <v>0.86458333333333337</v>
      </c>
      <c r="F127" s="5">
        <f>'Data - All'!F127</f>
        <v>0.92708333333333337</v>
      </c>
      <c r="G127" s="5">
        <f>'Data - All'!G127</f>
        <v>0.99305555555555558</v>
      </c>
      <c r="H127" s="6">
        <f>'Data - All'!H127</f>
        <v>95</v>
      </c>
      <c r="I127" s="8">
        <f>'Data - All'!I127</f>
        <v>1</v>
      </c>
      <c r="J127" s="8">
        <f>'Data - All'!J127</f>
        <v>6</v>
      </c>
      <c r="K127" s="8">
        <f>'Data - All'!K127</f>
        <v>2</v>
      </c>
      <c r="L127" s="1">
        <f>'Data - All'!L127</f>
        <v>169</v>
      </c>
    </row>
    <row r="128" spans="1:12" s="9" customFormat="1">
      <c r="A128" s="1" t="str">
        <f>'Data - All'!A128</f>
        <v>RegionEx</v>
      </c>
      <c r="B128" s="1" t="str">
        <f>'Data - All'!B128</f>
        <v>MSY</v>
      </c>
      <c r="C128" s="1" t="str">
        <f>'Data - All'!C128</f>
        <v>DFW</v>
      </c>
      <c r="D128" s="7">
        <f>'Data - All'!D128</f>
        <v>39704</v>
      </c>
      <c r="E128" s="5">
        <f>'Data - All'!E128</f>
        <v>0.32291666666666669</v>
      </c>
      <c r="F128" s="5">
        <f>'Data - All'!F128</f>
        <v>0.38541666666666669</v>
      </c>
      <c r="G128" s="5">
        <f>'Data - All'!G128</f>
        <v>0.39166666666666666</v>
      </c>
      <c r="H128" s="6">
        <f>'Data - All'!H128</f>
        <v>9</v>
      </c>
      <c r="I128" s="8">
        <f>'Data - All'!I128</f>
        <v>0</v>
      </c>
      <c r="J128" s="8">
        <f>'Data - All'!J128</f>
        <v>7</v>
      </c>
      <c r="K128" s="8">
        <f>'Data - All'!K128</f>
        <v>2</v>
      </c>
      <c r="L128" s="1">
        <f>'Data - All'!L128</f>
        <v>88</v>
      </c>
    </row>
    <row r="129" spans="1:12" s="9" customFormat="1">
      <c r="A129" s="1" t="str">
        <f>'Data - All'!A129</f>
        <v>RegionEx</v>
      </c>
      <c r="B129" s="1" t="str">
        <f>'Data - All'!B129</f>
        <v>MSY</v>
      </c>
      <c r="C129" s="1" t="str">
        <f>'Data - All'!C129</f>
        <v>DFW</v>
      </c>
      <c r="D129" s="7">
        <f>'Data - All'!D129</f>
        <v>39704</v>
      </c>
      <c r="E129" s="5">
        <f>'Data - All'!E129</f>
        <v>0.61458333333333337</v>
      </c>
      <c r="F129" s="5">
        <f>'Data - All'!F129</f>
        <v>0.67708333333333337</v>
      </c>
      <c r="G129" s="5">
        <f>'Data - All'!G129</f>
        <v>0.68333333333333335</v>
      </c>
      <c r="H129" s="6">
        <f>'Data - All'!H129</f>
        <v>9</v>
      </c>
      <c r="I129" s="8">
        <f>'Data - All'!I129</f>
        <v>0</v>
      </c>
      <c r="J129" s="8">
        <f>'Data - All'!J129</f>
        <v>7</v>
      </c>
      <c r="K129" s="8">
        <f>'Data - All'!K129</f>
        <v>2</v>
      </c>
      <c r="L129" s="1">
        <f>'Data - All'!L129</f>
        <v>85</v>
      </c>
    </row>
    <row r="130" spans="1:12" s="9" customFormat="1">
      <c r="A130" s="1" t="str">
        <f>'Data - All'!A130</f>
        <v>RegionEx</v>
      </c>
      <c r="B130" s="1" t="str">
        <f>'Data - All'!B130</f>
        <v>MSY</v>
      </c>
      <c r="C130" s="1" t="str">
        <f>'Data - All'!C130</f>
        <v>DFW</v>
      </c>
      <c r="D130" s="7">
        <f>'Data - All'!D130</f>
        <v>39704</v>
      </c>
      <c r="E130" s="5">
        <f>'Data - All'!E130</f>
        <v>0.86458333333333337</v>
      </c>
      <c r="F130" s="5">
        <f>'Data - All'!F130</f>
        <v>0.92708333333333337</v>
      </c>
      <c r="G130" s="5">
        <f>'Data - All'!G130</f>
        <v>0.93333333333333335</v>
      </c>
      <c r="H130" s="6">
        <f>'Data - All'!H130</f>
        <v>9</v>
      </c>
      <c r="I130" s="8">
        <f>'Data - All'!I130</f>
        <v>0</v>
      </c>
      <c r="J130" s="8">
        <f>'Data - All'!J130</f>
        <v>7</v>
      </c>
      <c r="K130" s="8">
        <f>'Data - All'!K130</f>
        <v>2</v>
      </c>
      <c r="L130" s="1">
        <f>'Data - All'!L130</f>
        <v>127</v>
      </c>
    </row>
    <row r="131" spans="1:12" s="9" customFormat="1">
      <c r="A131" s="1" t="str">
        <f>'Data - All'!A131</f>
        <v>RegionEx</v>
      </c>
      <c r="B131" s="1" t="str">
        <f>'Data - All'!B131</f>
        <v>MSY</v>
      </c>
      <c r="C131" s="1" t="str">
        <f>'Data - All'!C131</f>
        <v>DFW</v>
      </c>
      <c r="D131" s="7">
        <f>'Data - All'!D131</f>
        <v>39705</v>
      </c>
      <c r="E131" s="5">
        <f>'Data - All'!E131</f>
        <v>0.32291666666666669</v>
      </c>
      <c r="F131" s="5">
        <f>'Data - All'!F131</f>
        <v>0.38541666666666669</v>
      </c>
      <c r="G131" s="5">
        <f>'Data - All'!G131</f>
        <v>0.39652777777777781</v>
      </c>
      <c r="H131" s="6">
        <f>'Data - All'!H131</f>
        <v>16</v>
      </c>
      <c r="I131" s="8">
        <f>'Data - All'!I131</f>
        <v>1</v>
      </c>
      <c r="J131" s="8">
        <f>'Data - All'!J131</f>
        <v>1</v>
      </c>
      <c r="K131" s="8">
        <f>'Data - All'!K131</f>
        <v>2</v>
      </c>
      <c r="L131" s="1">
        <f>'Data - All'!L131</f>
        <v>102</v>
      </c>
    </row>
    <row r="132" spans="1:12" s="9" customFormat="1">
      <c r="A132" s="1" t="str">
        <f>'Data - All'!A132</f>
        <v>RegionEx</v>
      </c>
      <c r="B132" s="1" t="str">
        <f>'Data - All'!B132</f>
        <v>MSY</v>
      </c>
      <c r="C132" s="1" t="str">
        <f>'Data - All'!C132</f>
        <v>DFW</v>
      </c>
      <c r="D132" s="7">
        <f>'Data - All'!D132</f>
        <v>39705</v>
      </c>
      <c r="E132" s="5">
        <f>'Data - All'!E132</f>
        <v>0.61458333333333337</v>
      </c>
      <c r="F132" s="5">
        <f>'Data - All'!F132</f>
        <v>0.67708333333333337</v>
      </c>
      <c r="G132" s="5">
        <f>'Data - All'!G132</f>
        <v>0.68680555555555556</v>
      </c>
      <c r="H132" s="6">
        <f>'Data - All'!H132</f>
        <v>14</v>
      </c>
      <c r="I132" s="8">
        <f>'Data - All'!I132</f>
        <v>0</v>
      </c>
      <c r="J132" s="8">
        <f>'Data - All'!J132</f>
        <v>1</v>
      </c>
      <c r="K132" s="8">
        <f>'Data - All'!K132</f>
        <v>2</v>
      </c>
      <c r="L132" s="1">
        <f>'Data - All'!L132</f>
        <v>91</v>
      </c>
    </row>
    <row r="133" spans="1:12" s="9" customFormat="1">
      <c r="A133" s="1" t="str">
        <f>'Data - All'!A133</f>
        <v>RegionEx</v>
      </c>
      <c r="B133" s="1" t="str">
        <f>'Data - All'!B133</f>
        <v>MSY</v>
      </c>
      <c r="C133" s="1" t="str">
        <f>'Data - All'!C133</f>
        <v>DFW</v>
      </c>
      <c r="D133" s="7">
        <f>'Data - All'!D133</f>
        <v>39705</v>
      </c>
      <c r="E133" s="5">
        <f>'Data - All'!E133</f>
        <v>0.86458333333333337</v>
      </c>
      <c r="F133" s="5">
        <f>'Data - All'!F133</f>
        <v>0.92708333333333337</v>
      </c>
      <c r="G133" s="5">
        <f>'Data - All'!G133</f>
        <v>0.93819444444444444</v>
      </c>
      <c r="H133" s="6">
        <f>'Data - All'!H133</f>
        <v>16</v>
      </c>
      <c r="I133" s="8">
        <f>'Data - All'!I133</f>
        <v>1</v>
      </c>
      <c r="J133" s="8">
        <f>'Data - All'!J133</f>
        <v>1</v>
      </c>
      <c r="K133" s="8">
        <f>'Data - All'!K133</f>
        <v>2</v>
      </c>
      <c r="L133" s="1">
        <f>'Data - All'!L133</f>
        <v>84</v>
      </c>
    </row>
    <row r="134" spans="1:12" s="9" customFormat="1">
      <c r="A134" s="1" t="str">
        <f>'Data - All'!A134</f>
        <v>RegionEx</v>
      </c>
      <c r="B134" s="1" t="str">
        <f>'Data - All'!B134</f>
        <v>MSY</v>
      </c>
      <c r="C134" s="1" t="str">
        <f>'Data - All'!C134</f>
        <v>DFW</v>
      </c>
      <c r="D134" s="7">
        <f>'Data - All'!D134</f>
        <v>39706</v>
      </c>
      <c r="E134" s="5">
        <f>'Data - All'!E134</f>
        <v>0.32291666666666669</v>
      </c>
      <c r="F134" s="5">
        <f>'Data - All'!F134</f>
        <v>0.38541666666666669</v>
      </c>
      <c r="G134" s="5">
        <f>'Data - All'!G134</f>
        <v>0.39722222222222225</v>
      </c>
      <c r="H134" s="6">
        <f>'Data - All'!H134</f>
        <v>17</v>
      </c>
      <c r="I134" s="8">
        <f>'Data - All'!I134</f>
        <v>1</v>
      </c>
      <c r="J134" s="8">
        <f>'Data - All'!J134</f>
        <v>2</v>
      </c>
      <c r="K134" s="8">
        <f>'Data - All'!K134</f>
        <v>2</v>
      </c>
      <c r="L134" s="1">
        <f>'Data - All'!L134</f>
        <v>170</v>
      </c>
    </row>
    <row r="135" spans="1:12" s="9" customFormat="1">
      <c r="A135" s="1" t="str">
        <f>'Data - All'!A135</f>
        <v>RegionEx</v>
      </c>
      <c r="B135" s="1" t="str">
        <f>'Data - All'!B135</f>
        <v>MSY</v>
      </c>
      <c r="C135" s="1" t="str">
        <f>'Data - All'!C135</f>
        <v>DFW</v>
      </c>
      <c r="D135" s="7">
        <f>'Data - All'!D135</f>
        <v>39706</v>
      </c>
      <c r="E135" s="5">
        <f>'Data - All'!E135</f>
        <v>0.61458333333333337</v>
      </c>
      <c r="F135" s="5">
        <f>'Data - All'!F135</f>
        <v>0.67708333333333337</v>
      </c>
      <c r="G135" s="5">
        <f>'Data - All'!G135</f>
        <v>0.68888888888888888</v>
      </c>
      <c r="H135" s="6">
        <f>'Data - All'!H135</f>
        <v>17</v>
      </c>
      <c r="I135" s="8">
        <f>'Data - All'!I135</f>
        <v>1</v>
      </c>
      <c r="J135" s="8">
        <f>'Data - All'!J135</f>
        <v>2</v>
      </c>
      <c r="K135" s="8">
        <f>'Data - All'!K135</f>
        <v>2</v>
      </c>
      <c r="L135" s="1">
        <f>'Data - All'!L135</f>
        <v>180</v>
      </c>
    </row>
    <row r="136" spans="1:12" s="9" customFormat="1">
      <c r="A136" s="1" t="str">
        <f>'Data - All'!A136</f>
        <v>RegionEx</v>
      </c>
      <c r="B136" s="1" t="str">
        <f>'Data - All'!B136</f>
        <v>MSY</v>
      </c>
      <c r="C136" s="1" t="str">
        <f>'Data - All'!C136</f>
        <v>DFW</v>
      </c>
      <c r="D136" s="7">
        <f>'Data - All'!D136</f>
        <v>39706</v>
      </c>
      <c r="E136" s="5">
        <f>'Data - All'!E136</f>
        <v>0.86458333333333337</v>
      </c>
      <c r="F136" s="5">
        <f>'Data - All'!F136</f>
        <v>0.92708333333333337</v>
      </c>
      <c r="G136" s="5">
        <f>'Data - All'!G136</f>
        <v>0.93819444444444444</v>
      </c>
      <c r="H136" s="6">
        <f>'Data - All'!H136</f>
        <v>16</v>
      </c>
      <c r="I136" s="8">
        <f>'Data - All'!I136</f>
        <v>1</v>
      </c>
      <c r="J136" s="8">
        <f>'Data - All'!J136</f>
        <v>2</v>
      </c>
      <c r="K136" s="8">
        <f>'Data - All'!K136</f>
        <v>2</v>
      </c>
      <c r="L136" s="1">
        <f>'Data - All'!L136</f>
        <v>158</v>
      </c>
    </row>
    <row r="137" spans="1:12" s="9" customFormat="1">
      <c r="A137" s="1" t="str">
        <f>'Data - All'!A137</f>
        <v>RegionEx</v>
      </c>
      <c r="B137" s="1" t="str">
        <f>'Data - All'!B137</f>
        <v>MSY</v>
      </c>
      <c r="C137" s="1" t="str">
        <f>'Data - All'!C137</f>
        <v>DFW</v>
      </c>
      <c r="D137" s="7">
        <f>'Data - All'!D137</f>
        <v>39707</v>
      </c>
      <c r="E137" s="5">
        <f>'Data - All'!E137</f>
        <v>0.32291666666666669</v>
      </c>
      <c r="F137" s="5">
        <f>'Data - All'!F137</f>
        <v>0.38541666666666669</v>
      </c>
      <c r="G137" s="5">
        <f>'Data - All'!G137</f>
        <v>0.38055555555555559</v>
      </c>
      <c r="H137" s="6">
        <f>'Data - All'!H137</f>
        <v>-7</v>
      </c>
      <c r="I137" s="8">
        <f>'Data - All'!I137</f>
        <v>0</v>
      </c>
      <c r="J137" s="8">
        <f>'Data - All'!J137</f>
        <v>3</v>
      </c>
      <c r="K137" s="8">
        <f>'Data - All'!K137</f>
        <v>2</v>
      </c>
      <c r="L137" s="1">
        <f>'Data - All'!L137</f>
        <v>104</v>
      </c>
    </row>
    <row r="138" spans="1:12" s="9" customFormat="1">
      <c r="A138" s="1" t="str">
        <f>'Data - All'!A138</f>
        <v>RegionEx</v>
      </c>
      <c r="B138" s="1" t="str">
        <f>'Data - All'!B138</f>
        <v>MSY</v>
      </c>
      <c r="C138" s="1" t="str">
        <f>'Data - All'!C138</f>
        <v>DFW</v>
      </c>
      <c r="D138" s="7">
        <f>'Data - All'!D138</f>
        <v>39707</v>
      </c>
      <c r="E138" s="5">
        <f>'Data - All'!E138</f>
        <v>0.61458333333333337</v>
      </c>
      <c r="F138" s="5">
        <f>'Data - All'!F138</f>
        <v>0.67708333333333337</v>
      </c>
      <c r="G138" s="5">
        <f>'Data - All'!G138</f>
        <v>0.67569444444444449</v>
      </c>
      <c r="H138" s="6">
        <f>'Data - All'!H138</f>
        <v>-2</v>
      </c>
      <c r="I138" s="8">
        <f>'Data - All'!I138</f>
        <v>0</v>
      </c>
      <c r="J138" s="8">
        <f>'Data - All'!J138</f>
        <v>3</v>
      </c>
      <c r="K138" s="8">
        <f>'Data - All'!K138</f>
        <v>2</v>
      </c>
      <c r="L138" s="1">
        <f>'Data - All'!L138</f>
        <v>84</v>
      </c>
    </row>
    <row r="139" spans="1:12" s="9" customFormat="1">
      <c r="A139" s="1" t="str">
        <f>'Data - All'!A139</f>
        <v>RegionEx</v>
      </c>
      <c r="B139" s="1" t="str">
        <f>'Data - All'!B139</f>
        <v>MSY</v>
      </c>
      <c r="C139" s="1" t="str">
        <f>'Data - All'!C139</f>
        <v>DFW</v>
      </c>
      <c r="D139" s="7">
        <f>'Data - All'!D139</f>
        <v>39707</v>
      </c>
      <c r="E139" s="5">
        <f>'Data - All'!E139</f>
        <v>0.86458333333333337</v>
      </c>
      <c r="F139" s="5">
        <f>'Data - All'!F139</f>
        <v>0.92708333333333337</v>
      </c>
      <c r="G139" s="5">
        <f>'Data - All'!G139</f>
        <v>0.92291666666666672</v>
      </c>
      <c r="H139" s="6">
        <f>'Data - All'!H139</f>
        <v>-6</v>
      </c>
      <c r="I139" s="8">
        <f>'Data - All'!I139</f>
        <v>0</v>
      </c>
      <c r="J139" s="8">
        <f>'Data - All'!J139</f>
        <v>3</v>
      </c>
      <c r="K139" s="8">
        <f>'Data - All'!K139</f>
        <v>2</v>
      </c>
      <c r="L139" s="1">
        <f>'Data - All'!L139</f>
        <v>80</v>
      </c>
    </row>
    <row r="140" spans="1:12" s="9" customFormat="1">
      <c r="A140" s="1" t="str">
        <f>'Data - All'!A140</f>
        <v>RegionEx</v>
      </c>
      <c r="B140" s="1" t="str">
        <f>'Data - All'!B140</f>
        <v>MSY</v>
      </c>
      <c r="C140" s="1" t="str">
        <f>'Data - All'!C140</f>
        <v>DFW</v>
      </c>
      <c r="D140" s="7">
        <f>'Data - All'!D140</f>
        <v>39708</v>
      </c>
      <c r="E140" s="5">
        <f>'Data - All'!E140</f>
        <v>0.32291666666666669</v>
      </c>
      <c r="F140" s="5">
        <f>'Data - All'!F140</f>
        <v>0.38541666666666669</v>
      </c>
      <c r="G140" s="5">
        <f>'Data - All'!G140</f>
        <v>0.39305555555555555</v>
      </c>
      <c r="H140" s="6">
        <f>'Data - All'!H140</f>
        <v>11</v>
      </c>
      <c r="I140" s="8">
        <f>'Data - All'!I140</f>
        <v>0</v>
      </c>
      <c r="J140" s="8">
        <f>'Data - All'!J140</f>
        <v>4</v>
      </c>
      <c r="K140" s="8">
        <f>'Data - All'!K140</f>
        <v>2</v>
      </c>
      <c r="L140" s="1">
        <f>'Data - All'!L140</f>
        <v>106</v>
      </c>
    </row>
    <row r="141" spans="1:12" s="9" customFormat="1">
      <c r="A141" s="1" t="str">
        <f>'Data - All'!A141</f>
        <v>RegionEx</v>
      </c>
      <c r="B141" s="1" t="str">
        <f>'Data - All'!B141</f>
        <v>MSY</v>
      </c>
      <c r="C141" s="1" t="str">
        <f>'Data - All'!C141</f>
        <v>DFW</v>
      </c>
      <c r="D141" s="7">
        <f>'Data - All'!D141</f>
        <v>39708</v>
      </c>
      <c r="E141" s="5">
        <f>'Data - All'!E141</f>
        <v>0.61458333333333337</v>
      </c>
      <c r="F141" s="5">
        <f>'Data - All'!F141</f>
        <v>0.67708333333333337</v>
      </c>
      <c r="G141" s="5">
        <f>'Data - All'!G141</f>
        <v>0.68402777777777779</v>
      </c>
      <c r="H141" s="6">
        <f>'Data - All'!H141</f>
        <v>10</v>
      </c>
      <c r="I141" s="8">
        <f>'Data - All'!I141</f>
        <v>0</v>
      </c>
      <c r="J141" s="8">
        <f>'Data - All'!J141</f>
        <v>4</v>
      </c>
      <c r="K141" s="8">
        <f>'Data - All'!K141</f>
        <v>2</v>
      </c>
      <c r="L141" s="1">
        <f>'Data - All'!L141</f>
        <v>85</v>
      </c>
    </row>
    <row r="142" spans="1:12" s="9" customFormat="1">
      <c r="A142" s="1" t="str">
        <f>'Data - All'!A142</f>
        <v>RegionEx</v>
      </c>
      <c r="B142" s="1" t="str">
        <f>'Data - All'!B142</f>
        <v>MSY</v>
      </c>
      <c r="C142" s="1" t="str">
        <f>'Data - All'!C142</f>
        <v>DFW</v>
      </c>
      <c r="D142" s="7">
        <f>'Data - All'!D142</f>
        <v>39708</v>
      </c>
      <c r="E142" s="5">
        <f>'Data - All'!E142</f>
        <v>0.86458333333333337</v>
      </c>
      <c r="F142" s="5">
        <f>'Data - All'!F142</f>
        <v>0.92708333333333337</v>
      </c>
      <c r="G142" s="5">
        <f>'Data - All'!G142</f>
        <v>0.93402777777777779</v>
      </c>
      <c r="H142" s="6">
        <f>'Data - All'!H142</f>
        <v>10</v>
      </c>
      <c r="I142" s="8">
        <f>'Data - All'!I142</f>
        <v>0</v>
      </c>
      <c r="J142" s="8">
        <f>'Data - All'!J142</f>
        <v>4</v>
      </c>
      <c r="K142" s="8">
        <f>'Data - All'!K142</f>
        <v>2</v>
      </c>
      <c r="L142" s="1">
        <f>'Data - All'!L142</f>
        <v>119</v>
      </c>
    </row>
    <row r="143" spans="1:12" s="9" customFormat="1">
      <c r="A143" s="1" t="str">
        <f>'Data - All'!A143</f>
        <v>RegionEx</v>
      </c>
      <c r="B143" s="1" t="str">
        <f>'Data - All'!B143</f>
        <v>MSY</v>
      </c>
      <c r="C143" s="1" t="str">
        <f>'Data - All'!C143</f>
        <v>DFW</v>
      </c>
      <c r="D143" s="7">
        <f>'Data - All'!D143</f>
        <v>39709</v>
      </c>
      <c r="E143" s="5">
        <f>'Data - All'!E143</f>
        <v>0.32291666666666669</v>
      </c>
      <c r="F143" s="5">
        <f>'Data - All'!F143</f>
        <v>0.38541666666666669</v>
      </c>
      <c r="G143" s="5">
        <f>'Data - All'!G143</f>
        <v>0.38611111111111113</v>
      </c>
      <c r="H143" s="6">
        <f>'Data - All'!H143</f>
        <v>1</v>
      </c>
      <c r="I143" s="8">
        <f>'Data - All'!I143</f>
        <v>0</v>
      </c>
      <c r="J143" s="8">
        <f>'Data - All'!J143</f>
        <v>5</v>
      </c>
      <c r="K143" s="8">
        <f>'Data - All'!K143</f>
        <v>2</v>
      </c>
      <c r="L143" s="1">
        <f>'Data - All'!L143</f>
        <v>113</v>
      </c>
    </row>
    <row r="144" spans="1:12" s="9" customFormat="1">
      <c r="A144" s="1" t="str">
        <f>'Data - All'!A144</f>
        <v>RegionEx</v>
      </c>
      <c r="B144" s="1" t="str">
        <f>'Data - All'!B144</f>
        <v>MSY</v>
      </c>
      <c r="C144" s="1" t="str">
        <f>'Data - All'!C144</f>
        <v>DFW</v>
      </c>
      <c r="D144" s="7">
        <f>'Data - All'!D144</f>
        <v>39709</v>
      </c>
      <c r="E144" s="5">
        <f>'Data - All'!E144</f>
        <v>0.61458333333333337</v>
      </c>
      <c r="F144" s="5">
        <f>'Data - All'!F144</f>
        <v>0.67708333333333337</v>
      </c>
      <c r="G144" s="5">
        <f>'Data - All'!G144</f>
        <v>0.67708333333333337</v>
      </c>
      <c r="H144" s="6">
        <f>'Data - All'!H144</f>
        <v>0</v>
      </c>
      <c r="I144" s="8">
        <f>'Data - All'!I144</f>
        <v>0</v>
      </c>
      <c r="J144" s="8">
        <f>'Data - All'!J144</f>
        <v>5</v>
      </c>
      <c r="K144" s="8">
        <f>'Data - All'!K144</f>
        <v>2</v>
      </c>
      <c r="L144" s="1">
        <f>'Data - All'!L144</f>
        <v>119</v>
      </c>
    </row>
    <row r="145" spans="1:12" s="9" customFormat="1">
      <c r="A145" s="1" t="str">
        <f>'Data - All'!A145</f>
        <v>RegionEx</v>
      </c>
      <c r="B145" s="1" t="str">
        <f>'Data - All'!B145</f>
        <v>MSY</v>
      </c>
      <c r="C145" s="1" t="str">
        <f>'Data - All'!C145</f>
        <v>DFW</v>
      </c>
      <c r="D145" s="7">
        <f>'Data - All'!D145</f>
        <v>39709</v>
      </c>
      <c r="E145" s="5">
        <f>'Data - All'!E145</f>
        <v>0.86458333333333337</v>
      </c>
      <c r="F145" s="5">
        <f>'Data - All'!F145</f>
        <v>0.92708333333333337</v>
      </c>
      <c r="G145" s="5">
        <f>'Data - All'!G145</f>
        <v>0.92708333333333337</v>
      </c>
      <c r="H145" s="6">
        <f>'Data - All'!H145</f>
        <v>0</v>
      </c>
      <c r="I145" s="8">
        <f>'Data - All'!I145</f>
        <v>0</v>
      </c>
      <c r="J145" s="8">
        <f>'Data - All'!J145</f>
        <v>5</v>
      </c>
      <c r="K145" s="8">
        <f>'Data - All'!K145</f>
        <v>2</v>
      </c>
      <c r="L145" s="1">
        <f>'Data - All'!L145</f>
        <v>118</v>
      </c>
    </row>
    <row r="146" spans="1:12" s="9" customFormat="1">
      <c r="A146" s="1" t="str">
        <f>'Data - All'!A146</f>
        <v>RegionEx</v>
      </c>
      <c r="B146" s="1" t="str">
        <f>'Data - All'!B146</f>
        <v>MSY</v>
      </c>
      <c r="C146" s="1" t="str">
        <f>'Data - All'!C146</f>
        <v>DFW</v>
      </c>
      <c r="D146" s="7">
        <f>'Data - All'!D146</f>
        <v>39710</v>
      </c>
      <c r="E146" s="5">
        <f>'Data - All'!E146</f>
        <v>0.32291666666666669</v>
      </c>
      <c r="F146" s="5">
        <f>'Data - All'!F146</f>
        <v>0.38541666666666669</v>
      </c>
      <c r="G146" s="5">
        <f>'Data - All'!G146</f>
        <v>0.4</v>
      </c>
      <c r="H146" s="6">
        <f>'Data - All'!H146</f>
        <v>21</v>
      </c>
      <c r="I146" s="8">
        <f>'Data - All'!I146</f>
        <v>1</v>
      </c>
      <c r="J146" s="8">
        <f>'Data - All'!J146</f>
        <v>6</v>
      </c>
      <c r="K146" s="8">
        <f>'Data - All'!K146</f>
        <v>2</v>
      </c>
      <c r="L146" s="1">
        <f>'Data - All'!L146</f>
        <v>181</v>
      </c>
    </row>
    <row r="147" spans="1:12" s="9" customFormat="1">
      <c r="A147" s="1" t="str">
        <f>'Data - All'!A147</f>
        <v>RegionEx</v>
      </c>
      <c r="B147" s="1" t="str">
        <f>'Data - All'!B147</f>
        <v>MSY</v>
      </c>
      <c r="C147" s="1" t="str">
        <f>'Data - All'!C147</f>
        <v>DFW</v>
      </c>
      <c r="D147" s="7">
        <f>'Data - All'!D147</f>
        <v>39710</v>
      </c>
      <c r="E147" s="5">
        <f>'Data - All'!E147</f>
        <v>0.61458333333333337</v>
      </c>
      <c r="F147" s="5">
        <f>'Data - All'!F147</f>
        <v>0.67708333333333337</v>
      </c>
      <c r="G147" s="5">
        <f>'Data - All'!G147</f>
        <v>0.69027777777777777</v>
      </c>
      <c r="H147" s="6">
        <f>'Data - All'!H147</f>
        <v>19</v>
      </c>
      <c r="I147" s="8">
        <f>'Data - All'!I147</f>
        <v>1</v>
      </c>
      <c r="J147" s="8">
        <f>'Data - All'!J147</f>
        <v>6</v>
      </c>
      <c r="K147" s="8">
        <f>'Data - All'!K147</f>
        <v>2</v>
      </c>
      <c r="L147" s="1">
        <f>'Data - All'!L147</f>
        <v>184</v>
      </c>
    </row>
    <row r="148" spans="1:12" s="9" customFormat="1">
      <c r="A148" s="1" t="str">
        <f>'Data - All'!A148</f>
        <v>RegionEx</v>
      </c>
      <c r="B148" s="1" t="str">
        <f>'Data - All'!B148</f>
        <v>MSY</v>
      </c>
      <c r="C148" s="1" t="str">
        <f>'Data - All'!C148</f>
        <v>DFW</v>
      </c>
      <c r="D148" s="7">
        <f>'Data - All'!D148</f>
        <v>39710</v>
      </c>
      <c r="E148" s="5">
        <f>'Data - All'!E148</f>
        <v>0.86458333333333337</v>
      </c>
      <c r="F148" s="5">
        <f>'Data - All'!F148</f>
        <v>0.92708333333333337</v>
      </c>
      <c r="G148" s="5">
        <f>'Data - All'!G148</f>
        <v>0.94027777777777777</v>
      </c>
      <c r="H148" s="6">
        <f>'Data - All'!H148</f>
        <v>19</v>
      </c>
      <c r="I148" s="8">
        <f>'Data - All'!I148</f>
        <v>1</v>
      </c>
      <c r="J148" s="8">
        <f>'Data - All'!J148</f>
        <v>6</v>
      </c>
      <c r="K148" s="8">
        <f>'Data - All'!K148</f>
        <v>2</v>
      </c>
      <c r="L148" s="1">
        <f>'Data - All'!L148</f>
        <v>177</v>
      </c>
    </row>
    <row r="149" spans="1:12" s="9" customFormat="1">
      <c r="A149" s="1" t="str">
        <f>'Data - All'!A149</f>
        <v>RegionEx</v>
      </c>
      <c r="B149" s="1" t="str">
        <f>'Data - All'!B149</f>
        <v>MSY</v>
      </c>
      <c r="C149" s="1" t="str">
        <f>'Data - All'!C149</f>
        <v>DFW</v>
      </c>
      <c r="D149" s="7">
        <f>'Data - All'!D149</f>
        <v>39711</v>
      </c>
      <c r="E149" s="5">
        <f>'Data - All'!E149</f>
        <v>0.32291666666666669</v>
      </c>
      <c r="F149" s="5">
        <f>'Data - All'!F149</f>
        <v>0.38541666666666669</v>
      </c>
      <c r="G149" s="5">
        <f>'Data - All'!G149</f>
        <v>0.39027777777777778</v>
      </c>
      <c r="H149" s="6">
        <f>'Data - All'!H149</f>
        <v>7</v>
      </c>
      <c r="I149" s="8">
        <f>'Data - All'!I149</f>
        <v>0</v>
      </c>
      <c r="J149" s="8">
        <f>'Data - All'!J149</f>
        <v>7</v>
      </c>
      <c r="K149" s="8">
        <f>'Data - All'!K149</f>
        <v>2</v>
      </c>
      <c r="L149" s="1">
        <f>'Data - All'!L149</f>
        <v>112</v>
      </c>
    </row>
    <row r="150" spans="1:12" s="9" customFormat="1">
      <c r="A150" s="1" t="str">
        <f>'Data - All'!A150</f>
        <v>RegionEx</v>
      </c>
      <c r="B150" s="1" t="str">
        <f>'Data - All'!B150</f>
        <v>MSY</v>
      </c>
      <c r="C150" s="1" t="str">
        <f>'Data - All'!C150</f>
        <v>DFW</v>
      </c>
      <c r="D150" s="7">
        <f>'Data - All'!D150</f>
        <v>39711</v>
      </c>
      <c r="E150" s="5">
        <f>'Data - All'!E150</f>
        <v>0.61458333333333337</v>
      </c>
      <c r="F150" s="5">
        <f>'Data - All'!F150</f>
        <v>0.67708333333333337</v>
      </c>
      <c r="G150" s="5">
        <f>'Data - All'!G150</f>
        <v>0.68125000000000002</v>
      </c>
      <c r="H150" s="6">
        <f>'Data - All'!H150</f>
        <v>6</v>
      </c>
      <c r="I150" s="8">
        <f>'Data - All'!I150</f>
        <v>0</v>
      </c>
      <c r="J150" s="8">
        <f>'Data - All'!J150</f>
        <v>7</v>
      </c>
      <c r="K150" s="8">
        <f>'Data - All'!K150</f>
        <v>2</v>
      </c>
      <c r="L150" s="1">
        <f>'Data - All'!L150</f>
        <v>98</v>
      </c>
    </row>
    <row r="151" spans="1:12" s="9" customFormat="1">
      <c r="A151" s="1" t="str">
        <f>'Data - All'!A151</f>
        <v>RegionEx</v>
      </c>
      <c r="B151" s="1" t="str">
        <f>'Data - All'!B151</f>
        <v>MSY</v>
      </c>
      <c r="C151" s="1" t="str">
        <f>'Data - All'!C151</f>
        <v>DFW</v>
      </c>
      <c r="D151" s="7">
        <f>'Data - All'!D151</f>
        <v>39711</v>
      </c>
      <c r="E151" s="5">
        <f>'Data - All'!E151</f>
        <v>0.86458333333333337</v>
      </c>
      <c r="F151" s="5">
        <f>'Data - All'!F151</f>
        <v>0.92708333333333337</v>
      </c>
      <c r="G151" s="5">
        <f>'Data - All'!G151</f>
        <v>0.93125000000000002</v>
      </c>
      <c r="H151" s="6">
        <f>'Data - All'!H151</f>
        <v>6</v>
      </c>
      <c r="I151" s="8">
        <f>'Data - All'!I151</f>
        <v>0</v>
      </c>
      <c r="J151" s="8">
        <f>'Data - All'!J151</f>
        <v>7</v>
      </c>
      <c r="K151" s="8">
        <f>'Data - All'!K151</f>
        <v>2</v>
      </c>
      <c r="L151" s="1">
        <f>'Data - All'!L151</f>
        <v>105</v>
      </c>
    </row>
    <row r="152" spans="1:12" s="9" customFormat="1">
      <c r="A152" s="1" t="str">
        <f>'Data - All'!A152</f>
        <v>RegionEx</v>
      </c>
      <c r="B152" s="1" t="str">
        <f>'Data - All'!B152</f>
        <v>MSY</v>
      </c>
      <c r="C152" s="1" t="str">
        <f>'Data - All'!C152</f>
        <v>DFW</v>
      </c>
      <c r="D152" s="7">
        <f>'Data - All'!D152</f>
        <v>39712</v>
      </c>
      <c r="E152" s="5">
        <f>'Data - All'!E152</f>
        <v>0.32291666666666669</v>
      </c>
      <c r="F152" s="5">
        <f>'Data - All'!F152</f>
        <v>0.38541666666666669</v>
      </c>
      <c r="G152" s="5">
        <f>'Data - All'!G152</f>
        <v>0.39444444444444449</v>
      </c>
      <c r="H152" s="6">
        <f>'Data - All'!H152</f>
        <v>13</v>
      </c>
      <c r="I152" s="8">
        <f>'Data - All'!I152</f>
        <v>0</v>
      </c>
      <c r="J152" s="8">
        <f>'Data - All'!J152</f>
        <v>1</v>
      </c>
      <c r="K152" s="8">
        <f>'Data - All'!K152</f>
        <v>2</v>
      </c>
      <c r="L152" s="1">
        <f>'Data - All'!L152</f>
        <v>93</v>
      </c>
    </row>
    <row r="153" spans="1:12" s="9" customFormat="1">
      <c r="A153" s="1" t="str">
        <f>'Data - All'!A153</f>
        <v>RegionEx</v>
      </c>
      <c r="B153" s="1" t="str">
        <f>'Data - All'!B153</f>
        <v>MSY</v>
      </c>
      <c r="C153" s="1" t="str">
        <f>'Data - All'!C153</f>
        <v>DFW</v>
      </c>
      <c r="D153" s="7">
        <f>'Data - All'!D153</f>
        <v>39712</v>
      </c>
      <c r="E153" s="5">
        <f>'Data - All'!E153</f>
        <v>0.61458333333333337</v>
      </c>
      <c r="F153" s="5">
        <f>'Data - All'!F153</f>
        <v>0.67708333333333337</v>
      </c>
      <c r="G153" s="5">
        <f>'Data - All'!G153</f>
        <v>0.68680555555555556</v>
      </c>
      <c r="H153" s="6">
        <f>'Data - All'!H153</f>
        <v>14</v>
      </c>
      <c r="I153" s="8">
        <f>'Data - All'!I153</f>
        <v>0</v>
      </c>
      <c r="J153" s="8">
        <f>'Data - All'!J153</f>
        <v>1</v>
      </c>
      <c r="K153" s="8">
        <f>'Data - All'!K153</f>
        <v>2</v>
      </c>
      <c r="L153" s="1">
        <f>'Data - All'!L153</f>
        <v>91</v>
      </c>
    </row>
    <row r="154" spans="1:12" s="9" customFormat="1">
      <c r="A154" s="1" t="str">
        <f>'Data - All'!A154</f>
        <v>RegionEx</v>
      </c>
      <c r="B154" s="1" t="str">
        <f>'Data - All'!B154</f>
        <v>MSY</v>
      </c>
      <c r="C154" s="1" t="str">
        <f>'Data - All'!C154</f>
        <v>DFW</v>
      </c>
      <c r="D154" s="7">
        <f>'Data - All'!D154</f>
        <v>39712</v>
      </c>
      <c r="E154" s="5">
        <f>'Data - All'!E154</f>
        <v>0.86458333333333337</v>
      </c>
      <c r="F154" s="5">
        <f>'Data - All'!F154</f>
        <v>0.92708333333333337</v>
      </c>
      <c r="G154" s="5">
        <f>'Data - All'!G154</f>
        <v>0.93611111111111112</v>
      </c>
      <c r="H154" s="6">
        <f>'Data - All'!H154</f>
        <v>13</v>
      </c>
      <c r="I154" s="8">
        <f>'Data - All'!I154</f>
        <v>0</v>
      </c>
      <c r="J154" s="8">
        <f>'Data - All'!J154</f>
        <v>1</v>
      </c>
      <c r="K154" s="8">
        <f>'Data - All'!K154</f>
        <v>2</v>
      </c>
      <c r="L154" s="1">
        <f>'Data - All'!L154</f>
        <v>139</v>
      </c>
    </row>
    <row r="155" spans="1:12" s="9" customFormat="1">
      <c r="A155" s="1" t="str">
        <f>'Data - All'!A155</f>
        <v>RegionEx</v>
      </c>
      <c r="B155" s="1" t="str">
        <f>'Data - All'!B155</f>
        <v>MSY</v>
      </c>
      <c r="C155" s="1" t="str">
        <f>'Data - All'!C155</f>
        <v>DFW</v>
      </c>
      <c r="D155" s="7">
        <f>'Data - All'!D155</f>
        <v>39713</v>
      </c>
      <c r="E155" s="5">
        <f>'Data - All'!E155</f>
        <v>0.32291666666666669</v>
      </c>
      <c r="F155" s="5">
        <f>'Data - All'!F155</f>
        <v>0.38541666666666669</v>
      </c>
      <c r="G155" s="5">
        <f>'Data - All'!G155</f>
        <v>0.39722222222222225</v>
      </c>
      <c r="H155" s="6">
        <f>'Data - All'!H155</f>
        <v>17</v>
      </c>
      <c r="I155" s="8">
        <f>'Data - All'!I155</f>
        <v>1</v>
      </c>
      <c r="J155" s="8">
        <f>'Data - All'!J155</f>
        <v>2</v>
      </c>
      <c r="K155" s="8">
        <f>'Data - All'!K155</f>
        <v>2</v>
      </c>
      <c r="L155" s="1">
        <f>'Data - All'!L155</f>
        <v>175</v>
      </c>
    </row>
    <row r="156" spans="1:12" s="9" customFormat="1">
      <c r="A156" s="1" t="str">
        <f>'Data - All'!A156</f>
        <v>RegionEx</v>
      </c>
      <c r="B156" s="1" t="str">
        <f>'Data - All'!B156</f>
        <v>MSY</v>
      </c>
      <c r="C156" s="1" t="str">
        <f>'Data - All'!C156</f>
        <v>DFW</v>
      </c>
      <c r="D156" s="7">
        <f>'Data - All'!D156</f>
        <v>39713</v>
      </c>
      <c r="E156" s="5">
        <f>'Data - All'!E156</f>
        <v>0.61458333333333337</v>
      </c>
      <c r="F156" s="5">
        <f>'Data - All'!F156</f>
        <v>0.67708333333333337</v>
      </c>
      <c r="G156" s="5">
        <f>'Data - All'!G156</f>
        <v>0.68958333333333333</v>
      </c>
      <c r="H156" s="6">
        <f>'Data - All'!H156</f>
        <v>18</v>
      </c>
      <c r="I156" s="8">
        <f>'Data - All'!I156</f>
        <v>1</v>
      </c>
      <c r="J156" s="8">
        <f>'Data - All'!J156</f>
        <v>2</v>
      </c>
      <c r="K156" s="8">
        <f>'Data - All'!K156</f>
        <v>2</v>
      </c>
      <c r="L156" s="1">
        <f>'Data - All'!L156</f>
        <v>175</v>
      </c>
    </row>
    <row r="157" spans="1:12" s="9" customFormat="1">
      <c r="A157" s="1" t="str">
        <f>'Data - All'!A157</f>
        <v>RegionEx</v>
      </c>
      <c r="B157" s="1" t="str">
        <f>'Data - All'!B157</f>
        <v>MSY</v>
      </c>
      <c r="C157" s="1" t="str">
        <f>'Data - All'!C157</f>
        <v>DFW</v>
      </c>
      <c r="D157" s="7">
        <f>'Data - All'!D157</f>
        <v>39713</v>
      </c>
      <c r="E157" s="5">
        <f>'Data - All'!E157</f>
        <v>0.86458333333333337</v>
      </c>
      <c r="F157" s="5">
        <f>'Data - All'!F157</f>
        <v>0.92708333333333337</v>
      </c>
      <c r="G157" s="5">
        <f>'Data - All'!G157</f>
        <v>0.93888888888888888</v>
      </c>
      <c r="H157" s="6">
        <f>'Data - All'!H157</f>
        <v>17</v>
      </c>
      <c r="I157" s="8">
        <f>'Data - All'!I157</f>
        <v>1</v>
      </c>
      <c r="J157" s="8">
        <f>'Data - All'!J157</f>
        <v>2</v>
      </c>
      <c r="K157" s="8">
        <f>'Data - All'!K157</f>
        <v>2</v>
      </c>
      <c r="L157" s="1">
        <f>'Data - All'!L157</f>
        <v>162</v>
      </c>
    </row>
    <row r="158" spans="1:12" s="9" customFormat="1">
      <c r="A158" s="1" t="str">
        <f>'Data - All'!A158</f>
        <v>RegionEx</v>
      </c>
      <c r="B158" s="1" t="str">
        <f>'Data - All'!B158</f>
        <v>MSY</v>
      </c>
      <c r="C158" s="1" t="str">
        <f>'Data - All'!C158</f>
        <v>DFW</v>
      </c>
      <c r="D158" s="7">
        <f>'Data - All'!D158</f>
        <v>39714</v>
      </c>
      <c r="E158" s="5">
        <f>'Data - All'!E158</f>
        <v>0.32291666666666669</v>
      </c>
      <c r="F158" s="5">
        <f>'Data - All'!F158</f>
        <v>0.38541666666666669</v>
      </c>
      <c r="G158" s="5">
        <f>'Data - All'!G158</f>
        <v>0.3888888888888889</v>
      </c>
      <c r="H158" s="6">
        <f>'Data - All'!H158</f>
        <v>5</v>
      </c>
      <c r="I158" s="8">
        <f>'Data - All'!I158</f>
        <v>0</v>
      </c>
      <c r="J158" s="8">
        <f>'Data - All'!J158</f>
        <v>3</v>
      </c>
      <c r="K158" s="8">
        <f>'Data - All'!K158</f>
        <v>2</v>
      </c>
      <c r="L158" s="1">
        <f>'Data - All'!L158</f>
        <v>85</v>
      </c>
    </row>
    <row r="159" spans="1:12" s="9" customFormat="1">
      <c r="A159" s="1" t="str">
        <f>'Data - All'!A159</f>
        <v>RegionEx</v>
      </c>
      <c r="B159" s="1" t="str">
        <f>'Data - All'!B159</f>
        <v>MSY</v>
      </c>
      <c r="C159" s="1" t="str">
        <f>'Data - All'!C159</f>
        <v>DFW</v>
      </c>
      <c r="D159" s="7">
        <f>'Data - All'!D159</f>
        <v>39714</v>
      </c>
      <c r="E159" s="5">
        <f>'Data - All'!E159</f>
        <v>0.61458333333333337</v>
      </c>
      <c r="F159" s="5">
        <f>'Data - All'!F159</f>
        <v>0.67708333333333337</v>
      </c>
      <c r="G159" s="5">
        <f>'Data - All'!G159</f>
        <v>0.68125000000000002</v>
      </c>
      <c r="H159" s="6">
        <f>'Data - All'!H159</f>
        <v>6</v>
      </c>
      <c r="I159" s="8">
        <f>'Data - All'!I159</f>
        <v>0</v>
      </c>
      <c r="J159" s="8">
        <f>'Data - All'!J159</f>
        <v>3</v>
      </c>
      <c r="K159" s="8">
        <f>'Data - All'!K159</f>
        <v>2</v>
      </c>
      <c r="L159" s="1">
        <f>'Data - All'!L159</f>
        <v>99</v>
      </c>
    </row>
    <row r="160" spans="1:12" s="9" customFormat="1">
      <c r="A160" s="1" t="str">
        <f>'Data - All'!A160</f>
        <v>RegionEx</v>
      </c>
      <c r="B160" s="1" t="str">
        <f>'Data - All'!B160</f>
        <v>MSY</v>
      </c>
      <c r="C160" s="1" t="str">
        <f>'Data - All'!C160</f>
        <v>DFW</v>
      </c>
      <c r="D160" s="7">
        <f>'Data - All'!D160</f>
        <v>39714</v>
      </c>
      <c r="E160" s="5">
        <f>'Data - All'!E160</f>
        <v>0.86458333333333337</v>
      </c>
      <c r="F160" s="5">
        <f>'Data - All'!F160</f>
        <v>0.92708333333333337</v>
      </c>
      <c r="G160" s="5">
        <f>'Data - All'!G160</f>
        <v>0.93125000000000002</v>
      </c>
      <c r="H160" s="6">
        <f>'Data - All'!H160</f>
        <v>6</v>
      </c>
      <c r="I160" s="8">
        <f>'Data - All'!I160</f>
        <v>0</v>
      </c>
      <c r="J160" s="8">
        <f>'Data - All'!J160</f>
        <v>3</v>
      </c>
      <c r="K160" s="8">
        <f>'Data - All'!K160</f>
        <v>2</v>
      </c>
      <c r="L160" s="1">
        <f>'Data - All'!L160</f>
        <v>93</v>
      </c>
    </row>
    <row r="161" spans="1:12" s="9" customFormat="1">
      <c r="A161" s="1" t="str">
        <f>'Data - All'!A161</f>
        <v>RegionEx</v>
      </c>
      <c r="B161" s="1" t="str">
        <f>'Data - All'!B161</f>
        <v>MSY</v>
      </c>
      <c r="C161" s="1" t="str">
        <f>'Data - All'!C161</f>
        <v>DFW</v>
      </c>
      <c r="D161" s="7">
        <f>'Data - All'!D161</f>
        <v>39715</v>
      </c>
      <c r="E161" s="5">
        <f>'Data - All'!E161</f>
        <v>0.32291666666666669</v>
      </c>
      <c r="F161" s="5">
        <f>'Data - All'!F161</f>
        <v>0.38541666666666669</v>
      </c>
      <c r="G161" s="5">
        <f>'Data - All'!G161</f>
        <v>0.38819444444444445</v>
      </c>
      <c r="H161" s="6">
        <f>'Data - All'!H161</f>
        <v>4</v>
      </c>
      <c r="I161" s="8">
        <f>'Data - All'!I161</f>
        <v>0</v>
      </c>
      <c r="J161" s="8">
        <f>'Data - All'!J161</f>
        <v>4</v>
      </c>
      <c r="K161" s="8">
        <f>'Data - All'!K161</f>
        <v>2</v>
      </c>
      <c r="L161" s="1">
        <f>'Data - All'!L161</f>
        <v>112</v>
      </c>
    </row>
    <row r="162" spans="1:12" s="9" customFormat="1">
      <c r="A162" s="1" t="str">
        <f>'Data - All'!A162</f>
        <v>RegionEx</v>
      </c>
      <c r="B162" s="1" t="str">
        <f>'Data - All'!B162</f>
        <v>MSY</v>
      </c>
      <c r="C162" s="1" t="str">
        <f>'Data - All'!C162</f>
        <v>DFW</v>
      </c>
      <c r="D162" s="7">
        <f>'Data - All'!D162</f>
        <v>39715</v>
      </c>
      <c r="E162" s="5">
        <f>'Data - All'!E162</f>
        <v>0.61458333333333337</v>
      </c>
      <c r="F162" s="5">
        <f>'Data - All'!F162</f>
        <v>0.67708333333333337</v>
      </c>
      <c r="G162" s="5">
        <f>'Data - All'!G162</f>
        <v>0.67986111111111114</v>
      </c>
      <c r="H162" s="6">
        <f>'Data - All'!H162</f>
        <v>4</v>
      </c>
      <c r="I162" s="8">
        <f>'Data - All'!I162</f>
        <v>0</v>
      </c>
      <c r="J162" s="8">
        <f>'Data - All'!J162</f>
        <v>4</v>
      </c>
      <c r="K162" s="8">
        <f>'Data - All'!K162</f>
        <v>2</v>
      </c>
      <c r="L162" s="1">
        <f>'Data - All'!L162</f>
        <v>118</v>
      </c>
    </row>
    <row r="163" spans="1:12" s="9" customFormat="1">
      <c r="A163" s="1" t="str">
        <f>'Data - All'!A163</f>
        <v>RegionEx</v>
      </c>
      <c r="B163" s="1" t="str">
        <f>'Data - All'!B163</f>
        <v>MSY</v>
      </c>
      <c r="C163" s="1" t="str">
        <f>'Data - All'!C163</f>
        <v>DFW</v>
      </c>
      <c r="D163" s="7">
        <f>'Data - All'!D163</f>
        <v>39715</v>
      </c>
      <c r="E163" s="5">
        <f>'Data - All'!E163</f>
        <v>0.86458333333333337</v>
      </c>
      <c r="F163" s="5">
        <f>'Data - All'!F163</f>
        <v>0.92708333333333337</v>
      </c>
      <c r="G163" s="5">
        <f>'Data - All'!G163</f>
        <v>0.9291666666666667</v>
      </c>
      <c r="H163" s="6">
        <f>'Data - All'!H163</f>
        <v>3</v>
      </c>
      <c r="I163" s="8">
        <f>'Data - All'!I163</f>
        <v>0</v>
      </c>
      <c r="J163" s="8">
        <f>'Data - All'!J163</f>
        <v>4</v>
      </c>
      <c r="K163" s="8">
        <f>'Data - All'!K163</f>
        <v>2</v>
      </c>
      <c r="L163" s="1">
        <f>'Data - All'!L163</f>
        <v>116</v>
      </c>
    </row>
    <row r="164" spans="1:12" s="9" customFormat="1">
      <c r="A164" s="1" t="str">
        <f>'Data - All'!A164</f>
        <v>RegionEx</v>
      </c>
      <c r="B164" s="1" t="str">
        <f>'Data - All'!B164</f>
        <v>MSY</v>
      </c>
      <c r="C164" s="1" t="str">
        <f>'Data - All'!C164</f>
        <v>DFW</v>
      </c>
      <c r="D164" s="7">
        <f>'Data - All'!D164</f>
        <v>39716</v>
      </c>
      <c r="E164" s="5">
        <f>'Data - All'!E164</f>
        <v>0.32291666666666669</v>
      </c>
      <c r="F164" s="5">
        <f>'Data - All'!F164</f>
        <v>0.38541666666666669</v>
      </c>
      <c r="G164" s="5">
        <f>'Data - All'!G164</f>
        <v>0.3888888888888889</v>
      </c>
      <c r="H164" s="6">
        <f>'Data - All'!H164</f>
        <v>5</v>
      </c>
      <c r="I164" s="8">
        <f>'Data - All'!I164</f>
        <v>0</v>
      </c>
      <c r="J164" s="8">
        <f>'Data - All'!J164</f>
        <v>5</v>
      </c>
      <c r="K164" s="8">
        <f>'Data - All'!K164</f>
        <v>2</v>
      </c>
      <c r="L164" s="1">
        <f>'Data - All'!L164</f>
        <v>93</v>
      </c>
    </row>
    <row r="165" spans="1:12" s="9" customFormat="1">
      <c r="A165" s="1" t="str">
        <f>'Data - All'!A165</f>
        <v>RegionEx</v>
      </c>
      <c r="B165" s="1" t="str">
        <f>'Data - All'!B165</f>
        <v>MSY</v>
      </c>
      <c r="C165" s="1" t="str">
        <f>'Data - All'!C165</f>
        <v>DFW</v>
      </c>
      <c r="D165" s="7">
        <f>'Data - All'!D165</f>
        <v>39716</v>
      </c>
      <c r="E165" s="5">
        <f>'Data - All'!E165</f>
        <v>0.61458333333333337</v>
      </c>
      <c r="F165" s="5">
        <f>'Data - All'!F165</f>
        <v>0.67708333333333337</v>
      </c>
      <c r="G165" s="5">
        <f>'Data - All'!G165</f>
        <v>0.68055555555555558</v>
      </c>
      <c r="H165" s="6">
        <f>'Data - All'!H165</f>
        <v>5</v>
      </c>
      <c r="I165" s="8">
        <f>'Data - All'!I165</f>
        <v>0</v>
      </c>
      <c r="J165" s="8">
        <f>'Data - All'!J165</f>
        <v>5</v>
      </c>
      <c r="K165" s="8">
        <f>'Data - All'!K165</f>
        <v>2</v>
      </c>
      <c r="L165" s="1">
        <f>'Data - All'!L165</f>
        <v>97</v>
      </c>
    </row>
    <row r="166" spans="1:12" s="9" customFormat="1">
      <c r="A166" s="1" t="str">
        <f>'Data - All'!A166</f>
        <v>RegionEx</v>
      </c>
      <c r="B166" s="1" t="str">
        <f>'Data - All'!B166</f>
        <v>MSY</v>
      </c>
      <c r="C166" s="1" t="str">
        <f>'Data - All'!C166</f>
        <v>DFW</v>
      </c>
      <c r="D166" s="7">
        <f>'Data - All'!D166</f>
        <v>39716</v>
      </c>
      <c r="E166" s="5">
        <f>'Data - All'!E166</f>
        <v>0.86458333333333337</v>
      </c>
      <c r="F166" s="5">
        <f>'Data - All'!F166</f>
        <v>0.92708333333333337</v>
      </c>
      <c r="G166" s="5">
        <f>'Data - All'!G166</f>
        <v>0.93055555555555558</v>
      </c>
      <c r="H166" s="6">
        <f>'Data - All'!H166</f>
        <v>5</v>
      </c>
      <c r="I166" s="8">
        <f>'Data - All'!I166</f>
        <v>0</v>
      </c>
      <c r="J166" s="8">
        <f>'Data - All'!J166</f>
        <v>5</v>
      </c>
      <c r="K166" s="8">
        <f>'Data - All'!K166</f>
        <v>2</v>
      </c>
      <c r="L166" s="1">
        <f>'Data - All'!L166</f>
        <v>95</v>
      </c>
    </row>
    <row r="167" spans="1:12" s="9" customFormat="1">
      <c r="A167" s="1" t="str">
        <f>'Data - All'!A167</f>
        <v>RegionEx</v>
      </c>
      <c r="B167" s="1" t="str">
        <f>'Data - All'!B167</f>
        <v>MSY</v>
      </c>
      <c r="C167" s="1" t="str">
        <f>'Data - All'!C167</f>
        <v>DFW</v>
      </c>
      <c r="D167" s="7">
        <f>'Data - All'!D167</f>
        <v>39717</v>
      </c>
      <c r="E167" s="5">
        <f>'Data - All'!E167</f>
        <v>0.32291666666666669</v>
      </c>
      <c r="F167" s="5">
        <f>'Data - All'!F167</f>
        <v>0.38541666666666669</v>
      </c>
      <c r="G167" s="5">
        <f>'Data - All'!G167</f>
        <v>0.3979166666666667</v>
      </c>
      <c r="H167" s="6">
        <f>'Data - All'!H167</f>
        <v>18</v>
      </c>
      <c r="I167" s="8">
        <f>'Data - All'!I167</f>
        <v>1</v>
      </c>
      <c r="J167" s="8">
        <f>'Data - All'!J167</f>
        <v>6</v>
      </c>
      <c r="K167" s="8">
        <f>'Data - All'!K167</f>
        <v>2</v>
      </c>
      <c r="L167" s="1">
        <f>'Data - All'!L167</f>
        <v>175</v>
      </c>
    </row>
    <row r="168" spans="1:12" s="9" customFormat="1">
      <c r="A168" s="1" t="str">
        <f>'Data - All'!A168</f>
        <v>RegionEx</v>
      </c>
      <c r="B168" s="1" t="str">
        <f>'Data - All'!B168</f>
        <v>MSY</v>
      </c>
      <c r="C168" s="1" t="str">
        <f>'Data - All'!C168</f>
        <v>DFW</v>
      </c>
      <c r="D168" s="7">
        <f>'Data - All'!D168</f>
        <v>39717</v>
      </c>
      <c r="E168" s="5">
        <f>'Data - All'!E168</f>
        <v>0.61458333333333337</v>
      </c>
      <c r="F168" s="5">
        <f>'Data - All'!F168</f>
        <v>0.67708333333333337</v>
      </c>
      <c r="G168" s="5">
        <f>'Data - All'!G168</f>
        <v>0.68958333333333333</v>
      </c>
      <c r="H168" s="6">
        <f>'Data - All'!H168</f>
        <v>18</v>
      </c>
      <c r="I168" s="8">
        <f>'Data - All'!I168</f>
        <v>1</v>
      </c>
      <c r="J168" s="8">
        <f>'Data - All'!J168</f>
        <v>6</v>
      </c>
      <c r="K168" s="8">
        <f>'Data - All'!K168</f>
        <v>2</v>
      </c>
      <c r="L168" s="1">
        <f>'Data - All'!L168</f>
        <v>198</v>
      </c>
    </row>
    <row r="169" spans="1:12" s="9" customFormat="1">
      <c r="A169" s="1" t="str">
        <f>'Data - All'!A169</f>
        <v>RegionEx</v>
      </c>
      <c r="B169" s="1" t="str">
        <f>'Data - All'!B169</f>
        <v>MSY</v>
      </c>
      <c r="C169" s="1" t="str">
        <f>'Data - All'!C169</f>
        <v>DFW</v>
      </c>
      <c r="D169" s="7">
        <f>'Data - All'!D169</f>
        <v>39717</v>
      </c>
      <c r="E169" s="5">
        <f>'Data - All'!E169</f>
        <v>0.86458333333333337</v>
      </c>
      <c r="F169" s="5">
        <f>'Data - All'!F169</f>
        <v>0.92708333333333337</v>
      </c>
      <c r="G169" s="5">
        <f>'Data - All'!G169</f>
        <v>0.93958333333333333</v>
      </c>
      <c r="H169" s="6">
        <f>'Data - All'!H169</f>
        <v>18</v>
      </c>
      <c r="I169" s="8">
        <f>'Data - All'!I169</f>
        <v>1</v>
      </c>
      <c r="J169" s="8">
        <f>'Data - All'!J169</f>
        <v>6</v>
      </c>
      <c r="K169" s="8">
        <f>'Data - All'!K169</f>
        <v>2</v>
      </c>
      <c r="L169" s="1">
        <f>'Data - All'!L169</f>
        <v>192</v>
      </c>
    </row>
    <row r="170" spans="1:12" s="9" customFormat="1">
      <c r="A170" s="1" t="str">
        <f>'Data - All'!A170</f>
        <v>RegionEx</v>
      </c>
      <c r="B170" s="1" t="str">
        <f>'Data - All'!B170</f>
        <v>MSY</v>
      </c>
      <c r="C170" s="1" t="str">
        <f>'Data - All'!C170</f>
        <v>DFW</v>
      </c>
      <c r="D170" s="7">
        <f>'Data - All'!D170</f>
        <v>39718</v>
      </c>
      <c r="E170" s="5">
        <f>'Data - All'!E170</f>
        <v>0.32291666666666669</v>
      </c>
      <c r="F170" s="5">
        <f>'Data - All'!F170</f>
        <v>0.38541666666666669</v>
      </c>
      <c r="G170" s="5">
        <f>'Data - All'!G170</f>
        <v>0.3888888888888889</v>
      </c>
      <c r="H170" s="6">
        <f>'Data - All'!H170</f>
        <v>5</v>
      </c>
      <c r="I170" s="8">
        <f>'Data - All'!I170</f>
        <v>0</v>
      </c>
      <c r="J170" s="8">
        <f>'Data - All'!J170</f>
        <v>7</v>
      </c>
      <c r="K170" s="8">
        <f>'Data - All'!K170</f>
        <v>2</v>
      </c>
      <c r="L170" s="1">
        <f>'Data - All'!L170</f>
        <v>101</v>
      </c>
    </row>
    <row r="171" spans="1:12" s="9" customFormat="1">
      <c r="A171" s="1" t="str">
        <f>'Data - All'!A171</f>
        <v>RegionEx</v>
      </c>
      <c r="B171" s="1" t="str">
        <f>'Data - All'!B171</f>
        <v>MSY</v>
      </c>
      <c r="C171" s="1" t="str">
        <f>'Data - All'!C171</f>
        <v>DFW</v>
      </c>
      <c r="D171" s="7">
        <f>'Data - All'!D171</f>
        <v>39718</v>
      </c>
      <c r="E171" s="5">
        <f>'Data - All'!E171</f>
        <v>0.61458333333333337</v>
      </c>
      <c r="F171" s="5">
        <f>'Data - All'!F171</f>
        <v>0.67708333333333337</v>
      </c>
      <c r="G171" s="5">
        <f>'Data - All'!G171</f>
        <v>0.68055555555555558</v>
      </c>
      <c r="H171" s="6">
        <f>'Data - All'!H171</f>
        <v>5</v>
      </c>
      <c r="I171" s="8">
        <f>'Data - All'!I171</f>
        <v>0</v>
      </c>
      <c r="J171" s="8">
        <f>'Data - All'!J171</f>
        <v>7</v>
      </c>
      <c r="K171" s="8">
        <f>'Data - All'!K171</f>
        <v>2</v>
      </c>
      <c r="L171" s="1">
        <f>'Data - All'!L171</f>
        <v>108</v>
      </c>
    </row>
    <row r="172" spans="1:12" s="9" customFormat="1">
      <c r="A172" s="1" t="str">
        <f>'Data - All'!A172</f>
        <v>RegionEx</v>
      </c>
      <c r="B172" s="1" t="str">
        <f>'Data - All'!B172</f>
        <v>MSY</v>
      </c>
      <c r="C172" s="1" t="str">
        <f>'Data - All'!C172</f>
        <v>DFW</v>
      </c>
      <c r="D172" s="7">
        <f>'Data - All'!D172</f>
        <v>39718</v>
      </c>
      <c r="E172" s="5">
        <f>'Data - All'!E172</f>
        <v>0.86458333333333337</v>
      </c>
      <c r="F172" s="5">
        <f>'Data - All'!F172</f>
        <v>0.92708333333333337</v>
      </c>
      <c r="G172" s="5">
        <f>'Data - All'!G172</f>
        <v>0.93055555555555558</v>
      </c>
      <c r="H172" s="6">
        <f>'Data - All'!H172</f>
        <v>5</v>
      </c>
      <c r="I172" s="8">
        <f>'Data - All'!I172</f>
        <v>0</v>
      </c>
      <c r="J172" s="8">
        <f>'Data - All'!J172</f>
        <v>7</v>
      </c>
      <c r="K172" s="8">
        <f>'Data - All'!K172</f>
        <v>2</v>
      </c>
      <c r="L172" s="1">
        <f>'Data - All'!L172</f>
        <v>85</v>
      </c>
    </row>
    <row r="173" spans="1:12" s="9" customFormat="1">
      <c r="A173" s="1" t="str">
        <f>'Data - All'!A173</f>
        <v>RegionEx</v>
      </c>
      <c r="B173" s="1" t="str">
        <f>'Data - All'!B173</f>
        <v>MSY</v>
      </c>
      <c r="C173" s="1" t="str">
        <f>'Data - All'!C173</f>
        <v>DFW</v>
      </c>
      <c r="D173" s="7">
        <f>'Data - All'!D173</f>
        <v>39719</v>
      </c>
      <c r="E173" s="5">
        <f>'Data - All'!E173</f>
        <v>0.32291666666666669</v>
      </c>
      <c r="F173" s="5">
        <f>'Data - All'!F173</f>
        <v>0.38541666666666669</v>
      </c>
      <c r="G173" s="5">
        <f>'Data - All'!G173</f>
        <v>0.39375000000000004</v>
      </c>
      <c r="H173" s="6">
        <f>'Data - All'!H173</f>
        <v>12</v>
      </c>
      <c r="I173" s="8">
        <f>'Data - All'!I173</f>
        <v>0</v>
      </c>
      <c r="J173" s="8">
        <f>'Data - All'!J173</f>
        <v>1</v>
      </c>
      <c r="K173" s="8">
        <f>'Data - All'!K173</f>
        <v>2</v>
      </c>
      <c r="L173" s="1">
        <f>'Data - All'!L173</f>
        <v>81</v>
      </c>
    </row>
    <row r="174" spans="1:12" s="9" customFormat="1">
      <c r="A174" s="1" t="str">
        <f>'Data - All'!A174</f>
        <v>RegionEx</v>
      </c>
      <c r="B174" s="1" t="str">
        <f>'Data - All'!B174</f>
        <v>MSY</v>
      </c>
      <c r="C174" s="1" t="str">
        <f>'Data - All'!C174</f>
        <v>DFW</v>
      </c>
      <c r="D174" s="7">
        <f>'Data - All'!D174</f>
        <v>39719</v>
      </c>
      <c r="E174" s="5">
        <f>'Data - All'!E174</f>
        <v>0.61458333333333337</v>
      </c>
      <c r="F174" s="5">
        <f>'Data - All'!F174</f>
        <v>0.67708333333333337</v>
      </c>
      <c r="G174" s="5">
        <f>'Data - All'!G174</f>
        <v>0.68472222222222223</v>
      </c>
      <c r="H174" s="6">
        <f>'Data - All'!H174</f>
        <v>11</v>
      </c>
      <c r="I174" s="8">
        <f>'Data - All'!I174</f>
        <v>0</v>
      </c>
      <c r="J174" s="8">
        <f>'Data - All'!J174</f>
        <v>1</v>
      </c>
      <c r="K174" s="8">
        <f>'Data - All'!K174</f>
        <v>2</v>
      </c>
      <c r="L174" s="1">
        <f>'Data - All'!L174</f>
        <v>98</v>
      </c>
    </row>
    <row r="175" spans="1:12" s="9" customFormat="1">
      <c r="A175" s="1" t="str">
        <f>'Data - All'!A175</f>
        <v>RegionEx</v>
      </c>
      <c r="B175" s="1" t="str">
        <f>'Data - All'!B175</f>
        <v>MSY</v>
      </c>
      <c r="C175" s="1" t="str">
        <f>'Data - All'!C175</f>
        <v>DFW</v>
      </c>
      <c r="D175" s="7">
        <f>'Data - All'!D175</f>
        <v>39719</v>
      </c>
      <c r="E175" s="5">
        <f>'Data - All'!E175</f>
        <v>0.86458333333333337</v>
      </c>
      <c r="F175" s="5">
        <f>'Data - All'!F175</f>
        <v>0.92708333333333337</v>
      </c>
      <c r="G175" s="5">
        <f>'Data - All'!G175</f>
        <v>0.93472222222222223</v>
      </c>
      <c r="H175" s="6">
        <f>'Data - All'!H175</f>
        <v>11</v>
      </c>
      <c r="I175" s="8">
        <f>'Data - All'!I175</f>
        <v>0</v>
      </c>
      <c r="J175" s="8">
        <f>'Data - All'!J175</f>
        <v>1</v>
      </c>
      <c r="K175" s="8">
        <f>'Data - All'!K175</f>
        <v>2</v>
      </c>
      <c r="L175" s="1">
        <f>'Data - All'!L175</f>
        <v>128</v>
      </c>
    </row>
    <row r="176" spans="1:12" s="9" customFormat="1">
      <c r="A176" s="1" t="str">
        <f>'Data - All'!A176</f>
        <v>RegionEx</v>
      </c>
      <c r="B176" s="1" t="str">
        <f>'Data - All'!B176</f>
        <v>MSY</v>
      </c>
      <c r="C176" s="1" t="str">
        <f>'Data - All'!C176</f>
        <v>DFW</v>
      </c>
      <c r="D176" s="7">
        <f>'Data - All'!D176</f>
        <v>39720</v>
      </c>
      <c r="E176" s="5">
        <f>'Data - All'!E176</f>
        <v>0.32291666666666669</v>
      </c>
      <c r="F176" s="5">
        <f>'Data - All'!F176</f>
        <v>0.38541666666666669</v>
      </c>
      <c r="G176" s="5">
        <f>'Data - All'!G176</f>
        <v>0.47916666666666669</v>
      </c>
      <c r="H176" s="6">
        <f>'Data - All'!H176</f>
        <v>135</v>
      </c>
      <c r="I176" s="8">
        <f>'Data - All'!I176</f>
        <v>1</v>
      </c>
      <c r="J176" s="8">
        <f>'Data - All'!J176</f>
        <v>2</v>
      </c>
      <c r="K176" s="8">
        <f>'Data - All'!K176</f>
        <v>2</v>
      </c>
      <c r="L176" s="1">
        <f>'Data - All'!L176</f>
        <v>181</v>
      </c>
    </row>
    <row r="177" spans="1:12" s="9" customFormat="1">
      <c r="A177" s="1" t="str">
        <f>'Data - All'!A177</f>
        <v>RegionEx</v>
      </c>
      <c r="B177" s="1" t="str">
        <f>'Data - All'!B177</f>
        <v>MSY</v>
      </c>
      <c r="C177" s="1" t="str">
        <f>'Data - All'!C177</f>
        <v>DFW</v>
      </c>
      <c r="D177" s="7">
        <f>'Data - All'!D177</f>
        <v>39720</v>
      </c>
      <c r="E177" s="5">
        <f>'Data - All'!E177</f>
        <v>0.61458333333333337</v>
      </c>
      <c r="F177" s="5">
        <f>'Data - All'!F177</f>
        <v>0.67708333333333337</v>
      </c>
      <c r="G177" s="5">
        <f>'Data - All'!G177</f>
        <v>0.76875000000000004</v>
      </c>
      <c r="H177" s="6">
        <f>'Data - All'!H177</f>
        <v>132</v>
      </c>
      <c r="I177" s="8">
        <f>'Data - All'!I177</f>
        <v>1</v>
      </c>
      <c r="J177" s="8">
        <f>'Data - All'!J177</f>
        <v>2</v>
      </c>
      <c r="K177" s="8">
        <f>'Data - All'!K177</f>
        <v>2</v>
      </c>
      <c r="L177" s="1">
        <f>'Data - All'!L177</f>
        <v>182</v>
      </c>
    </row>
    <row r="178" spans="1:12" s="9" customFormat="1">
      <c r="A178" s="1" t="str">
        <f>'Data - All'!A178</f>
        <v>RegionEx</v>
      </c>
      <c r="B178" s="1" t="str">
        <f>'Data - All'!B178</f>
        <v>MSY</v>
      </c>
      <c r="C178" s="1" t="str">
        <f>'Data - All'!C178</f>
        <v>DFW</v>
      </c>
      <c r="D178" s="7">
        <f>'Data - All'!D178</f>
        <v>39720</v>
      </c>
      <c r="E178" s="5">
        <f>'Data - All'!E178</f>
        <v>0.86458333333333337</v>
      </c>
      <c r="F178" s="5">
        <f>'Data - All'!F178</f>
        <v>0.92708333333333337</v>
      </c>
      <c r="G178" s="5">
        <f>'Data - All'!G178</f>
        <v>0.99513888888888891</v>
      </c>
      <c r="H178" s="6">
        <f>'Data - All'!H178</f>
        <v>98</v>
      </c>
      <c r="I178" s="8">
        <f>'Data - All'!I178</f>
        <v>1</v>
      </c>
      <c r="J178" s="8">
        <f>'Data - All'!J178</f>
        <v>2</v>
      </c>
      <c r="K178" s="8">
        <f>'Data - All'!K178</f>
        <v>2</v>
      </c>
      <c r="L178" s="1">
        <f>'Data - All'!L178</f>
        <v>172</v>
      </c>
    </row>
    <row r="179" spans="1:12" s="9" customFormat="1">
      <c r="A179" s="1" t="str">
        <f>'Data - All'!A179</f>
        <v>RegionEx</v>
      </c>
      <c r="B179" s="1" t="str">
        <f>'Data - All'!B179</f>
        <v>MSY</v>
      </c>
      <c r="C179" s="1" t="str">
        <f>'Data - All'!C179</f>
        <v>DFW</v>
      </c>
      <c r="D179" s="7">
        <f>'Data - All'!D179</f>
        <v>39721</v>
      </c>
      <c r="E179" s="5">
        <f>'Data - All'!E179</f>
        <v>0.32291666666666669</v>
      </c>
      <c r="F179" s="5">
        <f>'Data - All'!F179</f>
        <v>0.38541666666666669</v>
      </c>
      <c r="G179" s="5">
        <f>'Data - All'!G179</f>
        <v>0.39097222222222222</v>
      </c>
      <c r="H179" s="6">
        <f>'Data - All'!H179</f>
        <v>8</v>
      </c>
      <c r="I179" s="8">
        <f>'Data - All'!I179</f>
        <v>0</v>
      </c>
      <c r="J179" s="8">
        <f>'Data - All'!J179</f>
        <v>3</v>
      </c>
      <c r="K179" s="8">
        <f>'Data - All'!K179</f>
        <v>2</v>
      </c>
      <c r="L179" s="1">
        <f>'Data - All'!L179</f>
        <v>118</v>
      </c>
    </row>
    <row r="180" spans="1:12" s="9" customFormat="1">
      <c r="A180" s="1" t="str">
        <f>'Data - All'!A180</f>
        <v>RegionEx</v>
      </c>
      <c r="B180" s="1" t="str">
        <f>'Data - All'!B180</f>
        <v>MSY</v>
      </c>
      <c r="C180" s="1" t="str">
        <f>'Data - All'!C180</f>
        <v>DFW</v>
      </c>
      <c r="D180" s="7">
        <f>'Data - All'!D180</f>
        <v>39721</v>
      </c>
      <c r="E180" s="5">
        <f>'Data - All'!E180</f>
        <v>0.61458333333333337</v>
      </c>
      <c r="F180" s="5">
        <f>'Data - All'!F180</f>
        <v>0.67708333333333337</v>
      </c>
      <c r="G180" s="5">
        <f>'Data - All'!G180</f>
        <v>0.68263888888888891</v>
      </c>
      <c r="H180" s="6">
        <f>'Data - All'!H180</f>
        <v>8</v>
      </c>
      <c r="I180" s="8">
        <f>'Data - All'!I180</f>
        <v>0</v>
      </c>
      <c r="J180" s="8">
        <f>'Data - All'!J180</f>
        <v>3</v>
      </c>
      <c r="K180" s="8">
        <f>'Data - All'!K180</f>
        <v>2</v>
      </c>
      <c r="L180" s="1">
        <f>'Data - All'!L180</f>
        <v>95</v>
      </c>
    </row>
    <row r="181" spans="1:12" s="9" customFormat="1">
      <c r="A181" s="1" t="str">
        <f>'Data - All'!A181</f>
        <v>RegionEx</v>
      </c>
      <c r="B181" s="1" t="str">
        <f>'Data - All'!B181</f>
        <v>MSY</v>
      </c>
      <c r="C181" s="1" t="str">
        <f>'Data - All'!C181</f>
        <v>DFW</v>
      </c>
      <c r="D181" s="7">
        <f>'Data - All'!D181</f>
        <v>39721</v>
      </c>
      <c r="E181" s="5">
        <f>'Data - All'!E181</f>
        <v>0.86458333333333337</v>
      </c>
      <c r="F181" s="5">
        <f>'Data - All'!F181</f>
        <v>0.92708333333333337</v>
      </c>
      <c r="G181" s="5">
        <f>'Data - All'!G181</f>
        <v>0.93194444444444446</v>
      </c>
      <c r="H181" s="6">
        <f>'Data - All'!H181</f>
        <v>7</v>
      </c>
      <c r="I181" s="8">
        <f>'Data - All'!I181</f>
        <v>0</v>
      </c>
      <c r="J181" s="8">
        <f>'Data - All'!J181</f>
        <v>3</v>
      </c>
      <c r="K181" s="8">
        <f>'Data - All'!K181</f>
        <v>2</v>
      </c>
      <c r="L181" s="1">
        <f>'Data - All'!L181</f>
        <v>101</v>
      </c>
    </row>
    <row r="182" spans="1:12" s="9" customFormat="1">
      <c r="A182" s="1" t="str">
        <f>'Data - All'!A182</f>
        <v>RegionEx</v>
      </c>
      <c r="B182" s="1" t="str">
        <f>'Data - All'!B182</f>
        <v>MSY</v>
      </c>
      <c r="C182" s="1" t="str">
        <f>'Data - All'!C182</f>
        <v>PNS</v>
      </c>
      <c r="D182" s="7">
        <f>'Data - All'!D182</f>
        <v>39692</v>
      </c>
      <c r="E182" s="5">
        <f>'Data - All'!E182</f>
        <v>0.88541666666666663</v>
      </c>
      <c r="F182" s="5">
        <f>'Data - All'!F182</f>
        <v>0.93402777777777768</v>
      </c>
      <c r="G182" s="5">
        <f>'Data - All'!G182</f>
        <v>0.94652777777777763</v>
      </c>
      <c r="H182" s="6">
        <f>'Data - All'!H182</f>
        <v>18</v>
      </c>
      <c r="I182" s="8">
        <f>'Data - All'!I182</f>
        <v>1</v>
      </c>
      <c r="J182" s="8">
        <f>'Data - All'!J182</f>
        <v>2</v>
      </c>
      <c r="K182" s="8">
        <f>'Data - All'!K182</f>
        <v>3</v>
      </c>
      <c r="L182" s="1">
        <f>'Data - All'!L182</f>
        <v>122</v>
      </c>
    </row>
    <row r="183" spans="1:12" s="9" customFormat="1">
      <c r="A183" s="1" t="str">
        <f>'Data - All'!A183</f>
        <v>RegionEx</v>
      </c>
      <c r="B183" s="1" t="str">
        <f>'Data - All'!B183</f>
        <v>MSY</v>
      </c>
      <c r="C183" s="1" t="str">
        <f>'Data - All'!C183</f>
        <v>PNS</v>
      </c>
      <c r="D183" s="7">
        <f>'Data - All'!D183</f>
        <v>39693</v>
      </c>
      <c r="E183" s="5">
        <f>'Data - All'!E183</f>
        <v>0.88541666666666663</v>
      </c>
      <c r="F183" s="5">
        <f>'Data - All'!F183</f>
        <v>0.93402777777777768</v>
      </c>
      <c r="G183" s="5">
        <f>'Data - All'!G183</f>
        <v>0.93888888888888877</v>
      </c>
      <c r="H183" s="6">
        <f>'Data - All'!H183</f>
        <v>7</v>
      </c>
      <c r="I183" s="8">
        <f>'Data - All'!I183</f>
        <v>0</v>
      </c>
      <c r="J183" s="8">
        <f>'Data - All'!J183</f>
        <v>3</v>
      </c>
      <c r="K183" s="8">
        <f>'Data - All'!K183</f>
        <v>3</v>
      </c>
      <c r="L183" s="1">
        <f>'Data - All'!L183</f>
        <v>58</v>
      </c>
    </row>
    <row r="184" spans="1:12" s="9" customFormat="1">
      <c r="A184" s="1" t="str">
        <f>'Data - All'!A184</f>
        <v>RegionEx</v>
      </c>
      <c r="B184" s="1" t="str">
        <f>'Data - All'!B184</f>
        <v>MSY</v>
      </c>
      <c r="C184" s="1" t="str">
        <f>'Data - All'!C184</f>
        <v>PNS</v>
      </c>
      <c r="D184" s="7">
        <f>'Data - All'!D184</f>
        <v>39694</v>
      </c>
      <c r="E184" s="5">
        <f>'Data - All'!E184</f>
        <v>0.88541666666666663</v>
      </c>
      <c r="F184" s="5">
        <f>'Data - All'!F184</f>
        <v>0.93402777777777768</v>
      </c>
      <c r="G184" s="5">
        <f>'Data - All'!G184</f>
        <v>0.93819444444444433</v>
      </c>
      <c r="H184" s="6">
        <f>'Data - All'!H184</f>
        <v>6</v>
      </c>
      <c r="I184" s="8">
        <f>'Data - All'!I184</f>
        <v>0</v>
      </c>
      <c r="J184" s="8">
        <f>'Data - All'!J184</f>
        <v>4</v>
      </c>
      <c r="K184" s="8">
        <f>'Data - All'!K184</f>
        <v>3</v>
      </c>
      <c r="L184" s="1">
        <f>'Data - All'!L184</f>
        <v>34</v>
      </c>
    </row>
    <row r="185" spans="1:12" s="9" customFormat="1">
      <c r="A185" s="1" t="str">
        <f>'Data - All'!A185</f>
        <v>RegionEx</v>
      </c>
      <c r="B185" s="1" t="str">
        <f>'Data - All'!B185</f>
        <v>MSY</v>
      </c>
      <c r="C185" s="1" t="str">
        <f>'Data - All'!C185</f>
        <v>PNS</v>
      </c>
      <c r="D185" s="7">
        <f>'Data - All'!D185</f>
        <v>39695</v>
      </c>
      <c r="E185" s="5">
        <f>'Data - All'!E185</f>
        <v>0.88541666666666663</v>
      </c>
      <c r="F185" s="5">
        <f>'Data - All'!F185</f>
        <v>0.93402777777777768</v>
      </c>
      <c r="G185" s="5">
        <f>'Data - All'!G185</f>
        <v>0.93819444444444433</v>
      </c>
      <c r="H185" s="6">
        <f>'Data - All'!H185</f>
        <v>6</v>
      </c>
      <c r="I185" s="8">
        <f>'Data - All'!I185</f>
        <v>0</v>
      </c>
      <c r="J185" s="8">
        <f>'Data - All'!J185</f>
        <v>5</v>
      </c>
      <c r="K185" s="8">
        <f>'Data - All'!K185</f>
        <v>3</v>
      </c>
      <c r="L185" s="1">
        <f>'Data - All'!L185</f>
        <v>54</v>
      </c>
    </row>
    <row r="186" spans="1:12" s="9" customFormat="1">
      <c r="A186" s="1" t="str">
        <f>'Data - All'!A186</f>
        <v>RegionEx</v>
      </c>
      <c r="B186" s="1" t="str">
        <f>'Data - All'!B186</f>
        <v>MSY</v>
      </c>
      <c r="C186" s="1" t="str">
        <f>'Data - All'!C186</f>
        <v>PNS</v>
      </c>
      <c r="D186" s="7">
        <f>'Data - All'!D186</f>
        <v>39696</v>
      </c>
      <c r="E186" s="5">
        <f>'Data - All'!E186</f>
        <v>0.88541666666666663</v>
      </c>
      <c r="F186" s="5">
        <f>'Data - All'!F186</f>
        <v>0.93402777777777768</v>
      </c>
      <c r="G186" s="5">
        <f>'Data - All'!G186</f>
        <v>0.9409722222222221</v>
      </c>
      <c r="H186" s="6">
        <f>'Data - All'!H186</f>
        <v>10</v>
      </c>
      <c r="I186" s="8">
        <f>'Data - All'!I186</f>
        <v>0</v>
      </c>
      <c r="J186" s="8">
        <f>'Data - All'!J186</f>
        <v>6</v>
      </c>
      <c r="K186" s="8">
        <f>'Data - All'!K186</f>
        <v>3</v>
      </c>
      <c r="L186" s="1">
        <f>'Data - All'!L186</f>
        <v>122</v>
      </c>
    </row>
    <row r="187" spans="1:12" s="9" customFormat="1">
      <c r="A187" s="1" t="str">
        <f>'Data - All'!A187</f>
        <v>RegionEx</v>
      </c>
      <c r="B187" s="1" t="str">
        <f>'Data - All'!B187</f>
        <v>MSY</v>
      </c>
      <c r="C187" s="1" t="str">
        <f>'Data - All'!C187</f>
        <v>PNS</v>
      </c>
      <c r="D187" s="7">
        <f>'Data - All'!D187</f>
        <v>39697</v>
      </c>
      <c r="E187" s="5">
        <f>'Data - All'!E187</f>
        <v>0.88541666666666663</v>
      </c>
      <c r="F187" s="5">
        <f>'Data - All'!F187</f>
        <v>0.93402777777777768</v>
      </c>
      <c r="G187" s="5">
        <f>'Data - All'!G187</f>
        <v>0.93402777777777768</v>
      </c>
      <c r="H187" s="6">
        <f>'Data - All'!H187</f>
        <v>0</v>
      </c>
      <c r="I187" s="8">
        <f>'Data - All'!I187</f>
        <v>0</v>
      </c>
      <c r="J187" s="8">
        <f>'Data - All'!J187</f>
        <v>7</v>
      </c>
      <c r="K187" s="8">
        <f>'Data - All'!K187</f>
        <v>3</v>
      </c>
      <c r="L187" s="1">
        <f>'Data - All'!L187</f>
        <v>59</v>
      </c>
    </row>
    <row r="188" spans="1:12" s="9" customFormat="1">
      <c r="A188" s="1" t="str">
        <f>'Data - All'!A188</f>
        <v>RegionEx</v>
      </c>
      <c r="B188" s="1" t="str">
        <f>'Data - All'!B188</f>
        <v>MSY</v>
      </c>
      <c r="C188" s="1" t="str">
        <f>'Data - All'!C188</f>
        <v>PNS</v>
      </c>
      <c r="D188" s="7">
        <f>'Data - All'!D188</f>
        <v>39698</v>
      </c>
      <c r="E188" s="5">
        <f>'Data - All'!E188</f>
        <v>0.88541666666666663</v>
      </c>
      <c r="F188" s="5">
        <f>'Data - All'!F188</f>
        <v>0.93402777777777768</v>
      </c>
      <c r="G188" s="5">
        <f>'Data - All'!G188</f>
        <v>0.94027777777777766</v>
      </c>
      <c r="H188" s="6">
        <f>'Data - All'!H188</f>
        <v>9</v>
      </c>
      <c r="I188" s="8">
        <f>'Data - All'!I188</f>
        <v>0</v>
      </c>
      <c r="J188" s="8">
        <f>'Data - All'!J188</f>
        <v>1</v>
      </c>
      <c r="K188" s="8">
        <f>'Data - All'!K188</f>
        <v>3</v>
      </c>
      <c r="L188" s="1">
        <f>'Data - All'!L188</f>
        <v>72</v>
      </c>
    </row>
    <row r="189" spans="1:12" s="9" customFormat="1">
      <c r="A189" s="1" t="str">
        <f>'Data - All'!A189</f>
        <v>RegionEx</v>
      </c>
      <c r="B189" s="1" t="str">
        <f>'Data - All'!B189</f>
        <v>MSY</v>
      </c>
      <c r="C189" s="1" t="str">
        <f>'Data - All'!C189</f>
        <v>PNS</v>
      </c>
      <c r="D189" s="7">
        <f>'Data - All'!D189</f>
        <v>39699</v>
      </c>
      <c r="E189" s="5">
        <f>'Data - All'!E189</f>
        <v>0.88541666666666663</v>
      </c>
      <c r="F189" s="5">
        <f>'Data - All'!F189</f>
        <v>0.93402777777777768</v>
      </c>
      <c r="G189" s="5">
        <f>'Data - All'!G189</f>
        <v>0.94652777777777763</v>
      </c>
      <c r="H189" s="6">
        <f>'Data - All'!H189</f>
        <v>18</v>
      </c>
      <c r="I189" s="8">
        <f>'Data - All'!I189</f>
        <v>1</v>
      </c>
      <c r="J189" s="8">
        <f>'Data - All'!J189</f>
        <v>2</v>
      </c>
      <c r="K189" s="8">
        <f>'Data - All'!K189</f>
        <v>3</v>
      </c>
      <c r="L189" s="1">
        <f>'Data - All'!L189</f>
        <v>130</v>
      </c>
    </row>
    <row r="190" spans="1:12" s="9" customFormat="1">
      <c r="A190" s="1" t="str">
        <f>'Data - All'!A190</f>
        <v>RegionEx</v>
      </c>
      <c r="B190" s="1" t="str">
        <f>'Data - All'!B190</f>
        <v>MSY</v>
      </c>
      <c r="C190" s="1" t="str">
        <f>'Data - All'!C190</f>
        <v>PNS</v>
      </c>
      <c r="D190" s="7">
        <f>'Data - All'!D190</f>
        <v>39700</v>
      </c>
      <c r="E190" s="5">
        <f>'Data - All'!E190</f>
        <v>0.88541666666666663</v>
      </c>
      <c r="F190" s="5">
        <f>'Data - All'!F190</f>
        <v>0.93402777777777768</v>
      </c>
      <c r="G190" s="5">
        <f>'Data - All'!G190</f>
        <v>0.93472222222222212</v>
      </c>
      <c r="H190" s="6">
        <f>'Data - All'!H190</f>
        <v>1</v>
      </c>
      <c r="I190" s="8">
        <f>'Data - All'!I190</f>
        <v>0</v>
      </c>
      <c r="J190" s="8">
        <f>'Data - All'!J190</f>
        <v>3</v>
      </c>
      <c r="K190" s="8">
        <f>'Data - All'!K190</f>
        <v>3</v>
      </c>
      <c r="L190" s="1">
        <f>'Data - All'!L190</f>
        <v>54</v>
      </c>
    </row>
    <row r="191" spans="1:12" s="9" customFormat="1">
      <c r="A191" s="1" t="str">
        <f>'Data - All'!A191</f>
        <v>RegionEx</v>
      </c>
      <c r="B191" s="1" t="str">
        <f>'Data - All'!B191</f>
        <v>MSY</v>
      </c>
      <c r="C191" s="1" t="str">
        <f>'Data - All'!C191</f>
        <v>PNS</v>
      </c>
      <c r="D191" s="7">
        <f>'Data - All'!D191</f>
        <v>39701</v>
      </c>
      <c r="E191" s="5">
        <f>'Data - All'!E191</f>
        <v>0.88541666666666663</v>
      </c>
      <c r="F191" s="5">
        <f>'Data - All'!F191</f>
        <v>0.93402777777777768</v>
      </c>
      <c r="G191" s="5">
        <f>'Data - All'!G191</f>
        <v>0.93402777777777768</v>
      </c>
      <c r="H191" s="6">
        <f>'Data - All'!H191</f>
        <v>0</v>
      </c>
      <c r="I191" s="8">
        <f>'Data - All'!I191</f>
        <v>0</v>
      </c>
      <c r="J191" s="8">
        <f>'Data - All'!J191</f>
        <v>4</v>
      </c>
      <c r="K191" s="8">
        <f>'Data - All'!K191</f>
        <v>3</v>
      </c>
      <c r="L191" s="1">
        <f>'Data - All'!L191</f>
        <v>56</v>
      </c>
    </row>
    <row r="192" spans="1:12" s="9" customFormat="1">
      <c r="A192" s="1" t="str">
        <f>'Data - All'!A192</f>
        <v>RegionEx</v>
      </c>
      <c r="B192" s="1" t="str">
        <f>'Data - All'!B192</f>
        <v>MSY</v>
      </c>
      <c r="C192" s="1" t="str">
        <f>'Data - All'!C192</f>
        <v>PNS</v>
      </c>
      <c r="D192" s="7">
        <f>'Data - All'!D192</f>
        <v>39702</v>
      </c>
      <c r="E192" s="5">
        <f>'Data - All'!E192</f>
        <v>0.88541666666666663</v>
      </c>
      <c r="F192" s="5">
        <f>'Data - All'!F192</f>
        <v>0.93402777777777768</v>
      </c>
      <c r="G192" s="5">
        <f>'Data - All'!G192</f>
        <v>0.93680555555555545</v>
      </c>
      <c r="H192" s="6">
        <f>'Data - All'!H192</f>
        <v>4</v>
      </c>
      <c r="I192" s="8">
        <f>'Data - All'!I192</f>
        <v>0</v>
      </c>
      <c r="J192" s="8">
        <f>'Data - All'!J192</f>
        <v>5</v>
      </c>
      <c r="K192" s="8">
        <f>'Data - All'!K192</f>
        <v>3</v>
      </c>
      <c r="L192" s="1">
        <f>'Data - All'!L192</f>
        <v>57</v>
      </c>
    </row>
    <row r="193" spans="1:12" s="9" customFormat="1">
      <c r="A193" s="1" t="str">
        <f>'Data - All'!A193</f>
        <v>RegionEx</v>
      </c>
      <c r="B193" s="1" t="str">
        <f>'Data - All'!B193</f>
        <v>MSY</v>
      </c>
      <c r="C193" s="1" t="str">
        <f>'Data - All'!C193</f>
        <v>PNS</v>
      </c>
      <c r="D193" s="7">
        <f>'Data - All'!D193</f>
        <v>39703</v>
      </c>
      <c r="E193" s="5">
        <f>'Data - All'!E193</f>
        <v>0.88541666666666663</v>
      </c>
      <c r="F193" s="5">
        <f>'Data - All'!F193</f>
        <v>0.93402777777777768</v>
      </c>
      <c r="G193" s="5">
        <f>'Data - All'!G193</f>
        <v>0.98263888888888884</v>
      </c>
      <c r="H193" s="6">
        <f>'Data - All'!H193</f>
        <v>70</v>
      </c>
      <c r="I193" s="8">
        <f>'Data - All'!I193</f>
        <v>1</v>
      </c>
      <c r="J193" s="8">
        <f>'Data - All'!J193</f>
        <v>6</v>
      </c>
      <c r="K193" s="8">
        <f>'Data - All'!K193</f>
        <v>3</v>
      </c>
      <c r="L193" s="1">
        <f>'Data - All'!L193</f>
        <v>115</v>
      </c>
    </row>
    <row r="194" spans="1:12" s="9" customFormat="1">
      <c r="A194" s="1" t="str">
        <f>'Data - All'!A194</f>
        <v>RegionEx</v>
      </c>
      <c r="B194" s="1" t="str">
        <f>'Data - All'!B194</f>
        <v>MSY</v>
      </c>
      <c r="C194" s="1" t="str">
        <f>'Data - All'!C194</f>
        <v>PNS</v>
      </c>
      <c r="D194" s="7">
        <f>'Data - All'!D194</f>
        <v>39704</v>
      </c>
      <c r="E194" s="5">
        <f>'Data - All'!E194</f>
        <v>0.88541666666666663</v>
      </c>
      <c r="F194" s="5">
        <f>'Data - All'!F194</f>
        <v>0.93402777777777768</v>
      </c>
      <c r="G194" s="5">
        <f>'Data - All'!G194</f>
        <v>0.93819444444444433</v>
      </c>
      <c r="H194" s="6">
        <f>'Data - All'!H194</f>
        <v>6</v>
      </c>
      <c r="I194" s="8">
        <f>'Data - All'!I194</f>
        <v>0</v>
      </c>
      <c r="J194" s="8">
        <f>'Data - All'!J194</f>
        <v>7</v>
      </c>
      <c r="K194" s="8">
        <f>'Data - All'!K194</f>
        <v>3</v>
      </c>
      <c r="L194" s="1">
        <f>'Data - All'!L194</f>
        <v>57</v>
      </c>
    </row>
    <row r="195" spans="1:12" s="9" customFormat="1">
      <c r="A195" s="1" t="str">
        <f>'Data - All'!A195</f>
        <v>RegionEx</v>
      </c>
      <c r="B195" s="1" t="str">
        <f>'Data - All'!B195</f>
        <v>MSY</v>
      </c>
      <c r="C195" s="1" t="str">
        <f>'Data - All'!C195</f>
        <v>PNS</v>
      </c>
      <c r="D195" s="7">
        <f>'Data - All'!D195</f>
        <v>39705</v>
      </c>
      <c r="E195" s="5">
        <f>'Data - All'!E195</f>
        <v>0.88541666666666663</v>
      </c>
      <c r="F195" s="5">
        <f>'Data - All'!F195</f>
        <v>0.93402777777777768</v>
      </c>
      <c r="G195" s="5">
        <f>'Data - All'!G195</f>
        <v>0.94236111111111098</v>
      </c>
      <c r="H195" s="6">
        <f>'Data - All'!H195</f>
        <v>12</v>
      </c>
      <c r="I195" s="8">
        <f>'Data - All'!I195</f>
        <v>0</v>
      </c>
      <c r="J195" s="8">
        <f>'Data - All'!J195</f>
        <v>1</v>
      </c>
      <c r="K195" s="8">
        <f>'Data - All'!K195</f>
        <v>3</v>
      </c>
      <c r="L195" s="1">
        <f>'Data - All'!L195</f>
        <v>60</v>
      </c>
    </row>
    <row r="196" spans="1:12" s="9" customFormat="1">
      <c r="A196" s="1" t="str">
        <f>'Data - All'!A196</f>
        <v>RegionEx</v>
      </c>
      <c r="B196" s="1" t="str">
        <f>'Data - All'!B196</f>
        <v>MSY</v>
      </c>
      <c r="C196" s="1" t="str">
        <f>'Data - All'!C196</f>
        <v>PNS</v>
      </c>
      <c r="D196" s="7">
        <f>'Data - All'!D196</f>
        <v>39706</v>
      </c>
      <c r="E196" s="5">
        <f>'Data - All'!E196</f>
        <v>0.88541666666666663</v>
      </c>
      <c r="F196" s="5">
        <f>'Data - All'!F196</f>
        <v>0.93402777777777768</v>
      </c>
      <c r="G196" s="5">
        <f>'Data - All'!G196</f>
        <v>0.94236111111111098</v>
      </c>
      <c r="H196" s="6">
        <f>'Data - All'!H196</f>
        <v>12</v>
      </c>
      <c r="I196" s="8">
        <f>'Data - All'!I196</f>
        <v>0</v>
      </c>
      <c r="J196" s="8">
        <f>'Data - All'!J196</f>
        <v>2</v>
      </c>
      <c r="K196" s="8">
        <f>'Data - All'!K196</f>
        <v>3</v>
      </c>
      <c r="L196" s="1">
        <f>'Data - All'!L196</f>
        <v>123</v>
      </c>
    </row>
    <row r="197" spans="1:12" s="9" customFormat="1">
      <c r="A197" s="1" t="str">
        <f>'Data - All'!A197</f>
        <v>RegionEx</v>
      </c>
      <c r="B197" s="1" t="str">
        <f>'Data - All'!B197</f>
        <v>MSY</v>
      </c>
      <c r="C197" s="1" t="str">
        <f>'Data - All'!C197</f>
        <v>PNS</v>
      </c>
      <c r="D197" s="7">
        <f>'Data - All'!D197</f>
        <v>39707</v>
      </c>
      <c r="E197" s="5">
        <f>'Data - All'!E197</f>
        <v>0.88541666666666663</v>
      </c>
      <c r="F197" s="5">
        <f>'Data - All'!F197</f>
        <v>0.93402777777777768</v>
      </c>
      <c r="G197" s="5">
        <f>'Data - All'!G197</f>
        <v>0.93124999999999991</v>
      </c>
      <c r="H197" s="6">
        <f>'Data - All'!H197</f>
        <v>-4</v>
      </c>
      <c r="I197" s="8">
        <f>'Data - All'!I197</f>
        <v>0</v>
      </c>
      <c r="J197" s="8">
        <f>'Data - All'!J197</f>
        <v>3</v>
      </c>
      <c r="K197" s="8">
        <f>'Data - All'!K197</f>
        <v>3</v>
      </c>
      <c r="L197" s="1">
        <f>'Data - All'!L197</f>
        <v>54</v>
      </c>
    </row>
    <row r="198" spans="1:12" s="9" customFormat="1">
      <c r="A198" s="1" t="str">
        <f>'Data - All'!A198</f>
        <v>RegionEx</v>
      </c>
      <c r="B198" s="1" t="str">
        <f>'Data - All'!B198</f>
        <v>MSY</v>
      </c>
      <c r="C198" s="1" t="str">
        <f>'Data - All'!C198</f>
        <v>PNS</v>
      </c>
      <c r="D198" s="7">
        <f>'Data - All'!D198</f>
        <v>39708</v>
      </c>
      <c r="E198" s="5">
        <f>'Data - All'!E198</f>
        <v>0.88541666666666663</v>
      </c>
      <c r="F198" s="5">
        <f>'Data - All'!F198</f>
        <v>0.93402777777777768</v>
      </c>
      <c r="G198" s="5">
        <f>'Data - All'!G198</f>
        <v>0.93958333333333321</v>
      </c>
      <c r="H198" s="6">
        <f>'Data - All'!H198</f>
        <v>8</v>
      </c>
      <c r="I198" s="8">
        <f>'Data - All'!I198</f>
        <v>0</v>
      </c>
      <c r="J198" s="8">
        <f>'Data - All'!J198</f>
        <v>4</v>
      </c>
      <c r="K198" s="8">
        <f>'Data - All'!K198</f>
        <v>3</v>
      </c>
      <c r="L198" s="1">
        <f>'Data - All'!L198</f>
        <v>49</v>
      </c>
    </row>
    <row r="199" spans="1:12" s="9" customFormat="1">
      <c r="A199" s="1" t="str">
        <f>'Data - All'!A199</f>
        <v>RegionEx</v>
      </c>
      <c r="B199" s="1" t="str">
        <f>'Data - All'!B199</f>
        <v>MSY</v>
      </c>
      <c r="C199" s="1" t="str">
        <f>'Data - All'!C199</f>
        <v>PNS</v>
      </c>
      <c r="D199" s="7">
        <f>'Data - All'!D199</f>
        <v>39709</v>
      </c>
      <c r="E199" s="5">
        <f>'Data - All'!E199</f>
        <v>0.88541666666666663</v>
      </c>
      <c r="F199" s="5">
        <f>'Data - All'!F199</f>
        <v>0.93402777777777768</v>
      </c>
      <c r="G199" s="5">
        <f>'Data - All'!G199</f>
        <v>0.93402777777777768</v>
      </c>
      <c r="H199" s="6">
        <f>'Data - All'!H199</f>
        <v>0</v>
      </c>
      <c r="I199" s="8">
        <f>'Data - All'!I199</f>
        <v>0</v>
      </c>
      <c r="J199" s="8">
        <f>'Data - All'!J199</f>
        <v>5</v>
      </c>
      <c r="K199" s="8">
        <f>'Data - All'!K199</f>
        <v>3</v>
      </c>
      <c r="L199" s="1">
        <f>'Data - All'!L199</f>
        <v>49</v>
      </c>
    </row>
    <row r="200" spans="1:12" s="9" customFormat="1">
      <c r="A200" s="1" t="str">
        <f>'Data - All'!A200</f>
        <v>RegionEx</v>
      </c>
      <c r="B200" s="1" t="str">
        <f>'Data - All'!B200</f>
        <v>MSY</v>
      </c>
      <c r="C200" s="1" t="str">
        <f>'Data - All'!C200</f>
        <v>PNS</v>
      </c>
      <c r="D200" s="7">
        <f>'Data - All'!D200</f>
        <v>39710</v>
      </c>
      <c r="E200" s="5">
        <f>'Data - All'!E200</f>
        <v>0.88541666666666663</v>
      </c>
      <c r="F200" s="5">
        <f>'Data - All'!F200</f>
        <v>0.93402777777777768</v>
      </c>
      <c r="G200" s="5">
        <f>'Data - All'!G200</f>
        <v>0.94513888888888875</v>
      </c>
      <c r="H200" s="6">
        <f>'Data - All'!H200</f>
        <v>16</v>
      </c>
      <c r="I200" s="8">
        <f>'Data - All'!I200</f>
        <v>1</v>
      </c>
      <c r="J200" s="8">
        <f>'Data - All'!J200</f>
        <v>6</v>
      </c>
      <c r="K200" s="8">
        <f>'Data - All'!K200</f>
        <v>3</v>
      </c>
      <c r="L200" s="1">
        <f>'Data - All'!L200</f>
        <v>115</v>
      </c>
    </row>
    <row r="201" spans="1:12" s="9" customFormat="1">
      <c r="A201" s="1" t="str">
        <f>'Data - All'!A201</f>
        <v>RegionEx</v>
      </c>
      <c r="B201" s="1" t="str">
        <f>'Data - All'!B201</f>
        <v>MSY</v>
      </c>
      <c r="C201" s="1" t="str">
        <f>'Data - All'!C201</f>
        <v>PNS</v>
      </c>
      <c r="D201" s="7">
        <f>'Data - All'!D201</f>
        <v>39711</v>
      </c>
      <c r="E201" s="5">
        <f>'Data - All'!E201</f>
        <v>0.88541666666666663</v>
      </c>
      <c r="F201" s="5">
        <f>'Data - All'!F201</f>
        <v>0.93402777777777768</v>
      </c>
      <c r="G201" s="5">
        <f>'Data - All'!G201</f>
        <v>0.93680555555555545</v>
      </c>
      <c r="H201" s="6">
        <f>'Data - All'!H201</f>
        <v>4</v>
      </c>
      <c r="I201" s="8">
        <f>'Data - All'!I201</f>
        <v>0</v>
      </c>
      <c r="J201" s="8">
        <f>'Data - All'!J201</f>
        <v>7</v>
      </c>
      <c r="K201" s="8">
        <f>'Data - All'!K201</f>
        <v>3</v>
      </c>
      <c r="L201" s="1">
        <f>'Data - All'!L201</f>
        <v>50</v>
      </c>
    </row>
    <row r="202" spans="1:12" s="9" customFormat="1">
      <c r="A202" s="1" t="str">
        <f>'Data - All'!A202</f>
        <v>RegionEx</v>
      </c>
      <c r="B202" s="1" t="str">
        <f>'Data - All'!B202</f>
        <v>MSY</v>
      </c>
      <c r="C202" s="1" t="str">
        <f>'Data - All'!C202</f>
        <v>PNS</v>
      </c>
      <c r="D202" s="7">
        <f>'Data - All'!D202</f>
        <v>39712</v>
      </c>
      <c r="E202" s="5">
        <f>'Data - All'!E202</f>
        <v>0.88541666666666663</v>
      </c>
      <c r="F202" s="5">
        <f>'Data - All'!F202</f>
        <v>0.93402777777777768</v>
      </c>
      <c r="G202" s="5">
        <f>'Data - All'!G202</f>
        <v>0.9409722222222221</v>
      </c>
      <c r="H202" s="6">
        <f>'Data - All'!H202</f>
        <v>10</v>
      </c>
      <c r="I202" s="8">
        <f>'Data - All'!I202</f>
        <v>0</v>
      </c>
      <c r="J202" s="8">
        <f>'Data - All'!J202</f>
        <v>1</v>
      </c>
      <c r="K202" s="8">
        <f>'Data - All'!K202</f>
        <v>3</v>
      </c>
      <c r="L202" s="1">
        <f>'Data - All'!L202</f>
        <v>35</v>
      </c>
    </row>
    <row r="203" spans="1:12" s="9" customFormat="1">
      <c r="A203" s="1" t="str">
        <f>'Data - All'!A203</f>
        <v>RegionEx</v>
      </c>
      <c r="B203" s="1" t="str">
        <f>'Data - All'!B203</f>
        <v>MSY</v>
      </c>
      <c r="C203" s="1" t="str">
        <f>'Data - All'!C203</f>
        <v>PNS</v>
      </c>
      <c r="D203" s="7">
        <f>'Data - All'!D203</f>
        <v>39713</v>
      </c>
      <c r="E203" s="5">
        <f>'Data - All'!E203</f>
        <v>0.88541666666666663</v>
      </c>
      <c r="F203" s="5">
        <f>'Data - All'!F203</f>
        <v>0.93402777777777768</v>
      </c>
      <c r="G203" s="5">
        <f>'Data - All'!G203</f>
        <v>0.94305555555555542</v>
      </c>
      <c r="H203" s="6">
        <f>'Data - All'!H203</f>
        <v>13</v>
      </c>
      <c r="I203" s="8">
        <f>'Data - All'!I203</f>
        <v>0</v>
      </c>
      <c r="J203" s="8">
        <f>'Data - All'!J203</f>
        <v>2</v>
      </c>
      <c r="K203" s="8">
        <f>'Data - All'!K203</f>
        <v>3</v>
      </c>
      <c r="L203" s="1">
        <f>'Data - All'!L203</f>
        <v>128</v>
      </c>
    </row>
    <row r="204" spans="1:12" s="9" customFormat="1">
      <c r="A204" s="1" t="str">
        <f>'Data - All'!A204</f>
        <v>RegionEx</v>
      </c>
      <c r="B204" s="1" t="str">
        <f>'Data - All'!B204</f>
        <v>MSY</v>
      </c>
      <c r="C204" s="1" t="str">
        <f>'Data - All'!C204</f>
        <v>PNS</v>
      </c>
      <c r="D204" s="7">
        <f>'Data - All'!D204</f>
        <v>39714</v>
      </c>
      <c r="E204" s="5">
        <f>'Data - All'!E204</f>
        <v>0.88541666666666663</v>
      </c>
      <c r="F204" s="5">
        <f>'Data - All'!F204</f>
        <v>0.93402777777777768</v>
      </c>
      <c r="G204" s="5">
        <f>'Data - All'!G204</f>
        <v>0.93611111111111101</v>
      </c>
      <c r="H204" s="6">
        <f>'Data - All'!H204</f>
        <v>3</v>
      </c>
      <c r="I204" s="8">
        <f>'Data - All'!I204</f>
        <v>0</v>
      </c>
      <c r="J204" s="8">
        <f>'Data - All'!J204</f>
        <v>3</v>
      </c>
      <c r="K204" s="8">
        <f>'Data - All'!K204</f>
        <v>3</v>
      </c>
      <c r="L204" s="1">
        <f>'Data - All'!L204</f>
        <v>67</v>
      </c>
    </row>
    <row r="205" spans="1:12" s="9" customFormat="1">
      <c r="A205" s="1" t="str">
        <f>'Data - All'!A205</f>
        <v>RegionEx</v>
      </c>
      <c r="B205" s="1" t="str">
        <f>'Data - All'!B205</f>
        <v>MSY</v>
      </c>
      <c r="C205" s="1" t="str">
        <f>'Data - All'!C205</f>
        <v>PNS</v>
      </c>
      <c r="D205" s="7">
        <f>'Data - All'!D205</f>
        <v>39715</v>
      </c>
      <c r="E205" s="5">
        <f>'Data - All'!E205</f>
        <v>0.88541666666666663</v>
      </c>
      <c r="F205" s="5">
        <f>'Data - All'!F205</f>
        <v>0.93402777777777768</v>
      </c>
      <c r="G205" s="5">
        <f>'Data - All'!G205</f>
        <v>0.93541666666666656</v>
      </c>
      <c r="H205" s="6">
        <f>'Data - All'!H205</f>
        <v>2</v>
      </c>
      <c r="I205" s="8">
        <f>'Data - All'!I205</f>
        <v>0</v>
      </c>
      <c r="J205" s="8">
        <f>'Data - All'!J205</f>
        <v>4</v>
      </c>
      <c r="K205" s="8">
        <f>'Data - All'!K205</f>
        <v>3</v>
      </c>
      <c r="L205" s="1">
        <f>'Data - All'!L205</f>
        <v>65</v>
      </c>
    </row>
    <row r="206" spans="1:12" s="9" customFormat="1">
      <c r="A206" s="1" t="str">
        <f>'Data - All'!A206</f>
        <v>RegionEx</v>
      </c>
      <c r="B206" s="1" t="str">
        <f>'Data - All'!B206</f>
        <v>MSY</v>
      </c>
      <c r="C206" s="1" t="str">
        <f>'Data - All'!C206</f>
        <v>PNS</v>
      </c>
      <c r="D206" s="7">
        <f>'Data - All'!D206</f>
        <v>39716</v>
      </c>
      <c r="E206" s="5">
        <f>'Data - All'!E206</f>
        <v>0.88541666666666663</v>
      </c>
      <c r="F206" s="5">
        <f>'Data - All'!F206</f>
        <v>0.93402777777777768</v>
      </c>
      <c r="G206" s="5">
        <f>'Data - All'!G206</f>
        <v>0.93611111111111101</v>
      </c>
      <c r="H206" s="6">
        <f>'Data - All'!H206</f>
        <v>3</v>
      </c>
      <c r="I206" s="8">
        <f>'Data - All'!I206</f>
        <v>0</v>
      </c>
      <c r="J206" s="8">
        <f>'Data - All'!J206</f>
        <v>5</v>
      </c>
      <c r="K206" s="8">
        <f>'Data - All'!K206</f>
        <v>3</v>
      </c>
      <c r="L206" s="1">
        <f>'Data - All'!L206</f>
        <v>53</v>
      </c>
    </row>
    <row r="207" spans="1:12" s="9" customFormat="1">
      <c r="A207" s="1" t="str">
        <f>'Data - All'!A207</f>
        <v>RegionEx</v>
      </c>
      <c r="B207" s="1" t="str">
        <f>'Data - All'!B207</f>
        <v>MSY</v>
      </c>
      <c r="C207" s="1" t="str">
        <f>'Data - All'!C207</f>
        <v>PNS</v>
      </c>
      <c r="D207" s="7">
        <f>'Data - All'!D207</f>
        <v>39717</v>
      </c>
      <c r="E207" s="5">
        <f>'Data - All'!E207</f>
        <v>0.88541666666666663</v>
      </c>
      <c r="F207" s="5">
        <f>'Data - All'!F207</f>
        <v>0.93402777777777768</v>
      </c>
      <c r="G207" s="5">
        <f>'Data - All'!G207</f>
        <v>0.94444444444444431</v>
      </c>
      <c r="H207" s="6">
        <f>'Data - All'!H207</f>
        <v>15</v>
      </c>
      <c r="I207" s="8">
        <f>'Data - All'!I207</f>
        <v>1</v>
      </c>
      <c r="J207" s="8">
        <f>'Data - All'!J207</f>
        <v>6</v>
      </c>
      <c r="K207" s="8">
        <f>'Data - All'!K207</f>
        <v>3</v>
      </c>
      <c r="L207" s="1">
        <f>'Data - All'!L207</f>
        <v>112</v>
      </c>
    </row>
    <row r="208" spans="1:12" s="9" customFormat="1">
      <c r="A208" s="1" t="str">
        <f>'Data - All'!A208</f>
        <v>RegionEx</v>
      </c>
      <c r="B208" s="1" t="str">
        <f>'Data - All'!B208</f>
        <v>MSY</v>
      </c>
      <c r="C208" s="1" t="str">
        <f>'Data - All'!C208</f>
        <v>PNS</v>
      </c>
      <c r="D208" s="7">
        <f>'Data - All'!D208</f>
        <v>39718</v>
      </c>
      <c r="E208" s="5">
        <f>'Data - All'!E208</f>
        <v>0.88541666666666663</v>
      </c>
      <c r="F208" s="5">
        <f>'Data - All'!F208</f>
        <v>0.93402777777777768</v>
      </c>
      <c r="G208" s="5">
        <f>'Data - All'!G208</f>
        <v>0.93611111111111101</v>
      </c>
      <c r="H208" s="6">
        <f>'Data - All'!H208</f>
        <v>3</v>
      </c>
      <c r="I208" s="8">
        <f>'Data - All'!I208</f>
        <v>0</v>
      </c>
      <c r="J208" s="8">
        <f>'Data - All'!J208</f>
        <v>7</v>
      </c>
      <c r="K208" s="8">
        <f>'Data - All'!K208</f>
        <v>3</v>
      </c>
      <c r="L208" s="1">
        <f>'Data - All'!L208</f>
        <v>60</v>
      </c>
    </row>
    <row r="209" spans="1:12" s="9" customFormat="1">
      <c r="A209" s="1" t="str">
        <f>'Data - All'!A209</f>
        <v>RegionEx</v>
      </c>
      <c r="B209" s="1" t="str">
        <f>'Data - All'!B209</f>
        <v>MSY</v>
      </c>
      <c r="C209" s="1" t="str">
        <f>'Data - All'!C209</f>
        <v>PNS</v>
      </c>
      <c r="D209" s="7">
        <f>'Data - All'!D209</f>
        <v>39719</v>
      </c>
      <c r="E209" s="5">
        <f>'Data - All'!E209</f>
        <v>0.88541666666666663</v>
      </c>
      <c r="F209" s="5">
        <f>'Data - All'!F209</f>
        <v>0.93402777777777768</v>
      </c>
      <c r="G209" s="5">
        <f>'Data - All'!G209</f>
        <v>0.94027777777777766</v>
      </c>
      <c r="H209" s="6">
        <f>'Data - All'!H209</f>
        <v>9</v>
      </c>
      <c r="I209" s="8">
        <f>'Data - All'!I209</f>
        <v>0</v>
      </c>
      <c r="J209" s="8">
        <f>'Data - All'!J209</f>
        <v>1</v>
      </c>
      <c r="K209" s="8">
        <f>'Data - All'!K209</f>
        <v>3</v>
      </c>
      <c r="L209" s="1">
        <f>'Data - All'!L209</f>
        <v>61</v>
      </c>
    </row>
    <row r="210" spans="1:12" s="9" customFormat="1">
      <c r="A210" s="1" t="str">
        <f>'Data - All'!A210</f>
        <v>RegionEx</v>
      </c>
      <c r="B210" s="1" t="str">
        <f>'Data - All'!B210</f>
        <v>MSY</v>
      </c>
      <c r="C210" s="1" t="str">
        <f>'Data - All'!C210</f>
        <v>PNS</v>
      </c>
      <c r="D210" s="7">
        <f>'Data - All'!D210</f>
        <v>39720</v>
      </c>
      <c r="E210" s="5">
        <f>'Data - All'!E210</f>
        <v>0.88541666666666663</v>
      </c>
      <c r="F210" s="5">
        <f>'Data - All'!F210</f>
        <v>0.93402777777777768</v>
      </c>
      <c r="G210" s="5">
        <f>'Data - All'!G210</f>
        <v>0.97777777777777763</v>
      </c>
      <c r="H210" s="6">
        <f>'Data - All'!H210</f>
        <v>63</v>
      </c>
      <c r="I210" s="8">
        <f>'Data - All'!I210</f>
        <v>1</v>
      </c>
      <c r="J210" s="8">
        <f>'Data - All'!J210</f>
        <v>2</v>
      </c>
      <c r="K210" s="8">
        <f>'Data - All'!K210</f>
        <v>3</v>
      </c>
      <c r="L210" s="1">
        <f>'Data - All'!L210</f>
        <v>119</v>
      </c>
    </row>
    <row r="211" spans="1:12" s="9" customFormat="1">
      <c r="A211" s="1" t="str">
        <f>'Data - All'!A211</f>
        <v>RegionEx</v>
      </c>
      <c r="B211" s="1" t="str">
        <f>'Data - All'!B211</f>
        <v>MSY</v>
      </c>
      <c r="C211" s="1" t="str">
        <f>'Data - All'!C211</f>
        <v>PNS</v>
      </c>
      <c r="D211" s="7">
        <f>'Data - All'!D211</f>
        <v>39721</v>
      </c>
      <c r="E211" s="5">
        <f>'Data - All'!E211</f>
        <v>0.88541666666666663</v>
      </c>
      <c r="F211" s="5">
        <f>'Data - All'!F211</f>
        <v>0.93402777777777768</v>
      </c>
      <c r="G211" s="5">
        <f>'Data - All'!G211</f>
        <v>0.93819444444444433</v>
      </c>
      <c r="H211" s="6">
        <f>'Data - All'!H211</f>
        <v>6</v>
      </c>
      <c r="I211" s="8">
        <f>'Data - All'!I211</f>
        <v>0</v>
      </c>
      <c r="J211" s="8">
        <f>'Data - All'!J211</f>
        <v>3</v>
      </c>
      <c r="K211" s="8">
        <f>'Data - All'!K211</f>
        <v>3</v>
      </c>
      <c r="L211" s="1">
        <f>'Data - All'!L211</f>
        <v>60</v>
      </c>
    </row>
    <row r="212" spans="1:12" s="9" customFormat="1">
      <c r="A212" s="1" t="str">
        <f>'Data - All'!A212</f>
        <v>RegionEx</v>
      </c>
      <c r="B212" s="1" t="str">
        <f>'Data - All'!B212</f>
        <v>PNS</v>
      </c>
      <c r="C212" s="1" t="str">
        <f>'Data - All'!C212</f>
        <v>MSY</v>
      </c>
      <c r="D212" s="7">
        <f>'Data - All'!D212</f>
        <v>39692</v>
      </c>
      <c r="E212" s="5">
        <f>'Data - All'!E212</f>
        <v>0.75347222222222221</v>
      </c>
      <c r="F212" s="5">
        <f>'Data - All'!F212</f>
        <v>0.80208333333333337</v>
      </c>
      <c r="G212" s="5">
        <f>'Data - All'!G212</f>
        <v>0.81458333333333333</v>
      </c>
      <c r="H212" s="6">
        <f>'Data - All'!H212</f>
        <v>18</v>
      </c>
      <c r="I212" s="8">
        <f>'Data - All'!I212</f>
        <v>1</v>
      </c>
      <c r="J212" s="8">
        <f>'Data - All'!J212</f>
        <v>2</v>
      </c>
      <c r="K212" s="8">
        <f>'Data - All'!K212</f>
        <v>4</v>
      </c>
      <c r="L212" s="1">
        <f>'Data - All'!L212</f>
        <v>137</v>
      </c>
    </row>
    <row r="213" spans="1:12" s="9" customFormat="1">
      <c r="A213" s="1" t="str">
        <f>'Data - All'!A213</f>
        <v>RegionEx</v>
      </c>
      <c r="B213" s="1" t="str">
        <f>'Data - All'!B213</f>
        <v>PNS</v>
      </c>
      <c r="C213" s="1" t="str">
        <f>'Data - All'!C213</f>
        <v>MSY</v>
      </c>
      <c r="D213" s="7">
        <f>'Data - All'!D213</f>
        <v>39693</v>
      </c>
      <c r="E213" s="5">
        <f>'Data - All'!E213</f>
        <v>0.75347222222222221</v>
      </c>
      <c r="F213" s="5">
        <f>'Data - All'!F213</f>
        <v>0.80208333333333337</v>
      </c>
      <c r="G213" s="5">
        <f>'Data - All'!G213</f>
        <v>0.80763888888888891</v>
      </c>
      <c r="H213" s="6">
        <f>'Data - All'!H213</f>
        <v>8</v>
      </c>
      <c r="I213" s="8">
        <f>'Data - All'!I213</f>
        <v>0</v>
      </c>
      <c r="J213" s="8">
        <f>'Data - All'!J213</f>
        <v>3</v>
      </c>
      <c r="K213" s="8">
        <f>'Data - All'!K213</f>
        <v>4</v>
      </c>
      <c r="L213" s="1">
        <f>'Data - All'!L213</f>
        <v>65</v>
      </c>
    </row>
    <row r="214" spans="1:12" s="9" customFormat="1">
      <c r="A214" s="1" t="str">
        <f>'Data - All'!A214</f>
        <v>RegionEx</v>
      </c>
      <c r="B214" s="1" t="str">
        <f>'Data - All'!B214</f>
        <v>PNS</v>
      </c>
      <c r="C214" s="1" t="str">
        <f>'Data - All'!C214</f>
        <v>MSY</v>
      </c>
      <c r="D214" s="7">
        <f>'Data - All'!D214</f>
        <v>39694</v>
      </c>
      <c r="E214" s="5">
        <f>'Data - All'!E214</f>
        <v>0.75347222222222221</v>
      </c>
      <c r="F214" s="5">
        <f>'Data - All'!F214</f>
        <v>0.80208333333333337</v>
      </c>
      <c r="G214" s="5">
        <f>'Data - All'!G214</f>
        <v>0.80555555555555558</v>
      </c>
      <c r="H214" s="6">
        <f>'Data - All'!H214</f>
        <v>5</v>
      </c>
      <c r="I214" s="8">
        <f>'Data - All'!I214</f>
        <v>0</v>
      </c>
      <c r="J214" s="8">
        <f>'Data - All'!J214</f>
        <v>4</v>
      </c>
      <c r="K214" s="8">
        <f>'Data - All'!K214</f>
        <v>4</v>
      </c>
      <c r="L214" s="1">
        <f>'Data - All'!L214</f>
        <v>62</v>
      </c>
    </row>
    <row r="215" spans="1:12" s="9" customFormat="1">
      <c r="A215" s="1" t="str">
        <f>'Data - All'!A215</f>
        <v>RegionEx</v>
      </c>
      <c r="B215" s="1" t="str">
        <f>'Data - All'!B215</f>
        <v>PNS</v>
      </c>
      <c r="C215" s="1" t="str">
        <f>'Data - All'!C215</f>
        <v>MSY</v>
      </c>
      <c r="D215" s="7">
        <f>'Data - All'!D215</f>
        <v>39695</v>
      </c>
      <c r="E215" s="5">
        <f>'Data - All'!E215</f>
        <v>0.75347222222222221</v>
      </c>
      <c r="F215" s="5">
        <f>'Data - All'!F215</f>
        <v>0.80208333333333337</v>
      </c>
      <c r="G215" s="5">
        <f>'Data - All'!G215</f>
        <v>0.80694444444444446</v>
      </c>
      <c r="H215" s="6">
        <f>'Data - All'!H215</f>
        <v>7</v>
      </c>
      <c r="I215" s="8">
        <f>'Data - All'!I215</f>
        <v>0</v>
      </c>
      <c r="J215" s="8">
        <f>'Data - All'!J215</f>
        <v>5</v>
      </c>
      <c r="K215" s="8">
        <f>'Data - All'!K215</f>
        <v>4</v>
      </c>
      <c r="L215" s="1">
        <f>'Data - All'!L215</f>
        <v>61</v>
      </c>
    </row>
    <row r="216" spans="1:12" s="9" customFormat="1">
      <c r="A216" s="1" t="str">
        <f>'Data - All'!A216</f>
        <v>RegionEx</v>
      </c>
      <c r="B216" s="1" t="str">
        <f>'Data - All'!B216</f>
        <v>PNS</v>
      </c>
      <c r="C216" s="1" t="str">
        <f>'Data - All'!C216</f>
        <v>MSY</v>
      </c>
      <c r="D216" s="7">
        <f>'Data - All'!D216</f>
        <v>39696</v>
      </c>
      <c r="E216" s="5">
        <f>'Data - All'!E216</f>
        <v>0.75347222222222221</v>
      </c>
      <c r="F216" s="5">
        <f>'Data - All'!F216</f>
        <v>0.80208333333333337</v>
      </c>
      <c r="G216" s="5">
        <f>'Data - All'!G216</f>
        <v>0.81041666666666667</v>
      </c>
      <c r="H216" s="6">
        <f>'Data - All'!H216</f>
        <v>12</v>
      </c>
      <c r="I216" s="8">
        <f>'Data - All'!I216</f>
        <v>0</v>
      </c>
      <c r="J216" s="8">
        <f>'Data - All'!J216</f>
        <v>6</v>
      </c>
      <c r="K216" s="8">
        <f>'Data - All'!K216</f>
        <v>4</v>
      </c>
      <c r="L216" s="1">
        <f>'Data - All'!L216</f>
        <v>116</v>
      </c>
    </row>
    <row r="217" spans="1:12" s="9" customFormat="1">
      <c r="A217" s="1" t="str">
        <f>'Data - All'!A217</f>
        <v>RegionEx</v>
      </c>
      <c r="B217" s="1" t="str">
        <f>'Data - All'!B217</f>
        <v>PNS</v>
      </c>
      <c r="C217" s="1" t="str">
        <f>'Data - All'!C217</f>
        <v>MSY</v>
      </c>
      <c r="D217" s="7">
        <f>'Data - All'!D217</f>
        <v>39697</v>
      </c>
      <c r="E217" s="5">
        <f>'Data - All'!E217</f>
        <v>0.75347222222222221</v>
      </c>
      <c r="F217" s="5">
        <f>'Data - All'!F217</f>
        <v>0.80208333333333337</v>
      </c>
      <c r="G217" s="5">
        <f>'Data - All'!G217</f>
        <v>0.8</v>
      </c>
      <c r="H217" s="6">
        <f>'Data - All'!H217</f>
        <v>-3</v>
      </c>
      <c r="I217" s="8">
        <f>'Data - All'!I217</f>
        <v>0</v>
      </c>
      <c r="J217" s="8">
        <f>'Data - All'!J217</f>
        <v>7</v>
      </c>
      <c r="K217" s="8">
        <f>'Data - All'!K217</f>
        <v>4</v>
      </c>
      <c r="L217" s="1">
        <f>'Data - All'!L217</f>
        <v>56</v>
      </c>
    </row>
    <row r="218" spans="1:12" s="9" customFormat="1">
      <c r="A218" s="1" t="str">
        <f>'Data - All'!A218</f>
        <v>RegionEx</v>
      </c>
      <c r="B218" s="1" t="str">
        <f>'Data - All'!B218</f>
        <v>PNS</v>
      </c>
      <c r="C218" s="1" t="str">
        <f>'Data - All'!C218</f>
        <v>MSY</v>
      </c>
      <c r="D218" s="7">
        <f>'Data - All'!D218</f>
        <v>39698</v>
      </c>
      <c r="E218" s="5">
        <f>'Data - All'!E218</f>
        <v>0.75347222222222221</v>
      </c>
      <c r="F218" s="5">
        <f>'Data - All'!F218</f>
        <v>0.80208333333333337</v>
      </c>
      <c r="G218" s="5">
        <f>'Data - All'!G218</f>
        <v>0.80902777777777779</v>
      </c>
      <c r="H218" s="6">
        <f>'Data - All'!H218</f>
        <v>10</v>
      </c>
      <c r="I218" s="8">
        <f>'Data - All'!I218</f>
        <v>0</v>
      </c>
      <c r="J218" s="8">
        <f>'Data - All'!J218</f>
        <v>1</v>
      </c>
      <c r="K218" s="8">
        <f>'Data - All'!K218</f>
        <v>4</v>
      </c>
      <c r="L218" s="1">
        <f>'Data - All'!L218</f>
        <v>58</v>
      </c>
    </row>
    <row r="219" spans="1:12" s="9" customFormat="1">
      <c r="A219" s="1" t="str">
        <f>'Data - All'!A219</f>
        <v>RegionEx</v>
      </c>
      <c r="B219" s="1" t="str">
        <f>'Data - All'!B219</f>
        <v>PNS</v>
      </c>
      <c r="C219" s="1" t="str">
        <f>'Data - All'!C219</f>
        <v>MSY</v>
      </c>
      <c r="D219" s="7">
        <f>'Data - All'!D219</f>
        <v>39699</v>
      </c>
      <c r="E219" s="5">
        <f>'Data - All'!E219</f>
        <v>0.75347222222222221</v>
      </c>
      <c r="F219" s="5">
        <f>'Data - All'!F219</f>
        <v>0.80208333333333337</v>
      </c>
      <c r="G219" s="5">
        <f>'Data - All'!G219</f>
        <v>0.81458333333333333</v>
      </c>
      <c r="H219" s="6">
        <f>'Data - All'!H219</f>
        <v>18</v>
      </c>
      <c r="I219" s="8">
        <f>'Data - All'!I219</f>
        <v>1</v>
      </c>
      <c r="J219" s="8">
        <f>'Data - All'!J219</f>
        <v>2</v>
      </c>
      <c r="K219" s="8">
        <f>'Data - All'!K219</f>
        <v>4</v>
      </c>
      <c r="L219" s="1">
        <f>'Data - All'!L219</f>
        <v>102</v>
      </c>
    </row>
    <row r="220" spans="1:12" s="9" customFormat="1">
      <c r="A220" s="1" t="str">
        <f>'Data - All'!A220</f>
        <v>RegionEx</v>
      </c>
      <c r="B220" s="1" t="str">
        <f>'Data - All'!B220</f>
        <v>PNS</v>
      </c>
      <c r="C220" s="1" t="str">
        <f>'Data - All'!C220</f>
        <v>MSY</v>
      </c>
      <c r="D220" s="7">
        <f>'Data - All'!D220</f>
        <v>39700</v>
      </c>
      <c r="E220" s="5">
        <f>'Data - All'!E220</f>
        <v>0.75347222222222221</v>
      </c>
      <c r="F220" s="5">
        <f>'Data - All'!F220</f>
        <v>0.80208333333333337</v>
      </c>
      <c r="G220" s="5">
        <f>'Data - All'!G220</f>
        <v>0.80069444444444449</v>
      </c>
      <c r="H220" s="6">
        <f>'Data - All'!H220</f>
        <v>-2</v>
      </c>
      <c r="I220" s="8">
        <f>'Data - All'!I220</f>
        <v>0</v>
      </c>
      <c r="J220" s="8">
        <f>'Data - All'!J220</f>
        <v>3</v>
      </c>
      <c r="K220" s="8">
        <f>'Data - All'!K220</f>
        <v>4</v>
      </c>
      <c r="L220" s="1">
        <f>'Data - All'!L220</f>
        <v>69</v>
      </c>
    </row>
    <row r="221" spans="1:12" s="9" customFormat="1">
      <c r="A221" s="1" t="str">
        <f>'Data - All'!A221</f>
        <v>RegionEx</v>
      </c>
      <c r="B221" s="1" t="str">
        <f>'Data - All'!B221</f>
        <v>PNS</v>
      </c>
      <c r="C221" s="1" t="str">
        <f>'Data - All'!C221</f>
        <v>MSY</v>
      </c>
      <c r="D221" s="7">
        <f>'Data - All'!D221</f>
        <v>39701</v>
      </c>
      <c r="E221" s="5">
        <f>'Data - All'!E221</f>
        <v>0.75347222222222221</v>
      </c>
      <c r="F221" s="5">
        <f>'Data - All'!F221</f>
        <v>0.80208333333333337</v>
      </c>
      <c r="G221" s="5">
        <f>'Data - All'!G221</f>
        <v>0.8</v>
      </c>
      <c r="H221" s="6">
        <f>'Data - All'!H221</f>
        <v>-3</v>
      </c>
      <c r="I221" s="8">
        <f>'Data - All'!I221</f>
        <v>0</v>
      </c>
      <c r="J221" s="8">
        <f>'Data - All'!J221</f>
        <v>4</v>
      </c>
      <c r="K221" s="8">
        <f>'Data - All'!K221</f>
        <v>4</v>
      </c>
      <c r="L221" s="1">
        <f>'Data - All'!L221</f>
        <v>78</v>
      </c>
    </row>
    <row r="222" spans="1:12" s="9" customFormat="1">
      <c r="A222" s="1" t="str">
        <f>'Data - All'!A222</f>
        <v>RegionEx</v>
      </c>
      <c r="B222" s="1" t="str">
        <f>'Data - All'!B222</f>
        <v>PNS</v>
      </c>
      <c r="C222" s="1" t="str">
        <f>'Data - All'!C222</f>
        <v>MSY</v>
      </c>
      <c r="D222" s="7">
        <f>'Data - All'!D222</f>
        <v>39702</v>
      </c>
      <c r="E222" s="5">
        <f>'Data - All'!E222</f>
        <v>0.75347222222222221</v>
      </c>
      <c r="F222" s="5">
        <f>'Data - All'!F222</f>
        <v>0.80208333333333337</v>
      </c>
      <c r="G222" s="5">
        <f>'Data - All'!G222</f>
        <v>0.80486111111111114</v>
      </c>
      <c r="H222" s="6">
        <f>'Data - All'!H222</f>
        <v>4</v>
      </c>
      <c r="I222" s="8">
        <f>'Data - All'!I222</f>
        <v>0</v>
      </c>
      <c r="J222" s="8">
        <f>'Data - All'!J222</f>
        <v>5</v>
      </c>
      <c r="K222" s="8">
        <f>'Data - All'!K222</f>
        <v>4</v>
      </c>
      <c r="L222" s="1">
        <f>'Data - All'!L222</f>
        <v>70</v>
      </c>
    </row>
    <row r="223" spans="1:12" s="9" customFormat="1">
      <c r="A223" s="1" t="str">
        <f>'Data - All'!A223</f>
        <v>RegionEx</v>
      </c>
      <c r="B223" s="1" t="str">
        <f>'Data - All'!B223</f>
        <v>PNS</v>
      </c>
      <c r="C223" s="1" t="str">
        <f>'Data - All'!C223</f>
        <v>MSY</v>
      </c>
      <c r="D223" s="7">
        <f>'Data - All'!D223</f>
        <v>39703</v>
      </c>
      <c r="E223" s="5">
        <f>'Data - All'!E223</f>
        <v>0.75347222222222221</v>
      </c>
      <c r="F223" s="5">
        <f>'Data - All'!F223</f>
        <v>0.80208333333333337</v>
      </c>
      <c r="G223" s="5">
        <f>'Data - All'!G223</f>
        <v>0.85416666666666674</v>
      </c>
      <c r="H223" s="6">
        <f>'Data - All'!H223</f>
        <v>75</v>
      </c>
      <c r="I223" s="8">
        <f>'Data - All'!I223</f>
        <v>1</v>
      </c>
      <c r="J223" s="8">
        <f>'Data - All'!J223</f>
        <v>6</v>
      </c>
      <c r="K223" s="8">
        <f>'Data - All'!K223</f>
        <v>4</v>
      </c>
      <c r="L223" s="1">
        <f>'Data - All'!L223</f>
        <v>108</v>
      </c>
    </row>
    <row r="224" spans="1:12" s="9" customFormat="1">
      <c r="A224" s="1" t="str">
        <f>'Data - All'!A224</f>
        <v>RegionEx</v>
      </c>
      <c r="B224" s="1" t="str">
        <f>'Data - All'!B224</f>
        <v>PNS</v>
      </c>
      <c r="C224" s="1" t="str">
        <f>'Data - All'!C224</f>
        <v>MSY</v>
      </c>
      <c r="D224" s="7">
        <f>'Data - All'!D224</f>
        <v>39704</v>
      </c>
      <c r="E224" s="5">
        <f>'Data - All'!E224</f>
        <v>0.75347222222222221</v>
      </c>
      <c r="F224" s="5">
        <f>'Data - All'!F224</f>
        <v>0.80208333333333337</v>
      </c>
      <c r="G224" s="5">
        <f>'Data - All'!G224</f>
        <v>0.80694444444444446</v>
      </c>
      <c r="H224" s="6">
        <f>'Data - All'!H224</f>
        <v>7</v>
      </c>
      <c r="I224" s="8">
        <f>'Data - All'!I224</f>
        <v>0</v>
      </c>
      <c r="J224" s="8">
        <f>'Data - All'!J224</f>
        <v>7</v>
      </c>
      <c r="K224" s="8">
        <f>'Data - All'!K224</f>
        <v>4</v>
      </c>
      <c r="L224" s="1">
        <f>'Data - All'!L224</f>
        <v>61</v>
      </c>
    </row>
    <row r="225" spans="1:12" s="9" customFormat="1">
      <c r="A225" s="1" t="str">
        <f>'Data - All'!A225</f>
        <v>RegionEx</v>
      </c>
      <c r="B225" s="1" t="str">
        <f>'Data - All'!B225</f>
        <v>PNS</v>
      </c>
      <c r="C225" s="1" t="str">
        <f>'Data - All'!C225</f>
        <v>MSY</v>
      </c>
      <c r="D225" s="7">
        <f>'Data - All'!D225</f>
        <v>39705</v>
      </c>
      <c r="E225" s="5">
        <f>'Data - All'!E225</f>
        <v>0.75347222222222221</v>
      </c>
      <c r="F225" s="5">
        <f>'Data - All'!F225</f>
        <v>0.80208333333333337</v>
      </c>
      <c r="G225" s="5">
        <f>'Data - All'!G225</f>
        <v>0.81041666666666667</v>
      </c>
      <c r="H225" s="6">
        <f>'Data - All'!H225</f>
        <v>12</v>
      </c>
      <c r="I225" s="8">
        <f>'Data - All'!I225</f>
        <v>0</v>
      </c>
      <c r="J225" s="8">
        <f>'Data - All'!J225</f>
        <v>1</v>
      </c>
      <c r="K225" s="8">
        <f>'Data - All'!K225</f>
        <v>4</v>
      </c>
      <c r="L225" s="1">
        <f>'Data - All'!L225</f>
        <v>53</v>
      </c>
    </row>
    <row r="226" spans="1:12" s="9" customFormat="1">
      <c r="A226" s="1" t="str">
        <f>'Data - All'!A226</f>
        <v>RegionEx</v>
      </c>
      <c r="B226" s="1" t="str">
        <f>'Data - All'!B226</f>
        <v>PNS</v>
      </c>
      <c r="C226" s="1" t="str">
        <f>'Data - All'!C226</f>
        <v>MSY</v>
      </c>
      <c r="D226" s="7">
        <f>'Data - All'!D226</f>
        <v>39706</v>
      </c>
      <c r="E226" s="5">
        <f>'Data - All'!E226</f>
        <v>0.75347222222222221</v>
      </c>
      <c r="F226" s="5">
        <f>'Data - All'!F226</f>
        <v>0.80208333333333337</v>
      </c>
      <c r="G226" s="5">
        <f>'Data - All'!G226</f>
        <v>0.8125</v>
      </c>
      <c r="H226" s="6">
        <f>'Data - All'!H226</f>
        <v>15</v>
      </c>
      <c r="I226" s="8">
        <f>'Data - All'!I226</f>
        <v>1</v>
      </c>
      <c r="J226" s="8">
        <f>'Data - All'!J226</f>
        <v>2</v>
      </c>
      <c r="K226" s="8">
        <f>'Data - All'!K226</f>
        <v>4</v>
      </c>
      <c r="L226" s="1">
        <f>'Data - All'!L226</f>
        <v>127</v>
      </c>
    </row>
    <row r="227" spans="1:12" s="9" customFormat="1">
      <c r="A227" s="1" t="str">
        <f>'Data - All'!A227</f>
        <v>RegionEx</v>
      </c>
      <c r="B227" s="1" t="str">
        <f>'Data - All'!B227</f>
        <v>PNS</v>
      </c>
      <c r="C227" s="1" t="str">
        <f>'Data - All'!C227</f>
        <v>MSY</v>
      </c>
      <c r="D227" s="7">
        <f>'Data - All'!D227</f>
        <v>39707</v>
      </c>
      <c r="E227" s="5">
        <f>'Data - All'!E227</f>
        <v>0.75347222222222221</v>
      </c>
      <c r="F227" s="5">
        <f>'Data - All'!F227</f>
        <v>0.80208333333333337</v>
      </c>
      <c r="G227" s="5">
        <f>'Data - All'!G227</f>
        <v>0.79444444444444451</v>
      </c>
      <c r="H227" s="6">
        <f>'Data - All'!H227</f>
        <v>-11</v>
      </c>
      <c r="I227" s="8">
        <f>'Data - All'!I227</f>
        <v>0</v>
      </c>
      <c r="J227" s="8">
        <f>'Data - All'!J227</f>
        <v>3</v>
      </c>
      <c r="K227" s="8">
        <f>'Data - All'!K227</f>
        <v>4</v>
      </c>
      <c r="L227" s="1">
        <f>'Data - All'!L227</f>
        <v>79</v>
      </c>
    </row>
    <row r="228" spans="1:12" s="9" customFormat="1">
      <c r="A228" s="1" t="str">
        <f>'Data - All'!A228</f>
        <v>RegionEx</v>
      </c>
      <c r="B228" s="1" t="str">
        <f>'Data - All'!B228</f>
        <v>PNS</v>
      </c>
      <c r="C228" s="1" t="str">
        <f>'Data - All'!C228</f>
        <v>MSY</v>
      </c>
      <c r="D228" s="7">
        <f>'Data - All'!D228</f>
        <v>39708</v>
      </c>
      <c r="E228" s="5">
        <f>'Data - All'!E228</f>
        <v>0.75347222222222221</v>
      </c>
      <c r="F228" s="5">
        <f>'Data - All'!F228</f>
        <v>0.80208333333333337</v>
      </c>
      <c r="G228" s="5">
        <f>'Data - All'!G228</f>
        <v>0.80763888888888891</v>
      </c>
      <c r="H228" s="6">
        <f>'Data - All'!H228</f>
        <v>8</v>
      </c>
      <c r="I228" s="8">
        <f>'Data - All'!I228</f>
        <v>0</v>
      </c>
      <c r="J228" s="8">
        <f>'Data - All'!J228</f>
        <v>4</v>
      </c>
      <c r="K228" s="8">
        <f>'Data - All'!K228</f>
        <v>4</v>
      </c>
      <c r="L228" s="1">
        <f>'Data - All'!L228</f>
        <v>74</v>
      </c>
    </row>
    <row r="229" spans="1:12" s="9" customFormat="1">
      <c r="A229" s="1" t="str">
        <f>'Data - All'!A229</f>
        <v>RegionEx</v>
      </c>
      <c r="B229" s="1" t="str">
        <f>'Data - All'!B229</f>
        <v>PNS</v>
      </c>
      <c r="C229" s="1" t="str">
        <f>'Data - All'!C229</f>
        <v>MSY</v>
      </c>
      <c r="D229" s="7">
        <f>'Data - All'!D229</f>
        <v>39709</v>
      </c>
      <c r="E229" s="5">
        <f>'Data - All'!E229</f>
        <v>0.75347222222222221</v>
      </c>
      <c r="F229" s="5">
        <f>'Data - All'!F229</f>
        <v>0.80208333333333337</v>
      </c>
      <c r="G229" s="5">
        <f>'Data - All'!G229</f>
        <v>0.8</v>
      </c>
      <c r="H229" s="6">
        <f>'Data - All'!H229</f>
        <v>-3</v>
      </c>
      <c r="I229" s="8">
        <f>'Data - All'!I229</f>
        <v>0</v>
      </c>
      <c r="J229" s="8">
        <f>'Data - All'!J229</f>
        <v>5</v>
      </c>
      <c r="K229" s="8">
        <f>'Data - All'!K229</f>
        <v>4</v>
      </c>
      <c r="L229" s="1">
        <f>'Data - All'!L229</f>
        <v>62</v>
      </c>
    </row>
    <row r="230" spans="1:12" s="9" customFormat="1">
      <c r="A230" s="1" t="str">
        <f>'Data - All'!A230</f>
        <v>RegionEx</v>
      </c>
      <c r="B230" s="1" t="str">
        <f>'Data - All'!B230</f>
        <v>PNS</v>
      </c>
      <c r="C230" s="1" t="str">
        <f>'Data - All'!C230</f>
        <v>MSY</v>
      </c>
      <c r="D230" s="7">
        <f>'Data - All'!D230</f>
        <v>39710</v>
      </c>
      <c r="E230" s="5">
        <f>'Data - All'!E230</f>
        <v>0.75347222222222221</v>
      </c>
      <c r="F230" s="5">
        <f>'Data - All'!F230</f>
        <v>0.80208333333333337</v>
      </c>
      <c r="G230" s="5">
        <f>'Data - All'!G230</f>
        <v>0.81388888888888888</v>
      </c>
      <c r="H230" s="6">
        <f>'Data - All'!H230</f>
        <v>17</v>
      </c>
      <c r="I230" s="8">
        <f>'Data - All'!I230</f>
        <v>1</v>
      </c>
      <c r="J230" s="8">
        <f>'Data - All'!J230</f>
        <v>6</v>
      </c>
      <c r="K230" s="8">
        <f>'Data - All'!K230</f>
        <v>4</v>
      </c>
      <c r="L230" s="1">
        <f>'Data - All'!L230</f>
        <v>119</v>
      </c>
    </row>
    <row r="231" spans="1:12" s="9" customFormat="1">
      <c r="A231" s="1" t="str">
        <f>'Data - All'!A231</f>
        <v>RegionEx</v>
      </c>
      <c r="B231" s="1" t="str">
        <f>'Data - All'!B231</f>
        <v>PNS</v>
      </c>
      <c r="C231" s="1" t="str">
        <f>'Data - All'!C231</f>
        <v>MSY</v>
      </c>
      <c r="D231" s="7">
        <f>'Data - All'!D231</f>
        <v>39711</v>
      </c>
      <c r="E231" s="5">
        <f>'Data - All'!E231</f>
        <v>0.75347222222222221</v>
      </c>
      <c r="F231" s="5">
        <f>'Data - All'!F231</f>
        <v>0.80208333333333337</v>
      </c>
      <c r="G231" s="5">
        <f>'Data - All'!G231</f>
        <v>0.8041666666666667</v>
      </c>
      <c r="H231" s="6">
        <f>'Data - All'!H231</f>
        <v>3</v>
      </c>
      <c r="I231" s="8">
        <f>'Data - All'!I231</f>
        <v>0</v>
      </c>
      <c r="J231" s="8">
        <f>'Data - All'!J231</f>
        <v>7</v>
      </c>
      <c r="K231" s="8">
        <f>'Data - All'!K231</f>
        <v>4</v>
      </c>
      <c r="L231" s="1">
        <f>'Data - All'!L231</f>
        <v>63</v>
      </c>
    </row>
    <row r="232" spans="1:12" s="9" customFormat="1">
      <c r="A232" s="1" t="str">
        <f>'Data - All'!A232</f>
        <v>RegionEx</v>
      </c>
      <c r="B232" s="1" t="str">
        <f>'Data - All'!B232</f>
        <v>PNS</v>
      </c>
      <c r="C232" s="1" t="str">
        <f>'Data - All'!C232</f>
        <v>MSY</v>
      </c>
      <c r="D232" s="7">
        <f>'Data - All'!D232</f>
        <v>39712</v>
      </c>
      <c r="E232" s="5">
        <f>'Data - All'!E232</f>
        <v>0.75347222222222221</v>
      </c>
      <c r="F232" s="5">
        <f>'Data - All'!F232</f>
        <v>0.80208333333333337</v>
      </c>
      <c r="G232" s="5">
        <f>'Data - All'!G232</f>
        <v>0.80902777777777779</v>
      </c>
      <c r="H232" s="6">
        <f>'Data - All'!H232</f>
        <v>10</v>
      </c>
      <c r="I232" s="8">
        <f>'Data - All'!I232</f>
        <v>0</v>
      </c>
      <c r="J232" s="8">
        <f>'Data - All'!J232</f>
        <v>1</v>
      </c>
      <c r="K232" s="8">
        <f>'Data - All'!K232</f>
        <v>4</v>
      </c>
      <c r="L232" s="1">
        <f>'Data - All'!L232</f>
        <v>68</v>
      </c>
    </row>
    <row r="233" spans="1:12" s="9" customFormat="1">
      <c r="A233" s="1" t="str">
        <f>'Data - All'!A233</f>
        <v>RegionEx</v>
      </c>
      <c r="B233" s="1" t="str">
        <f>'Data - All'!B233</f>
        <v>PNS</v>
      </c>
      <c r="C233" s="1" t="str">
        <f>'Data - All'!C233</f>
        <v>MSY</v>
      </c>
      <c r="D233" s="7">
        <f>'Data - All'!D233</f>
        <v>39713</v>
      </c>
      <c r="E233" s="5">
        <f>'Data - All'!E233</f>
        <v>0.75347222222222221</v>
      </c>
      <c r="F233" s="5">
        <f>'Data - All'!F233</f>
        <v>0.80208333333333337</v>
      </c>
      <c r="G233" s="5">
        <f>'Data - All'!G233</f>
        <v>0.8125</v>
      </c>
      <c r="H233" s="6">
        <f>'Data - All'!H233</f>
        <v>15</v>
      </c>
      <c r="I233" s="8">
        <f>'Data - All'!I233</f>
        <v>1</v>
      </c>
      <c r="J233" s="8">
        <f>'Data - All'!J233</f>
        <v>2</v>
      </c>
      <c r="K233" s="8">
        <f>'Data - All'!K233</f>
        <v>4</v>
      </c>
      <c r="L233" s="1">
        <f>'Data - All'!L233</f>
        <v>124</v>
      </c>
    </row>
    <row r="234" spans="1:12" s="9" customFormat="1">
      <c r="A234" s="1" t="str">
        <f>'Data - All'!A234</f>
        <v>RegionEx</v>
      </c>
      <c r="B234" s="1" t="str">
        <f>'Data - All'!B234</f>
        <v>PNS</v>
      </c>
      <c r="C234" s="1" t="str">
        <f>'Data - All'!C234</f>
        <v>MSY</v>
      </c>
      <c r="D234" s="7">
        <f>'Data - All'!D234</f>
        <v>39714</v>
      </c>
      <c r="E234" s="5">
        <f>'Data - All'!E234</f>
        <v>0.75347222222222221</v>
      </c>
      <c r="F234" s="5">
        <f>'Data - All'!F234</f>
        <v>0.80208333333333337</v>
      </c>
      <c r="G234" s="5">
        <f>'Data - All'!G234</f>
        <v>0.80347222222222225</v>
      </c>
      <c r="H234" s="6">
        <f>'Data - All'!H234</f>
        <v>2</v>
      </c>
      <c r="I234" s="8">
        <f>'Data - All'!I234</f>
        <v>0</v>
      </c>
      <c r="J234" s="8">
        <f>'Data - All'!J234</f>
        <v>3</v>
      </c>
      <c r="K234" s="8">
        <f>'Data - All'!K234</f>
        <v>4</v>
      </c>
      <c r="L234" s="1">
        <f>'Data - All'!L234</f>
        <v>68</v>
      </c>
    </row>
    <row r="235" spans="1:12" s="9" customFormat="1">
      <c r="A235" s="1" t="str">
        <f>'Data - All'!A235</f>
        <v>RegionEx</v>
      </c>
      <c r="B235" s="1" t="str">
        <f>'Data - All'!B235</f>
        <v>PNS</v>
      </c>
      <c r="C235" s="1" t="str">
        <f>'Data - All'!C235</f>
        <v>MSY</v>
      </c>
      <c r="D235" s="7">
        <f>'Data - All'!D235</f>
        <v>39715</v>
      </c>
      <c r="E235" s="5">
        <f>'Data - All'!E235</f>
        <v>0.75347222222222221</v>
      </c>
      <c r="F235" s="5">
        <f>'Data - All'!F235</f>
        <v>0.80208333333333337</v>
      </c>
      <c r="G235" s="5">
        <f>'Data - All'!G235</f>
        <v>0.80208333333333337</v>
      </c>
      <c r="H235" s="6">
        <f>'Data - All'!H235</f>
        <v>0</v>
      </c>
      <c r="I235" s="8">
        <f>'Data - All'!I235</f>
        <v>0</v>
      </c>
      <c r="J235" s="8">
        <f>'Data - All'!J235</f>
        <v>4</v>
      </c>
      <c r="K235" s="8">
        <f>'Data - All'!K235</f>
        <v>4</v>
      </c>
      <c r="L235" s="1">
        <f>'Data - All'!L235</f>
        <v>75</v>
      </c>
    </row>
    <row r="236" spans="1:12" s="9" customFormat="1">
      <c r="A236" s="1" t="str">
        <f>'Data - All'!A236</f>
        <v>RegionEx</v>
      </c>
      <c r="B236" s="1" t="str">
        <f>'Data - All'!B236</f>
        <v>PNS</v>
      </c>
      <c r="C236" s="1" t="str">
        <f>'Data - All'!C236</f>
        <v>MSY</v>
      </c>
      <c r="D236" s="7">
        <f>'Data - All'!D236</f>
        <v>39716</v>
      </c>
      <c r="E236" s="5">
        <f>'Data - All'!E236</f>
        <v>0.75347222222222221</v>
      </c>
      <c r="F236" s="5">
        <f>'Data - All'!F236</f>
        <v>0.80208333333333337</v>
      </c>
      <c r="G236" s="5">
        <f>'Data - All'!G236</f>
        <v>0.80208333333333337</v>
      </c>
      <c r="H236" s="6">
        <f>'Data - All'!H236</f>
        <v>0</v>
      </c>
      <c r="I236" s="8">
        <f>'Data - All'!I236</f>
        <v>0</v>
      </c>
      <c r="J236" s="8">
        <f>'Data - All'!J236</f>
        <v>5</v>
      </c>
      <c r="K236" s="8">
        <f>'Data - All'!K236</f>
        <v>4</v>
      </c>
      <c r="L236" s="1">
        <f>'Data - All'!L236</f>
        <v>79</v>
      </c>
    </row>
    <row r="237" spans="1:12" s="9" customFormat="1">
      <c r="A237" s="1" t="str">
        <f>'Data - All'!A237</f>
        <v>RegionEx</v>
      </c>
      <c r="B237" s="1" t="str">
        <f>'Data - All'!B237</f>
        <v>PNS</v>
      </c>
      <c r="C237" s="1" t="str">
        <f>'Data - All'!C237</f>
        <v>MSY</v>
      </c>
      <c r="D237" s="7">
        <f>'Data - All'!D237</f>
        <v>39717</v>
      </c>
      <c r="E237" s="5">
        <f>'Data - All'!E237</f>
        <v>0.75347222222222221</v>
      </c>
      <c r="F237" s="5">
        <f>'Data - All'!F237</f>
        <v>0.80208333333333337</v>
      </c>
      <c r="G237" s="5">
        <f>'Data - All'!G237</f>
        <v>0.81319444444444444</v>
      </c>
      <c r="H237" s="6">
        <f>'Data - All'!H237</f>
        <v>16</v>
      </c>
      <c r="I237" s="8">
        <f>'Data - All'!I237</f>
        <v>1</v>
      </c>
      <c r="J237" s="8">
        <f>'Data - All'!J237</f>
        <v>6</v>
      </c>
      <c r="K237" s="8">
        <f>'Data - All'!K237</f>
        <v>4</v>
      </c>
      <c r="L237" s="1">
        <f>'Data - All'!L237</f>
        <v>128</v>
      </c>
    </row>
    <row r="238" spans="1:12" s="9" customFormat="1">
      <c r="A238" s="1" t="str">
        <f>'Data - All'!A238</f>
        <v>RegionEx</v>
      </c>
      <c r="B238" s="1" t="str">
        <f>'Data - All'!B238</f>
        <v>PNS</v>
      </c>
      <c r="C238" s="1" t="str">
        <f>'Data - All'!C238</f>
        <v>MSY</v>
      </c>
      <c r="D238" s="7">
        <f>'Data - All'!D238</f>
        <v>39718</v>
      </c>
      <c r="E238" s="5">
        <f>'Data - All'!E238</f>
        <v>0.75347222222222221</v>
      </c>
      <c r="F238" s="5">
        <f>'Data - All'!F238</f>
        <v>0.80208333333333337</v>
      </c>
      <c r="G238" s="5">
        <f>'Data - All'!G238</f>
        <v>0.80208333333333337</v>
      </c>
      <c r="H238" s="6">
        <f>'Data - All'!H238</f>
        <v>0</v>
      </c>
      <c r="I238" s="8">
        <f>'Data - All'!I238</f>
        <v>0</v>
      </c>
      <c r="J238" s="8">
        <f>'Data - All'!J238</f>
        <v>7</v>
      </c>
      <c r="K238" s="8">
        <f>'Data - All'!K238</f>
        <v>4</v>
      </c>
      <c r="L238" s="1">
        <f>'Data - All'!L238</f>
        <v>48</v>
      </c>
    </row>
    <row r="239" spans="1:12" s="9" customFormat="1">
      <c r="A239" s="1" t="str">
        <f>'Data - All'!A239</f>
        <v>RegionEx</v>
      </c>
      <c r="B239" s="1" t="str">
        <f>'Data - All'!B239</f>
        <v>PNS</v>
      </c>
      <c r="C239" s="1" t="str">
        <f>'Data - All'!C239</f>
        <v>MSY</v>
      </c>
      <c r="D239" s="7">
        <f>'Data - All'!D239</f>
        <v>39719</v>
      </c>
      <c r="E239" s="5">
        <f>'Data - All'!E239</f>
        <v>0.75347222222222221</v>
      </c>
      <c r="F239" s="5">
        <f>'Data - All'!F239</f>
        <v>0.80208333333333337</v>
      </c>
      <c r="G239" s="5">
        <f>'Data - All'!G239</f>
        <v>0.80833333333333335</v>
      </c>
      <c r="H239" s="6">
        <f>'Data - All'!H239</f>
        <v>9</v>
      </c>
      <c r="I239" s="8">
        <f>'Data - All'!I239</f>
        <v>0</v>
      </c>
      <c r="J239" s="8">
        <f>'Data - All'!J239</f>
        <v>1</v>
      </c>
      <c r="K239" s="8">
        <f>'Data - All'!K239</f>
        <v>4</v>
      </c>
      <c r="L239" s="1">
        <f>'Data - All'!L239</f>
        <v>53</v>
      </c>
    </row>
    <row r="240" spans="1:12" s="9" customFormat="1">
      <c r="A240" s="1" t="str">
        <f>'Data - All'!A240</f>
        <v>RegionEx</v>
      </c>
      <c r="B240" s="1" t="str">
        <f>'Data - All'!B240</f>
        <v>PNS</v>
      </c>
      <c r="C240" s="1" t="str">
        <f>'Data - All'!C240</f>
        <v>MSY</v>
      </c>
      <c r="D240" s="7">
        <f>'Data - All'!D240</f>
        <v>39720</v>
      </c>
      <c r="E240" s="5">
        <f>'Data - All'!E240</f>
        <v>0.75347222222222221</v>
      </c>
      <c r="F240" s="5">
        <f>'Data - All'!F240</f>
        <v>0.80208333333333337</v>
      </c>
      <c r="G240" s="5">
        <f>'Data - All'!G240</f>
        <v>0.84236111111111112</v>
      </c>
      <c r="H240" s="6">
        <f>'Data - All'!H240</f>
        <v>58</v>
      </c>
      <c r="I240" s="8">
        <f>'Data - All'!I240</f>
        <v>1</v>
      </c>
      <c r="J240" s="8">
        <f>'Data - All'!J240</f>
        <v>2</v>
      </c>
      <c r="K240" s="8">
        <f>'Data - All'!K240</f>
        <v>4</v>
      </c>
      <c r="L240" s="1">
        <f>'Data - All'!L240</f>
        <v>106</v>
      </c>
    </row>
    <row r="241" spans="1:12" s="9" customFormat="1">
      <c r="A241" s="1" t="str">
        <f>'Data - All'!A241</f>
        <v>RegionEx</v>
      </c>
      <c r="B241" s="1" t="str">
        <f>'Data - All'!B241</f>
        <v>PNS</v>
      </c>
      <c r="C241" s="1" t="str">
        <f>'Data - All'!C241</f>
        <v>MSY</v>
      </c>
      <c r="D241" s="7">
        <f>'Data - All'!D241</f>
        <v>39721</v>
      </c>
      <c r="E241" s="5">
        <f>'Data - All'!E241</f>
        <v>0.75347222222222221</v>
      </c>
      <c r="F241" s="5">
        <f>'Data - All'!F241</f>
        <v>0.80208333333333337</v>
      </c>
      <c r="G241" s="5">
        <f>'Data - All'!G241</f>
        <v>0.80555555555555558</v>
      </c>
      <c r="H241" s="6">
        <f>'Data - All'!H241</f>
        <v>5</v>
      </c>
      <c r="I241" s="8">
        <f>'Data - All'!I241</f>
        <v>0</v>
      </c>
      <c r="J241" s="8">
        <f>'Data - All'!J241</f>
        <v>3</v>
      </c>
      <c r="K241" s="8">
        <f>'Data - All'!K241</f>
        <v>4</v>
      </c>
      <c r="L241" s="1">
        <f>'Data - All'!L241</f>
        <v>70</v>
      </c>
    </row>
    <row r="242" spans="1:12">
      <c r="A242" s="1" t="str">
        <f>'Data - All'!A242</f>
        <v>MDA</v>
      </c>
      <c r="B242" s="1" t="str">
        <f>'Data - All'!B242</f>
        <v>DFW</v>
      </c>
      <c r="C242" s="1" t="str">
        <f>'Data - All'!C242</f>
        <v>MSY</v>
      </c>
      <c r="D242" s="7">
        <f>'Data - All'!D242</f>
        <v>39692</v>
      </c>
      <c r="E242" s="5">
        <f>'Data - All'!E242</f>
        <v>0.91319444444444453</v>
      </c>
      <c r="F242" s="5">
        <f>'Data - All'!F242</f>
        <v>0.98263888888888895</v>
      </c>
      <c r="G242" s="5">
        <f>'Data - All'!G242</f>
        <v>0.99375000000000002</v>
      </c>
      <c r="H242" s="6">
        <f>'Data - All'!H242</f>
        <v>16</v>
      </c>
      <c r="I242" s="6">
        <f>'Data - All'!I242</f>
        <v>1</v>
      </c>
      <c r="J242" s="6">
        <f>'Data - All'!J242</f>
        <v>2</v>
      </c>
      <c r="K242" s="6">
        <f>'Data - All'!K242</f>
        <v>1</v>
      </c>
      <c r="L242" s="6"/>
    </row>
    <row r="243" spans="1:12">
      <c r="A243" s="1" t="str">
        <f>'Data - All'!A243</f>
        <v>MDA</v>
      </c>
      <c r="B243" s="1" t="str">
        <f>'Data - All'!B243</f>
        <v>DFW</v>
      </c>
      <c r="C243" s="1" t="str">
        <f>'Data - All'!C243</f>
        <v>MSY</v>
      </c>
      <c r="D243" s="7">
        <f>'Data - All'!D243</f>
        <v>39693</v>
      </c>
      <c r="E243" s="5">
        <f>'Data - All'!E243</f>
        <v>0.91319444444444453</v>
      </c>
      <c r="F243" s="5">
        <f>'Data - All'!F243</f>
        <v>0.98263888888888895</v>
      </c>
      <c r="G243" s="5">
        <f>'Data - All'!G243</f>
        <v>0.99236111111111114</v>
      </c>
      <c r="H243" s="6">
        <f>'Data - All'!H243</f>
        <v>14</v>
      </c>
      <c r="I243" s="6">
        <f>'Data - All'!I243</f>
        <v>0</v>
      </c>
      <c r="J243" s="6">
        <f>'Data - All'!J243</f>
        <v>3</v>
      </c>
      <c r="K243" s="6">
        <f>'Data - All'!K243</f>
        <v>1</v>
      </c>
      <c r="L243" s="6"/>
    </row>
    <row r="244" spans="1:12">
      <c r="A244" s="1" t="str">
        <f>'Data - All'!A244</f>
        <v>MDA</v>
      </c>
      <c r="B244" s="1" t="str">
        <f>'Data - All'!B244</f>
        <v>DFW</v>
      </c>
      <c r="C244" s="1" t="str">
        <f>'Data - All'!C244</f>
        <v>MSY</v>
      </c>
      <c r="D244" s="7">
        <f>'Data - All'!D244</f>
        <v>39694</v>
      </c>
      <c r="E244" s="5">
        <f>'Data - All'!E244</f>
        <v>0.91319444444444453</v>
      </c>
      <c r="F244" s="5">
        <f>'Data - All'!F244</f>
        <v>0.98263888888888895</v>
      </c>
      <c r="G244" s="5">
        <f>'Data - All'!G244</f>
        <v>0.9916666666666667</v>
      </c>
      <c r="H244" s="6">
        <f>'Data - All'!H244</f>
        <v>13</v>
      </c>
      <c r="I244" s="6">
        <f>'Data - All'!I244</f>
        <v>0</v>
      </c>
      <c r="J244" s="6">
        <f>'Data - All'!J244</f>
        <v>4</v>
      </c>
      <c r="K244" s="6">
        <f>'Data - All'!K244</f>
        <v>1</v>
      </c>
      <c r="L244" s="6"/>
    </row>
    <row r="245" spans="1:12">
      <c r="A245" s="1" t="str">
        <f>'Data - All'!A245</f>
        <v>MDA</v>
      </c>
      <c r="B245" s="1" t="str">
        <f>'Data - All'!B245</f>
        <v>DFW</v>
      </c>
      <c r="C245" s="1" t="str">
        <f>'Data - All'!C245</f>
        <v>MSY</v>
      </c>
      <c r="D245" s="7">
        <f>'Data - All'!D245</f>
        <v>39695</v>
      </c>
      <c r="E245" s="5">
        <f>'Data - All'!E245</f>
        <v>0.91319444444444453</v>
      </c>
      <c r="F245" s="5">
        <f>'Data - All'!F245</f>
        <v>0.98263888888888895</v>
      </c>
      <c r="G245" s="5">
        <f>'Data - All'!G245</f>
        <v>0.99236111111111114</v>
      </c>
      <c r="H245" s="6">
        <f>'Data - All'!H245</f>
        <v>14</v>
      </c>
      <c r="I245" s="6">
        <f>'Data - All'!I245</f>
        <v>0</v>
      </c>
      <c r="J245" s="6">
        <f>'Data - All'!J245</f>
        <v>5</v>
      </c>
      <c r="K245" s="6">
        <f>'Data - All'!K245</f>
        <v>1</v>
      </c>
      <c r="L245" s="6"/>
    </row>
    <row r="246" spans="1:12">
      <c r="A246" s="1" t="str">
        <f>'Data - All'!A246</f>
        <v>MDA</v>
      </c>
      <c r="B246" s="1" t="str">
        <f>'Data - All'!B246</f>
        <v>DFW</v>
      </c>
      <c r="C246" s="1" t="str">
        <f>'Data - All'!C246</f>
        <v>MSY</v>
      </c>
      <c r="D246" s="7">
        <f>'Data - All'!D246</f>
        <v>39696</v>
      </c>
      <c r="E246" s="5">
        <f>'Data - All'!E246</f>
        <v>0.91319444444444453</v>
      </c>
      <c r="F246" s="5">
        <f>'Data - All'!F246</f>
        <v>0.98263888888888895</v>
      </c>
      <c r="G246" s="5">
        <f>'Data - All'!G246</f>
        <v>0.99305555555555558</v>
      </c>
      <c r="H246" s="6">
        <f>'Data - All'!H246</f>
        <v>15</v>
      </c>
      <c r="I246" s="6">
        <f>'Data - All'!I246</f>
        <v>1</v>
      </c>
      <c r="J246" s="6">
        <f>'Data - All'!J246</f>
        <v>6</v>
      </c>
      <c r="K246" s="6">
        <f>'Data - All'!K246</f>
        <v>1</v>
      </c>
      <c r="L246" s="6"/>
    </row>
    <row r="247" spans="1:12">
      <c r="A247" s="1" t="str">
        <f>'Data - All'!A247</f>
        <v>MDA</v>
      </c>
      <c r="B247" s="1" t="str">
        <f>'Data - All'!B247</f>
        <v>DFW</v>
      </c>
      <c r="C247" s="1" t="str">
        <f>'Data - All'!C247</f>
        <v>MSY</v>
      </c>
      <c r="D247" s="7">
        <f>'Data - All'!D247</f>
        <v>39697</v>
      </c>
      <c r="E247" s="5">
        <f>'Data - All'!E247</f>
        <v>0.91319444444444453</v>
      </c>
      <c r="F247" s="5">
        <f>'Data - All'!F247</f>
        <v>0.98263888888888895</v>
      </c>
      <c r="G247" s="5">
        <f>'Data - All'!G247</f>
        <v>0.99097222222222225</v>
      </c>
      <c r="H247" s="6">
        <f>'Data - All'!H247</f>
        <v>12</v>
      </c>
      <c r="I247" s="6">
        <f>'Data - All'!I247</f>
        <v>0</v>
      </c>
      <c r="J247" s="6">
        <f>'Data - All'!J247</f>
        <v>7</v>
      </c>
      <c r="K247" s="6">
        <f>'Data - All'!K247</f>
        <v>1</v>
      </c>
      <c r="L247" s="6"/>
    </row>
    <row r="248" spans="1:12">
      <c r="A248" s="1" t="str">
        <f>'Data - All'!A248</f>
        <v>MDA</v>
      </c>
      <c r="B248" s="1" t="str">
        <f>'Data - All'!B248</f>
        <v>DFW</v>
      </c>
      <c r="C248" s="1" t="str">
        <f>'Data - All'!C248</f>
        <v>MSY</v>
      </c>
      <c r="D248" s="7">
        <f>'Data - All'!D248</f>
        <v>39698</v>
      </c>
      <c r="E248" s="5">
        <f>'Data - All'!E248</f>
        <v>0.91319444444444453</v>
      </c>
      <c r="F248" s="5">
        <f>'Data - All'!F248</f>
        <v>0.98263888888888895</v>
      </c>
      <c r="G248" s="5">
        <f>'Data - All'!G248</f>
        <v>0.99236111111111114</v>
      </c>
      <c r="H248" s="6">
        <f>'Data - All'!H248</f>
        <v>14</v>
      </c>
      <c r="I248" s="6">
        <f>'Data - All'!I248</f>
        <v>0</v>
      </c>
      <c r="J248" s="6">
        <f>'Data - All'!J248</f>
        <v>1</v>
      </c>
      <c r="K248" s="6">
        <f>'Data - All'!K248</f>
        <v>1</v>
      </c>
      <c r="L248" s="6"/>
    </row>
    <row r="249" spans="1:12">
      <c r="A249" s="1" t="str">
        <f>'Data - All'!A249</f>
        <v>MDA</v>
      </c>
      <c r="B249" s="1" t="str">
        <f>'Data - All'!B249</f>
        <v>DFW</v>
      </c>
      <c r="C249" s="1" t="str">
        <f>'Data - All'!C249</f>
        <v>MSY</v>
      </c>
      <c r="D249" s="7">
        <f>'Data - All'!D249</f>
        <v>39699</v>
      </c>
      <c r="E249" s="5">
        <f>'Data - All'!E249</f>
        <v>0.91319444444444453</v>
      </c>
      <c r="F249" s="5">
        <f>'Data - All'!F249</f>
        <v>0.98263888888888895</v>
      </c>
      <c r="G249" s="5">
        <f>'Data - All'!G249</f>
        <v>0.99375000000000002</v>
      </c>
      <c r="H249" s="6">
        <f>'Data - All'!H249</f>
        <v>16</v>
      </c>
      <c r="I249" s="6">
        <f>'Data - All'!I249</f>
        <v>1</v>
      </c>
      <c r="J249" s="6">
        <f>'Data - All'!J249</f>
        <v>2</v>
      </c>
      <c r="K249" s="6">
        <f>'Data - All'!K249</f>
        <v>1</v>
      </c>
      <c r="L249" s="6"/>
    </row>
    <row r="250" spans="1:12">
      <c r="A250" s="1" t="str">
        <f>'Data - All'!A250</f>
        <v>MDA</v>
      </c>
      <c r="B250" s="1" t="str">
        <f>'Data - All'!B250</f>
        <v>DFW</v>
      </c>
      <c r="C250" s="1" t="str">
        <f>'Data - All'!C250</f>
        <v>MSY</v>
      </c>
      <c r="D250" s="7">
        <f>'Data - All'!D250</f>
        <v>39700</v>
      </c>
      <c r="E250" s="5">
        <f>'Data - All'!E250</f>
        <v>0.91319444444444453</v>
      </c>
      <c r="F250" s="5">
        <f>'Data - All'!F250</f>
        <v>0.98263888888888895</v>
      </c>
      <c r="G250" s="5">
        <f>'Data - All'!G250</f>
        <v>0.99097222222222225</v>
      </c>
      <c r="H250" s="6">
        <f>'Data - All'!H250</f>
        <v>12</v>
      </c>
      <c r="I250" s="6">
        <f>'Data - All'!I250</f>
        <v>0</v>
      </c>
      <c r="J250" s="6">
        <f>'Data - All'!J250</f>
        <v>3</v>
      </c>
      <c r="K250" s="6">
        <f>'Data - All'!K250</f>
        <v>1</v>
      </c>
      <c r="L250" s="6"/>
    </row>
    <row r="251" spans="1:12">
      <c r="A251" s="1" t="str">
        <f>'Data - All'!A251</f>
        <v>MDA</v>
      </c>
      <c r="B251" s="1" t="str">
        <f>'Data - All'!B251</f>
        <v>DFW</v>
      </c>
      <c r="C251" s="1" t="str">
        <f>'Data - All'!C251</f>
        <v>MSY</v>
      </c>
      <c r="D251" s="7">
        <f>'Data - All'!D251</f>
        <v>39701</v>
      </c>
      <c r="E251" s="5">
        <f>'Data - All'!E251</f>
        <v>0.91319444444444453</v>
      </c>
      <c r="F251" s="5">
        <f>'Data - All'!F251</f>
        <v>0.98263888888888895</v>
      </c>
      <c r="G251" s="5">
        <f>'Data - All'!G251</f>
        <v>0.99097222222222225</v>
      </c>
      <c r="H251" s="6">
        <f>'Data - All'!H251</f>
        <v>12</v>
      </c>
      <c r="I251" s="6">
        <f>'Data - All'!I251</f>
        <v>0</v>
      </c>
      <c r="J251" s="6">
        <f>'Data - All'!J251</f>
        <v>4</v>
      </c>
      <c r="K251" s="6">
        <f>'Data - All'!K251</f>
        <v>1</v>
      </c>
      <c r="L251" s="6"/>
    </row>
    <row r="252" spans="1:12">
      <c r="A252" s="1" t="str">
        <f>'Data - All'!A252</f>
        <v>MDA</v>
      </c>
      <c r="B252" s="1" t="str">
        <f>'Data - All'!B252</f>
        <v>DFW</v>
      </c>
      <c r="C252" s="1" t="str">
        <f>'Data - All'!C252</f>
        <v>MSY</v>
      </c>
      <c r="D252" s="7">
        <f>'Data - All'!D252</f>
        <v>39702</v>
      </c>
      <c r="E252" s="5">
        <f>'Data - All'!E252</f>
        <v>0.91319444444444453</v>
      </c>
      <c r="F252" s="5">
        <f>'Data - All'!F252</f>
        <v>0.98263888888888895</v>
      </c>
      <c r="G252" s="5">
        <f>'Data - All'!G252</f>
        <v>0.9916666666666667</v>
      </c>
      <c r="H252" s="6">
        <f>'Data - All'!H252</f>
        <v>13</v>
      </c>
      <c r="I252" s="6">
        <f>'Data - All'!I252</f>
        <v>0</v>
      </c>
      <c r="J252" s="6">
        <f>'Data - All'!J252</f>
        <v>5</v>
      </c>
      <c r="K252" s="6">
        <f>'Data - All'!K252</f>
        <v>1</v>
      </c>
      <c r="L252" s="6"/>
    </row>
    <row r="253" spans="1:12">
      <c r="A253" s="1" t="str">
        <f>'Data - All'!A254</f>
        <v>MDA</v>
      </c>
      <c r="B253" s="1" t="str">
        <f>'Data - All'!B254</f>
        <v>DFW</v>
      </c>
      <c r="C253" s="1" t="str">
        <f>'Data - All'!C254</f>
        <v>MSY</v>
      </c>
      <c r="D253" s="7">
        <f>'Data - All'!D254</f>
        <v>39704</v>
      </c>
      <c r="E253" s="5">
        <f>'Data - All'!E254</f>
        <v>0.91319444444444453</v>
      </c>
      <c r="F253" s="5">
        <f>'Data - All'!F254</f>
        <v>0.98263888888888895</v>
      </c>
      <c r="G253" s="5">
        <f>'Data - All'!G254</f>
        <v>0.99236111111111114</v>
      </c>
      <c r="H253" s="1">
        <f>'Data - All'!H254</f>
        <v>14</v>
      </c>
      <c r="I253" s="1">
        <f>'Data - All'!I254</f>
        <v>0</v>
      </c>
      <c r="J253" s="1">
        <f>'Data - All'!J254</f>
        <v>7</v>
      </c>
      <c r="K253" s="1">
        <f>'Data - All'!K254</f>
        <v>1</v>
      </c>
    </row>
    <row r="254" spans="1:12">
      <c r="A254" s="1" t="str">
        <f>'Data - All'!A255</f>
        <v>MDA</v>
      </c>
      <c r="B254" s="1" t="str">
        <f>'Data - All'!B255</f>
        <v>DFW</v>
      </c>
      <c r="C254" s="1" t="str">
        <f>'Data - All'!C255</f>
        <v>MSY</v>
      </c>
      <c r="D254" s="7">
        <f>'Data - All'!D255</f>
        <v>39705</v>
      </c>
      <c r="E254" s="5">
        <f>'Data - All'!E255</f>
        <v>0.91319444444444453</v>
      </c>
      <c r="F254" s="5">
        <f>'Data - All'!F255</f>
        <v>0.98263888888888895</v>
      </c>
      <c r="G254" s="5">
        <f>'Data - All'!G255</f>
        <v>0.99305555555555558</v>
      </c>
      <c r="H254" s="1">
        <f>'Data - All'!H255</f>
        <v>15</v>
      </c>
      <c r="I254" s="1">
        <f>'Data - All'!I255</f>
        <v>1</v>
      </c>
      <c r="J254" s="1">
        <f>'Data - All'!J255</f>
        <v>1</v>
      </c>
      <c r="K254" s="1">
        <f>'Data - All'!K255</f>
        <v>1</v>
      </c>
    </row>
    <row r="255" spans="1:12">
      <c r="A255" s="1" t="str">
        <f>'Data - All'!A256</f>
        <v>MDA</v>
      </c>
      <c r="B255" s="1" t="str">
        <f>'Data - All'!B256</f>
        <v>DFW</v>
      </c>
      <c r="C255" s="1" t="str">
        <f>'Data - All'!C256</f>
        <v>MSY</v>
      </c>
      <c r="D255" s="7">
        <f>'Data - All'!D256</f>
        <v>39706</v>
      </c>
      <c r="E255" s="5">
        <f>'Data - All'!E256</f>
        <v>0.91319444444444453</v>
      </c>
      <c r="F255" s="5">
        <f>'Data - All'!F256</f>
        <v>0.98263888888888895</v>
      </c>
      <c r="G255" s="5">
        <f>'Data - All'!G256</f>
        <v>0.99305555555555558</v>
      </c>
      <c r="H255" s="1">
        <f>'Data - All'!H256</f>
        <v>15</v>
      </c>
      <c r="I255" s="1">
        <f>'Data - All'!I256</f>
        <v>1</v>
      </c>
      <c r="J255" s="1">
        <f>'Data - All'!J256</f>
        <v>2</v>
      </c>
      <c r="K255" s="1">
        <f>'Data - All'!K256</f>
        <v>1</v>
      </c>
    </row>
    <row r="256" spans="1:12">
      <c r="A256" s="1" t="str">
        <f>'Data - All'!A257</f>
        <v>MDA</v>
      </c>
      <c r="B256" s="1" t="str">
        <f>'Data - All'!B257</f>
        <v>DFW</v>
      </c>
      <c r="C256" s="1" t="str">
        <f>'Data - All'!C257</f>
        <v>MSY</v>
      </c>
      <c r="D256" s="7">
        <f>'Data - All'!D257</f>
        <v>39707</v>
      </c>
      <c r="E256" s="5">
        <f>'Data - All'!E257</f>
        <v>0.91319444444444453</v>
      </c>
      <c r="F256" s="5">
        <f>'Data - All'!F257</f>
        <v>0.98263888888888895</v>
      </c>
      <c r="G256" s="5">
        <f>'Data - All'!G257</f>
        <v>0.99027777777777781</v>
      </c>
      <c r="H256" s="1">
        <f>'Data - All'!H257</f>
        <v>11</v>
      </c>
      <c r="I256" s="1">
        <f>'Data - All'!I257</f>
        <v>0</v>
      </c>
      <c r="J256" s="1">
        <f>'Data - All'!J257</f>
        <v>3</v>
      </c>
      <c r="K256" s="1">
        <f>'Data - All'!K257</f>
        <v>1</v>
      </c>
    </row>
    <row r="257" spans="1:11">
      <c r="A257" s="1" t="str">
        <f>'Data - All'!A258</f>
        <v>MDA</v>
      </c>
      <c r="B257" s="1" t="str">
        <f>'Data - All'!B258</f>
        <v>DFW</v>
      </c>
      <c r="C257" s="1" t="str">
        <f>'Data - All'!C258</f>
        <v>MSY</v>
      </c>
      <c r="D257" s="7">
        <f>'Data - All'!D258</f>
        <v>39708</v>
      </c>
      <c r="E257" s="5">
        <f>'Data - All'!E258</f>
        <v>0.91319444444444453</v>
      </c>
      <c r="F257" s="5">
        <f>'Data - All'!F258</f>
        <v>0.98263888888888895</v>
      </c>
      <c r="G257" s="5">
        <f>'Data - All'!G258</f>
        <v>0.99236111111111114</v>
      </c>
      <c r="H257" s="1">
        <f>'Data - All'!H258</f>
        <v>14</v>
      </c>
      <c r="I257" s="1">
        <f>'Data - All'!I258</f>
        <v>0</v>
      </c>
      <c r="J257" s="1">
        <f>'Data - All'!J258</f>
        <v>4</v>
      </c>
      <c r="K257" s="1">
        <f>'Data - All'!K258</f>
        <v>1</v>
      </c>
    </row>
    <row r="258" spans="1:11">
      <c r="A258" s="1" t="str">
        <f>'Data - All'!A259</f>
        <v>MDA</v>
      </c>
      <c r="B258" s="1" t="str">
        <f>'Data - All'!B259</f>
        <v>DFW</v>
      </c>
      <c r="C258" s="1" t="str">
        <f>'Data - All'!C259</f>
        <v>MSY</v>
      </c>
      <c r="D258" s="7">
        <f>'Data - All'!D259</f>
        <v>39709</v>
      </c>
      <c r="E258" s="5">
        <f>'Data - All'!E259</f>
        <v>0.91319444444444453</v>
      </c>
      <c r="F258" s="5">
        <f>'Data - All'!F259</f>
        <v>0.98263888888888895</v>
      </c>
      <c r="G258" s="5">
        <f>'Data - All'!G259</f>
        <v>0.99097222222222225</v>
      </c>
      <c r="H258" s="1">
        <f>'Data - All'!H259</f>
        <v>12</v>
      </c>
      <c r="I258" s="1">
        <f>'Data - All'!I259</f>
        <v>0</v>
      </c>
      <c r="J258" s="1">
        <f>'Data - All'!J259</f>
        <v>5</v>
      </c>
      <c r="K258" s="1">
        <f>'Data - All'!K259</f>
        <v>1</v>
      </c>
    </row>
    <row r="259" spans="1:11">
      <c r="A259" s="1" t="str">
        <f>'Data - All'!A260</f>
        <v>MDA</v>
      </c>
      <c r="B259" s="1" t="str">
        <f>'Data - All'!B260</f>
        <v>DFW</v>
      </c>
      <c r="C259" s="1" t="str">
        <f>'Data - All'!C260</f>
        <v>MSY</v>
      </c>
      <c r="D259" s="7">
        <f>'Data - All'!D260</f>
        <v>39710</v>
      </c>
      <c r="E259" s="5">
        <f>'Data - All'!E260</f>
        <v>0.91319444444444453</v>
      </c>
      <c r="F259" s="5">
        <f>'Data - All'!F260</f>
        <v>0.98263888888888895</v>
      </c>
      <c r="G259" s="5">
        <f>'Data - All'!G260</f>
        <v>0.99375000000000002</v>
      </c>
      <c r="H259" s="1">
        <f>'Data - All'!H260</f>
        <v>16</v>
      </c>
      <c r="I259" s="1">
        <f>'Data - All'!I260</f>
        <v>1</v>
      </c>
      <c r="J259" s="1">
        <f>'Data - All'!J260</f>
        <v>6</v>
      </c>
      <c r="K259" s="1">
        <f>'Data - All'!K260</f>
        <v>1</v>
      </c>
    </row>
    <row r="260" spans="1:11">
      <c r="A260" s="1" t="str">
        <f>'Data - All'!A261</f>
        <v>MDA</v>
      </c>
      <c r="B260" s="1" t="str">
        <f>'Data - All'!B261</f>
        <v>DFW</v>
      </c>
      <c r="C260" s="1" t="str">
        <f>'Data - All'!C261</f>
        <v>MSY</v>
      </c>
      <c r="D260" s="7">
        <f>'Data - All'!D261</f>
        <v>39711</v>
      </c>
      <c r="E260" s="5">
        <f>'Data - All'!E261</f>
        <v>0.91319444444444453</v>
      </c>
      <c r="F260" s="5">
        <f>'Data - All'!F261</f>
        <v>0.98263888888888895</v>
      </c>
      <c r="G260" s="5">
        <f>'Data - All'!G261</f>
        <v>0.9916666666666667</v>
      </c>
      <c r="H260" s="1">
        <f>'Data - All'!H261</f>
        <v>13</v>
      </c>
      <c r="I260" s="1">
        <f>'Data - All'!I261</f>
        <v>0</v>
      </c>
      <c r="J260" s="1">
        <f>'Data - All'!J261</f>
        <v>7</v>
      </c>
      <c r="K260" s="1">
        <f>'Data - All'!K261</f>
        <v>1</v>
      </c>
    </row>
    <row r="261" spans="1:11">
      <c r="A261" s="1" t="str">
        <f>'Data - All'!A262</f>
        <v>MDA</v>
      </c>
      <c r="B261" s="1" t="str">
        <f>'Data - All'!B262</f>
        <v>DFW</v>
      </c>
      <c r="C261" s="1" t="str">
        <f>'Data - All'!C262</f>
        <v>MSY</v>
      </c>
      <c r="D261" s="7">
        <f>'Data - All'!D262</f>
        <v>39712</v>
      </c>
      <c r="E261" s="5">
        <f>'Data - All'!E262</f>
        <v>0.91319444444444453</v>
      </c>
      <c r="F261" s="5">
        <f>'Data - All'!F262</f>
        <v>0.98263888888888895</v>
      </c>
      <c r="G261" s="5">
        <f>'Data - All'!G262</f>
        <v>0.99236111111111114</v>
      </c>
      <c r="H261" s="1">
        <f>'Data - All'!H262</f>
        <v>14</v>
      </c>
      <c r="I261" s="1">
        <f>'Data - All'!I262</f>
        <v>0</v>
      </c>
      <c r="J261" s="1">
        <f>'Data - All'!J262</f>
        <v>1</v>
      </c>
      <c r="K261" s="1">
        <f>'Data - All'!K262</f>
        <v>1</v>
      </c>
    </row>
    <row r="262" spans="1:11">
      <c r="A262" s="1" t="str">
        <f>'Data - All'!A263</f>
        <v>MDA</v>
      </c>
      <c r="B262" s="1" t="str">
        <f>'Data - All'!B263</f>
        <v>DFW</v>
      </c>
      <c r="C262" s="1" t="str">
        <f>'Data - All'!C263</f>
        <v>MSY</v>
      </c>
      <c r="D262" s="7">
        <f>'Data - All'!D263</f>
        <v>39713</v>
      </c>
      <c r="E262" s="5">
        <f>'Data - All'!E263</f>
        <v>0.91319444444444453</v>
      </c>
      <c r="F262" s="5">
        <f>'Data - All'!F263</f>
        <v>0.98263888888888895</v>
      </c>
      <c r="G262" s="5">
        <f>'Data - All'!G263</f>
        <v>0.99305555555555558</v>
      </c>
      <c r="H262" s="1">
        <f>'Data - All'!H263</f>
        <v>15</v>
      </c>
      <c r="I262" s="1">
        <f>'Data - All'!I263</f>
        <v>1</v>
      </c>
      <c r="J262" s="1">
        <f>'Data - All'!J263</f>
        <v>2</v>
      </c>
      <c r="K262" s="1">
        <f>'Data - All'!K263</f>
        <v>1</v>
      </c>
    </row>
    <row r="263" spans="1:11">
      <c r="A263" s="1" t="str">
        <f>'Data - All'!A264</f>
        <v>MDA</v>
      </c>
      <c r="B263" s="1" t="str">
        <f>'Data - All'!B264</f>
        <v>DFW</v>
      </c>
      <c r="C263" s="1" t="str">
        <f>'Data - All'!C264</f>
        <v>MSY</v>
      </c>
      <c r="D263" s="7">
        <f>'Data - All'!D264</f>
        <v>39714</v>
      </c>
      <c r="E263" s="5">
        <f>'Data - All'!E264</f>
        <v>0.91319444444444453</v>
      </c>
      <c r="F263" s="5">
        <f>'Data - All'!F264</f>
        <v>0.98263888888888895</v>
      </c>
      <c r="G263" s="5">
        <f>'Data - All'!G264</f>
        <v>0.9916666666666667</v>
      </c>
      <c r="H263" s="1">
        <f>'Data - All'!H264</f>
        <v>13</v>
      </c>
      <c r="I263" s="1">
        <f>'Data - All'!I264</f>
        <v>0</v>
      </c>
      <c r="J263" s="1">
        <f>'Data - All'!J264</f>
        <v>3</v>
      </c>
      <c r="K263" s="1">
        <f>'Data - All'!K264</f>
        <v>1</v>
      </c>
    </row>
    <row r="264" spans="1:11">
      <c r="A264" s="1" t="str">
        <f>'Data - All'!A265</f>
        <v>MDA</v>
      </c>
      <c r="B264" s="1" t="str">
        <f>'Data - All'!B265</f>
        <v>DFW</v>
      </c>
      <c r="C264" s="1" t="str">
        <f>'Data - All'!C265</f>
        <v>MSY</v>
      </c>
      <c r="D264" s="7">
        <f>'Data - All'!D265</f>
        <v>39715</v>
      </c>
      <c r="E264" s="5">
        <f>'Data - All'!E265</f>
        <v>0.91319444444444453</v>
      </c>
      <c r="F264" s="5">
        <f>'Data - All'!F265</f>
        <v>0.98263888888888895</v>
      </c>
      <c r="G264" s="5">
        <f>'Data - All'!G265</f>
        <v>0.9916666666666667</v>
      </c>
      <c r="H264" s="1">
        <f>'Data - All'!H265</f>
        <v>13</v>
      </c>
      <c r="I264" s="1">
        <f>'Data - All'!I265</f>
        <v>0</v>
      </c>
      <c r="J264" s="1">
        <f>'Data - All'!J265</f>
        <v>4</v>
      </c>
      <c r="K264" s="1">
        <f>'Data - All'!K265</f>
        <v>1</v>
      </c>
    </row>
    <row r="265" spans="1:11">
      <c r="A265" s="1" t="str">
        <f>'Data - All'!A266</f>
        <v>MDA</v>
      </c>
      <c r="B265" s="1" t="str">
        <f>'Data - All'!B266</f>
        <v>DFW</v>
      </c>
      <c r="C265" s="1" t="str">
        <f>'Data - All'!C266</f>
        <v>MSY</v>
      </c>
      <c r="D265" s="7">
        <f>'Data - All'!D266</f>
        <v>39716</v>
      </c>
      <c r="E265" s="5">
        <f>'Data - All'!E266</f>
        <v>0.91319444444444453</v>
      </c>
      <c r="F265" s="5">
        <f>'Data - All'!F266</f>
        <v>0.98263888888888895</v>
      </c>
      <c r="G265" s="5">
        <f>'Data - All'!G266</f>
        <v>0.9916666666666667</v>
      </c>
      <c r="H265" s="1">
        <f>'Data - All'!H266</f>
        <v>13</v>
      </c>
      <c r="I265" s="1">
        <f>'Data - All'!I266</f>
        <v>0</v>
      </c>
      <c r="J265" s="1">
        <f>'Data - All'!J266</f>
        <v>5</v>
      </c>
      <c r="K265" s="1">
        <f>'Data - All'!K266</f>
        <v>1</v>
      </c>
    </row>
    <row r="266" spans="1:11">
      <c r="A266" s="1" t="str">
        <f>'Data - All'!A267</f>
        <v>MDA</v>
      </c>
      <c r="B266" s="1" t="str">
        <f>'Data - All'!B267</f>
        <v>DFW</v>
      </c>
      <c r="C266" s="1" t="str">
        <f>'Data - All'!C267</f>
        <v>MSY</v>
      </c>
      <c r="D266" s="7">
        <f>'Data - All'!D267</f>
        <v>39717</v>
      </c>
      <c r="E266" s="5">
        <f>'Data - All'!E267</f>
        <v>0.91319444444444453</v>
      </c>
      <c r="F266" s="5">
        <f>'Data - All'!F267</f>
        <v>0.98263888888888895</v>
      </c>
      <c r="G266" s="5">
        <f>'Data - All'!G267</f>
        <v>0.99305555555555558</v>
      </c>
      <c r="H266" s="1">
        <f>'Data - All'!H267</f>
        <v>15</v>
      </c>
      <c r="I266" s="1">
        <f>'Data - All'!I267</f>
        <v>1</v>
      </c>
      <c r="J266" s="1">
        <f>'Data - All'!J267</f>
        <v>6</v>
      </c>
      <c r="K266" s="1">
        <f>'Data - All'!K267</f>
        <v>1</v>
      </c>
    </row>
    <row r="267" spans="1:11">
      <c r="A267" s="1" t="str">
        <f>'Data - All'!A268</f>
        <v>MDA</v>
      </c>
      <c r="B267" s="1" t="str">
        <f>'Data - All'!B268</f>
        <v>DFW</v>
      </c>
      <c r="C267" s="1" t="str">
        <f>'Data - All'!C268</f>
        <v>MSY</v>
      </c>
      <c r="D267" s="7">
        <f>'Data - All'!D268</f>
        <v>39718</v>
      </c>
      <c r="E267" s="5">
        <f>'Data - All'!E268</f>
        <v>0.91319444444444453</v>
      </c>
      <c r="F267" s="5">
        <f>'Data - All'!F268</f>
        <v>0.98263888888888895</v>
      </c>
      <c r="G267" s="5">
        <f>'Data - All'!G268</f>
        <v>0.9916666666666667</v>
      </c>
      <c r="H267" s="1">
        <f>'Data - All'!H268</f>
        <v>13</v>
      </c>
      <c r="I267" s="1">
        <f>'Data - All'!I268</f>
        <v>0</v>
      </c>
      <c r="J267" s="1">
        <f>'Data - All'!J268</f>
        <v>7</v>
      </c>
      <c r="K267" s="1">
        <f>'Data - All'!K268</f>
        <v>1</v>
      </c>
    </row>
    <row r="268" spans="1:11">
      <c r="A268" s="1" t="str">
        <f>'Data - All'!A269</f>
        <v>MDA</v>
      </c>
      <c r="B268" s="1" t="str">
        <f>'Data - All'!B269</f>
        <v>DFW</v>
      </c>
      <c r="C268" s="1" t="str">
        <f>'Data - All'!C269</f>
        <v>MSY</v>
      </c>
      <c r="D268" s="7">
        <f>'Data - All'!D269</f>
        <v>39719</v>
      </c>
      <c r="E268" s="5">
        <f>'Data - All'!E269</f>
        <v>0.91319444444444453</v>
      </c>
      <c r="F268" s="5">
        <f>'Data - All'!F269</f>
        <v>0.98263888888888895</v>
      </c>
      <c r="G268" s="5">
        <f>'Data - All'!G269</f>
        <v>0.99236111111111114</v>
      </c>
      <c r="H268" s="1">
        <f>'Data - All'!H269</f>
        <v>14</v>
      </c>
      <c r="I268" s="1">
        <f>'Data - All'!I269</f>
        <v>0</v>
      </c>
      <c r="J268" s="1">
        <f>'Data - All'!J269</f>
        <v>1</v>
      </c>
      <c r="K268" s="1">
        <f>'Data - All'!K269</f>
        <v>1</v>
      </c>
    </row>
    <row r="269" spans="1:11">
      <c r="A269" s="1" t="str">
        <f>'Data - All'!A271</f>
        <v>MDA</v>
      </c>
      <c r="B269" s="1" t="str">
        <f>'Data - All'!B271</f>
        <v>DFW</v>
      </c>
      <c r="C269" s="1" t="str">
        <f>'Data - All'!C271</f>
        <v>MSY</v>
      </c>
      <c r="D269" s="7">
        <f>'Data - All'!D271</f>
        <v>39721</v>
      </c>
      <c r="E269" s="5">
        <f>'Data - All'!E271</f>
        <v>0.91319444444444453</v>
      </c>
      <c r="F269" s="5">
        <f>'Data - All'!F271</f>
        <v>0.98263888888888895</v>
      </c>
      <c r="G269" s="5">
        <f>'Data - All'!G271</f>
        <v>0.9916666666666667</v>
      </c>
      <c r="H269" s="1">
        <f>'Data - All'!H271</f>
        <v>13</v>
      </c>
      <c r="I269" s="1">
        <f>'Data - All'!I271</f>
        <v>0</v>
      </c>
      <c r="J269" s="1">
        <f>'Data - All'!J271</f>
        <v>3</v>
      </c>
      <c r="K269" s="1">
        <f>'Data - All'!K271</f>
        <v>1</v>
      </c>
    </row>
    <row r="270" spans="1:11">
      <c r="A270" s="1" t="str">
        <f>'Data - All'!A272</f>
        <v>MDA</v>
      </c>
      <c r="B270" s="1" t="str">
        <f>'Data - All'!B272</f>
        <v>MSY</v>
      </c>
      <c r="C270" s="1" t="str">
        <f>'Data - All'!C272</f>
        <v>DFW</v>
      </c>
      <c r="D270" s="7">
        <f>'Data - All'!D272</f>
        <v>39692</v>
      </c>
      <c r="E270" s="5">
        <f>'Data - All'!E272</f>
        <v>0.56597222222222221</v>
      </c>
      <c r="F270" s="5">
        <f>'Data - All'!F272</f>
        <v>0.63541666666666663</v>
      </c>
      <c r="G270" s="5">
        <f>'Data - All'!G272</f>
        <v>0.6465277777777777</v>
      </c>
      <c r="H270" s="1">
        <f>'Data - All'!H272</f>
        <v>16</v>
      </c>
      <c r="I270" s="1">
        <f>'Data - All'!I272</f>
        <v>1</v>
      </c>
      <c r="J270" s="1">
        <f>'Data - All'!J272</f>
        <v>2</v>
      </c>
      <c r="K270" s="1">
        <f>'Data - All'!K272</f>
        <v>2</v>
      </c>
    </row>
    <row r="271" spans="1:11">
      <c r="A271" s="1" t="str">
        <f>'Data - All'!A273</f>
        <v>MDA</v>
      </c>
      <c r="B271" s="1" t="str">
        <f>'Data - All'!B273</f>
        <v>MSY</v>
      </c>
      <c r="C271" s="1" t="str">
        <f>'Data - All'!C273</f>
        <v>DFW</v>
      </c>
      <c r="D271" s="7">
        <f>'Data - All'!D273</f>
        <v>39693</v>
      </c>
      <c r="E271" s="5">
        <f>'Data - All'!E273</f>
        <v>0.56597222222222221</v>
      </c>
      <c r="F271" s="5">
        <f>'Data - All'!F273</f>
        <v>0.63541666666666663</v>
      </c>
      <c r="G271" s="5">
        <f>'Data - All'!G273</f>
        <v>0.64513888888888882</v>
      </c>
      <c r="H271" s="1">
        <f>'Data - All'!H273</f>
        <v>14</v>
      </c>
      <c r="I271" s="1">
        <f>'Data - All'!I273</f>
        <v>0</v>
      </c>
      <c r="J271" s="1">
        <f>'Data - All'!J273</f>
        <v>3</v>
      </c>
      <c r="K271" s="1">
        <f>'Data - All'!K273</f>
        <v>2</v>
      </c>
    </row>
    <row r="272" spans="1:11">
      <c r="A272" s="1" t="str">
        <f>'Data - All'!A274</f>
        <v>MDA</v>
      </c>
      <c r="B272" s="1" t="str">
        <f>'Data - All'!B274</f>
        <v>MSY</v>
      </c>
      <c r="C272" s="1" t="str">
        <f>'Data - All'!C274</f>
        <v>DFW</v>
      </c>
      <c r="D272" s="7">
        <f>'Data - All'!D274</f>
        <v>39694</v>
      </c>
      <c r="E272" s="5">
        <f>'Data - All'!E274</f>
        <v>0.56597222222222221</v>
      </c>
      <c r="F272" s="5">
        <f>'Data - All'!F274</f>
        <v>0.63541666666666663</v>
      </c>
      <c r="G272" s="5">
        <f>'Data - All'!G274</f>
        <v>0.64444444444444438</v>
      </c>
      <c r="H272" s="1">
        <f>'Data - All'!H274</f>
        <v>13</v>
      </c>
      <c r="I272" s="1">
        <f>'Data - All'!I274</f>
        <v>0</v>
      </c>
      <c r="J272" s="1">
        <f>'Data - All'!J274</f>
        <v>4</v>
      </c>
      <c r="K272" s="1">
        <f>'Data - All'!K274</f>
        <v>2</v>
      </c>
    </row>
    <row r="273" spans="1:11">
      <c r="A273" s="1" t="str">
        <f>'Data - All'!A275</f>
        <v>MDA</v>
      </c>
      <c r="B273" s="1" t="str">
        <f>'Data - All'!B275</f>
        <v>MSY</v>
      </c>
      <c r="C273" s="1" t="str">
        <f>'Data - All'!C275</f>
        <v>DFW</v>
      </c>
      <c r="D273" s="7">
        <f>'Data - All'!D275</f>
        <v>39695</v>
      </c>
      <c r="E273" s="5">
        <f>'Data - All'!E275</f>
        <v>0.56597222222222221</v>
      </c>
      <c r="F273" s="5">
        <f>'Data - All'!F275</f>
        <v>0.63541666666666663</v>
      </c>
      <c r="G273" s="5">
        <f>'Data - All'!G275</f>
        <v>0.64444444444444438</v>
      </c>
      <c r="H273" s="1">
        <f>'Data - All'!H275</f>
        <v>13</v>
      </c>
      <c r="I273" s="1">
        <f>'Data - All'!I275</f>
        <v>0</v>
      </c>
      <c r="J273" s="1">
        <f>'Data - All'!J275</f>
        <v>5</v>
      </c>
      <c r="K273" s="1">
        <f>'Data - All'!K275</f>
        <v>2</v>
      </c>
    </row>
    <row r="274" spans="1:11">
      <c r="A274" s="1" t="str">
        <f>'Data - All'!A276</f>
        <v>MDA</v>
      </c>
      <c r="B274" s="1" t="str">
        <f>'Data - All'!B276</f>
        <v>MSY</v>
      </c>
      <c r="C274" s="1" t="str">
        <f>'Data - All'!C276</f>
        <v>DFW</v>
      </c>
      <c r="D274" s="7">
        <f>'Data - All'!D276</f>
        <v>39696</v>
      </c>
      <c r="E274" s="5">
        <f>'Data - All'!E276</f>
        <v>0.56597222222222221</v>
      </c>
      <c r="F274" s="5">
        <f>'Data - All'!F276</f>
        <v>0.63541666666666663</v>
      </c>
      <c r="G274" s="5">
        <f>'Data - All'!G276</f>
        <v>0.64583333333333326</v>
      </c>
      <c r="H274" s="1">
        <f>'Data - All'!H276</f>
        <v>15</v>
      </c>
      <c r="I274" s="1">
        <f>'Data - All'!I276</f>
        <v>1</v>
      </c>
      <c r="J274" s="1">
        <f>'Data - All'!J276</f>
        <v>6</v>
      </c>
      <c r="K274" s="1">
        <f>'Data - All'!K276</f>
        <v>2</v>
      </c>
    </row>
    <row r="275" spans="1:11">
      <c r="A275" s="1" t="str">
        <f>'Data - All'!A277</f>
        <v>MDA</v>
      </c>
      <c r="B275" s="1" t="str">
        <f>'Data - All'!B277</f>
        <v>MSY</v>
      </c>
      <c r="C275" s="1" t="str">
        <f>'Data - All'!C277</f>
        <v>DFW</v>
      </c>
      <c r="D275" s="7">
        <f>'Data - All'!D277</f>
        <v>39697</v>
      </c>
      <c r="E275" s="5">
        <f>'Data - All'!E277</f>
        <v>0.56597222222222221</v>
      </c>
      <c r="F275" s="5">
        <f>'Data - All'!F277</f>
        <v>0.63541666666666663</v>
      </c>
      <c r="G275" s="5">
        <f>'Data - All'!G277</f>
        <v>0.64374999999999993</v>
      </c>
      <c r="H275" s="1">
        <f>'Data - All'!H277</f>
        <v>12</v>
      </c>
      <c r="I275" s="1">
        <f>'Data - All'!I277</f>
        <v>0</v>
      </c>
      <c r="J275" s="1">
        <f>'Data - All'!J277</f>
        <v>7</v>
      </c>
      <c r="K275" s="1">
        <f>'Data - All'!K277</f>
        <v>2</v>
      </c>
    </row>
    <row r="276" spans="1:11">
      <c r="A276" s="1" t="str">
        <f>'Data - All'!A278</f>
        <v>MDA</v>
      </c>
      <c r="B276" s="1" t="str">
        <f>'Data - All'!B278</f>
        <v>MSY</v>
      </c>
      <c r="C276" s="1" t="str">
        <f>'Data - All'!C278</f>
        <v>DFW</v>
      </c>
      <c r="D276" s="7">
        <f>'Data - All'!D278</f>
        <v>39698</v>
      </c>
      <c r="E276" s="5">
        <f>'Data - All'!E278</f>
        <v>0.56597222222222221</v>
      </c>
      <c r="F276" s="5">
        <f>'Data - All'!F278</f>
        <v>0.63541666666666663</v>
      </c>
      <c r="G276" s="5">
        <f>'Data - All'!G278</f>
        <v>0.64513888888888882</v>
      </c>
      <c r="H276" s="1">
        <f>'Data - All'!H278</f>
        <v>14</v>
      </c>
      <c r="I276" s="1">
        <f>'Data - All'!I278</f>
        <v>0</v>
      </c>
      <c r="J276" s="1">
        <f>'Data - All'!J278</f>
        <v>1</v>
      </c>
      <c r="K276" s="1">
        <f>'Data - All'!K278</f>
        <v>2</v>
      </c>
    </row>
    <row r="277" spans="1:11">
      <c r="A277" s="1" t="str">
        <f>'Data - All'!A279</f>
        <v>MDA</v>
      </c>
      <c r="B277" s="1" t="str">
        <f>'Data - All'!B279</f>
        <v>MSY</v>
      </c>
      <c r="C277" s="1" t="str">
        <f>'Data - All'!C279</f>
        <v>DFW</v>
      </c>
      <c r="D277" s="7">
        <f>'Data - All'!D279</f>
        <v>39699</v>
      </c>
      <c r="E277" s="5">
        <f>'Data - All'!E279</f>
        <v>0.56597222222222221</v>
      </c>
      <c r="F277" s="5">
        <f>'Data - All'!F279</f>
        <v>0.63541666666666663</v>
      </c>
      <c r="G277" s="5">
        <f>'Data - All'!G279</f>
        <v>0.6465277777777777</v>
      </c>
      <c r="H277" s="1">
        <f>'Data - All'!H279</f>
        <v>16</v>
      </c>
      <c r="I277" s="1">
        <f>'Data - All'!I279</f>
        <v>1</v>
      </c>
      <c r="J277" s="1">
        <f>'Data - All'!J279</f>
        <v>2</v>
      </c>
      <c r="K277" s="1">
        <f>'Data - All'!K279</f>
        <v>2</v>
      </c>
    </row>
    <row r="278" spans="1:11">
      <c r="A278" s="1" t="str">
        <f>'Data - All'!A280</f>
        <v>MDA</v>
      </c>
      <c r="B278" s="1" t="str">
        <f>'Data - All'!B280</f>
        <v>MSY</v>
      </c>
      <c r="C278" s="1" t="str">
        <f>'Data - All'!C280</f>
        <v>DFW</v>
      </c>
      <c r="D278" s="7">
        <f>'Data - All'!D280</f>
        <v>39700</v>
      </c>
      <c r="E278" s="5">
        <f>'Data - All'!E280</f>
        <v>0.56597222222222221</v>
      </c>
      <c r="F278" s="5">
        <f>'Data - All'!F280</f>
        <v>0.63541666666666663</v>
      </c>
      <c r="G278" s="5">
        <f>'Data - All'!G280</f>
        <v>0.64374999999999993</v>
      </c>
      <c r="H278" s="1">
        <f>'Data - All'!H280</f>
        <v>12</v>
      </c>
      <c r="I278" s="1">
        <f>'Data - All'!I280</f>
        <v>0</v>
      </c>
      <c r="J278" s="1">
        <f>'Data - All'!J280</f>
        <v>3</v>
      </c>
      <c r="K278" s="1">
        <f>'Data - All'!K280</f>
        <v>2</v>
      </c>
    </row>
    <row r="279" spans="1:11">
      <c r="A279" s="1" t="str">
        <f>'Data - All'!A281</f>
        <v>MDA</v>
      </c>
      <c r="B279" s="1" t="str">
        <f>'Data - All'!B281</f>
        <v>MSY</v>
      </c>
      <c r="C279" s="1" t="str">
        <f>'Data - All'!C281</f>
        <v>DFW</v>
      </c>
      <c r="D279" s="7">
        <f>'Data - All'!D281</f>
        <v>39701</v>
      </c>
      <c r="E279" s="5">
        <f>'Data - All'!E281</f>
        <v>0.56597222222222221</v>
      </c>
      <c r="F279" s="5">
        <f>'Data - All'!F281</f>
        <v>0.63541666666666663</v>
      </c>
      <c r="G279" s="5">
        <f>'Data - All'!G281</f>
        <v>0.64374999999999993</v>
      </c>
      <c r="H279" s="1">
        <f>'Data - All'!H281</f>
        <v>12</v>
      </c>
      <c r="I279" s="1">
        <f>'Data - All'!I281</f>
        <v>0</v>
      </c>
      <c r="J279" s="1">
        <f>'Data - All'!J281</f>
        <v>4</v>
      </c>
      <c r="K279" s="1">
        <f>'Data - All'!K281</f>
        <v>2</v>
      </c>
    </row>
    <row r="280" spans="1:11">
      <c r="A280" s="1" t="str">
        <f>'Data - All'!A282</f>
        <v>MDA</v>
      </c>
      <c r="B280" s="1" t="str">
        <f>'Data - All'!B282</f>
        <v>MSY</v>
      </c>
      <c r="C280" s="1" t="str">
        <f>'Data - All'!C282</f>
        <v>DFW</v>
      </c>
      <c r="D280" s="7">
        <f>'Data - All'!D282</f>
        <v>39702</v>
      </c>
      <c r="E280" s="5">
        <f>'Data - All'!E282</f>
        <v>0.56597222222222221</v>
      </c>
      <c r="F280" s="5">
        <f>'Data - All'!F282</f>
        <v>0.63541666666666663</v>
      </c>
      <c r="G280" s="5">
        <f>'Data - All'!G282</f>
        <v>0.64444444444444438</v>
      </c>
      <c r="H280" s="1">
        <f>'Data - All'!H282</f>
        <v>13</v>
      </c>
      <c r="I280" s="1">
        <f>'Data - All'!I282</f>
        <v>0</v>
      </c>
      <c r="J280" s="1">
        <f>'Data - All'!J282</f>
        <v>5</v>
      </c>
      <c r="K280" s="1">
        <f>'Data - All'!K282</f>
        <v>2</v>
      </c>
    </row>
    <row r="281" spans="1:11">
      <c r="A281" s="1" t="str">
        <f>'Data - All'!A284</f>
        <v>MDA</v>
      </c>
      <c r="B281" s="1" t="str">
        <f>'Data - All'!B284</f>
        <v>MSY</v>
      </c>
      <c r="C281" s="1" t="str">
        <f>'Data - All'!C284</f>
        <v>DFW</v>
      </c>
      <c r="D281" s="7">
        <f>'Data - All'!D284</f>
        <v>39704</v>
      </c>
      <c r="E281" s="5">
        <f>'Data - All'!E284</f>
        <v>0.56597222222222221</v>
      </c>
      <c r="F281" s="5">
        <f>'Data - All'!F284</f>
        <v>0.63541666666666663</v>
      </c>
      <c r="G281" s="5">
        <f>'Data - All'!G284</f>
        <v>0.64444444444444438</v>
      </c>
      <c r="H281" s="1">
        <f>'Data - All'!H284</f>
        <v>13</v>
      </c>
      <c r="I281" s="1">
        <f>'Data - All'!I284</f>
        <v>0</v>
      </c>
      <c r="J281" s="1">
        <f>'Data - All'!J284</f>
        <v>7</v>
      </c>
      <c r="K281" s="1">
        <f>'Data - All'!K284</f>
        <v>2</v>
      </c>
    </row>
    <row r="282" spans="1:11">
      <c r="A282" s="1" t="str">
        <f>'Data - All'!A285</f>
        <v>MDA</v>
      </c>
      <c r="B282" s="1" t="str">
        <f>'Data - All'!B285</f>
        <v>MSY</v>
      </c>
      <c r="C282" s="1" t="str">
        <f>'Data - All'!C285</f>
        <v>DFW</v>
      </c>
      <c r="D282" s="7">
        <f>'Data - All'!D285</f>
        <v>39705</v>
      </c>
      <c r="E282" s="5">
        <f>'Data - All'!E285</f>
        <v>0.56597222222222221</v>
      </c>
      <c r="F282" s="5">
        <f>'Data - All'!F285</f>
        <v>0.63541666666666663</v>
      </c>
      <c r="G282" s="5">
        <f>'Data - All'!G285</f>
        <v>0.64583333333333326</v>
      </c>
      <c r="H282" s="1">
        <f>'Data - All'!H285</f>
        <v>15</v>
      </c>
      <c r="I282" s="1">
        <f>'Data - All'!I285</f>
        <v>1</v>
      </c>
      <c r="J282" s="1">
        <f>'Data - All'!J285</f>
        <v>1</v>
      </c>
      <c r="K282" s="1">
        <f>'Data - All'!K285</f>
        <v>2</v>
      </c>
    </row>
    <row r="283" spans="1:11">
      <c r="A283" s="1" t="str">
        <f>'Data - All'!A286</f>
        <v>MDA</v>
      </c>
      <c r="B283" s="1" t="str">
        <f>'Data - All'!B286</f>
        <v>MSY</v>
      </c>
      <c r="C283" s="1" t="str">
        <f>'Data - All'!C286</f>
        <v>DFW</v>
      </c>
      <c r="D283" s="7">
        <f>'Data - All'!D286</f>
        <v>39706</v>
      </c>
      <c r="E283" s="5">
        <f>'Data - All'!E286</f>
        <v>0.56597222222222221</v>
      </c>
      <c r="F283" s="5">
        <f>'Data - All'!F286</f>
        <v>0.63541666666666663</v>
      </c>
      <c r="G283" s="5">
        <f>'Data - All'!G286</f>
        <v>0.64583333333333326</v>
      </c>
      <c r="H283" s="1">
        <f>'Data - All'!H286</f>
        <v>15</v>
      </c>
      <c r="I283" s="1">
        <f>'Data - All'!I286</f>
        <v>1</v>
      </c>
      <c r="J283" s="1">
        <f>'Data - All'!J286</f>
        <v>2</v>
      </c>
      <c r="K283" s="1">
        <f>'Data - All'!K286</f>
        <v>2</v>
      </c>
    </row>
    <row r="284" spans="1:11">
      <c r="A284" s="1" t="str">
        <f>'Data - All'!A287</f>
        <v>MDA</v>
      </c>
      <c r="B284" s="1" t="str">
        <f>'Data - All'!B287</f>
        <v>MSY</v>
      </c>
      <c r="C284" s="1" t="str">
        <f>'Data - All'!C287</f>
        <v>DFW</v>
      </c>
      <c r="D284" s="7">
        <f>'Data - All'!D287</f>
        <v>39707</v>
      </c>
      <c r="E284" s="5">
        <f>'Data - All'!E287</f>
        <v>0.56597222222222221</v>
      </c>
      <c r="F284" s="5">
        <f>'Data - All'!F287</f>
        <v>0.63541666666666663</v>
      </c>
      <c r="G284" s="5">
        <f>'Data - All'!G287</f>
        <v>0.64305555555555549</v>
      </c>
      <c r="H284" s="1">
        <f>'Data - All'!H287</f>
        <v>11</v>
      </c>
      <c r="I284" s="1">
        <f>'Data - All'!I287</f>
        <v>0</v>
      </c>
      <c r="J284" s="1">
        <f>'Data - All'!J287</f>
        <v>3</v>
      </c>
      <c r="K284" s="1">
        <f>'Data - All'!K287</f>
        <v>2</v>
      </c>
    </row>
    <row r="285" spans="1:11">
      <c r="A285" s="1" t="str">
        <f>'Data - All'!A288</f>
        <v>MDA</v>
      </c>
      <c r="B285" s="1" t="str">
        <f>'Data - All'!B288</f>
        <v>MSY</v>
      </c>
      <c r="C285" s="1" t="str">
        <f>'Data - All'!C288</f>
        <v>DFW</v>
      </c>
      <c r="D285" s="7">
        <f>'Data - All'!D288</f>
        <v>39708</v>
      </c>
      <c r="E285" s="5">
        <f>'Data - All'!E288</f>
        <v>0.56597222222222221</v>
      </c>
      <c r="F285" s="5">
        <f>'Data - All'!F288</f>
        <v>0.63541666666666663</v>
      </c>
      <c r="G285" s="5">
        <f>'Data - All'!G288</f>
        <v>0.64513888888888882</v>
      </c>
      <c r="H285" s="1">
        <f>'Data - All'!H288</f>
        <v>14</v>
      </c>
      <c r="I285" s="1">
        <f>'Data - All'!I288</f>
        <v>0</v>
      </c>
      <c r="J285" s="1">
        <f>'Data - All'!J288</f>
        <v>4</v>
      </c>
      <c r="K285" s="1">
        <f>'Data - All'!K288</f>
        <v>2</v>
      </c>
    </row>
    <row r="286" spans="1:11">
      <c r="A286" s="1" t="str">
        <f>'Data - All'!A289</f>
        <v>MDA</v>
      </c>
      <c r="B286" s="1" t="str">
        <f>'Data - All'!B289</f>
        <v>MSY</v>
      </c>
      <c r="C286" s="1" t="str">
        <f>'Data - All'!C289</f>
        <v>DFW</v>
      </c>
      <c r="D286" s="7">
        <f>'Data - All'!D289</f>
        <v>39709</v>
      </c>
      <c r="E286" s="5">
        <f>'Data - All'!E289</f>
        <v>0.56597222222222221</v>
      </c>
      <c r="F286" s="5">
        <f>'Data - All'!F289</f>
        <v>0.63541666666666663</v>
      </c>
      <c r="G286" s="5">
        <f>'Data - All'!G289</f>
        <v>0.64374999999999993</v>
      </c>
      <c r="H286" s="1">
        <f>'Data - All'!H289</f>
        <v>12</v>
      </c>
      <c r="I286" s="1">
        <f>'Data - All'!I289</f>
        <v>0</v>
      </c>
      <c r="J286" s="1">
        <f>'Data - All'!J289</f>
        <v>5</v>
      </c>
      <c r="K286" s="1">
        <f>'Data - All'!K289</f>
        <v>2</v>
      </c>
    </row>
    <row r="287" spans="1:11">
      <c r="A287" s="1" t="str">
        <f>'Data - All'!A290</f>
        <v>MDA</v>
      </c>
      <c r="B287" s="1" t="str">
        <f>'Data - All'!B290</f>
        <v>MSY</v>
      </c>
      <c r="C287" s="1" t="str">
        <f>'Data - All'!C290</f>
        <v>DFW</v>
      </c>
      <c r="D287" s="7">
        <f>'Data - All'!D290</f>
        <v>39710</v>
      </c>
      <c r="E287" s="5">
        <f>'Data - All'!E290</f>
        <v>0.56597222222222221</v>
      </c>
      <c r="F287" s="5">
        <f>'Data - All'!F290</f>
        <v>0.63541666666666663</v>
      </c>
      <c r="G287" s="5">
        <f>'Data - All'!G290</f>
        <v>0.64583333333333326</v>
      </c>
      <c r="H287" s="1">
        <f>'Data - All'!H290</f>
        <v>15</v>
      </c>
      <c r="I287" s="1">
        <f>'Data - All'!I290</f>
        <v>1</v>
      </c>
      <c r="J287" s="1">
        <f>'Data - All'!J290</f>
        <v>6</v>
      </c>
      <c r="K287" s="1">
        <f>'Data - All'!K290</f>
        <v>2</v>
      </c>
    </row>
    <row r="288" spans="1:11">
      <c r="A288" s="1" t="str">
        <f>'Data - All'!A291</f>
        <v>MDA</v>
      </c>
      <c r="B288" s="1" t="str">
        <f>'Data - All'!B291</f>
        <v>MSY</v>
      </c>
      <c r="C288" s="1" t="str">
        <f>'Data - All'!C291</f>
        <v>DFW</v>
      </c>
      <c r="D288" s="7">
        <f>'Data - All'!D291</f>
        <v>39711</v>
      </c>
      <c r="E288" s="5">
        <f>'Data - All'!E291</f>
        <v>0.56597222222222221</v>
      </c>
      <c r="F288" s="5">
        <f>'Data - All'!F291</f>
        <v>0.63541666666666663</v>
      </c>
      <c r="G288" s="5">
        <f>'Data - All'!G291</f>
        <v>0.64444444444444438</v>
      </c>
      <c r="H288" s="1">
        <f>'Data - All'!H291</f>
        <v>13</v>
      </c>
      <c r="I288" s="1">
        <f>'Data - All'!I291</f>
        <v>0</v>
      </c>
      <c r="J288" s="1">
        <f>'Data - All'!J291</f>
        <v>7</v>
      </c>
      <c r="K288" s="1">
        <f>'Data - All'!K291</f>
        <v>2</v>
      </c>
    </row>
    <row r="289" spans="1:11">
      <c r="A289" s="1" t="str">
        <f>'Data - All'!A292</f>
        <v>MDA</v>
      </c>
      <c r="B289" s="1" t="str">
        <f>'Data - All'!B292</f>
        <v>MSY</v>
      </c>
      <c r="C289" s="1" t="str">
        <f>'Data - All'!C292</f>
        <v>DFW</v>
      </c>
      <c r="D289" s="7">
        <f>'Data - All'!D292</f>
        <v>39712</v>
      </c>
      <c r="E289" s="5">
        <f>'Data - All'!E292</f>
        <v>0.56597222222222221</v>
      </c>
      <c r="F289" s="5">
        <f>'Data - All'!F292</f>
        <v>0.63541666666666663</v>
      </c>
      <c r="G289" s="5">
        <f>'Data - All'!G292</f>
        <v>0.64513888888888882</v>
      </c>
      <c r="H289" s="1">
        <f>'Data - All'!H292</f>
        <v>14</v>
      </c>
      <c r="I289" s="1">
        <f>'Data - All'!I292</f>
        <v>0</v>
      </c>
      <c r="J289" s="1">
        <f>'Data - All'!J292</f>
        <v>1</v>
      </c>
      <c r="K289" s="1">
        <f>'Data - All'!K292</f>
        <v>2</v>
      </c>
    </row>
    <row r="290" spans="1:11">
      <c r="A290" s="1" t="str">
        <f>'Data - All'!A293</f>
        <v>MDA</v>
      </c>
      <c r="B290" s="1" t="str">
        <f>'Data - All'!B293</f>
        <v>MSY</v>
      </c>
      <c r="C290" s="1" t="str">
        <f>'Data - All'!C293</f>
        <v>DFW</v>
      </c>
      <c r="D290" s="7">
        <f>'Data - All'!D293</f>
        <v>39713</v>
      </c>
      <c r="E290" s="5">
        <f>'Data - All'!E293</f>
        <v>0.56597222222222221</v>
      </c>
      <c r="F290" s="5">
        <f>'Data - All'!F293</f>
        <v>0.63541666666666663</v>
      </c>
      <c r="G290" s="5">
        <f>'Data - All'!G293</f>
        <v>0.64583333333333326</v>
      </c>
      <c r="H290" s="1">
        <f>'Data - All'!H293</f>
        <v>15</v>
      </c>
      <c r="I290" s="1">
        <f>'Data - All'!I293</f>
        <v>1</v>
      </c>
      <c r="J290" s="1">
        <f>'Data - All'!J293</f>
        <v>2</v>
      </c>
      <c r="K290" s="1">
        <f>'Data - All'!K293</f>
        <v>2</v>
      </c>
    </row>
    <row r="291" spans="1:11">
      <c r="A291" s="1" t="str">
        <f>'Data - All'!A294</f>
        <v>MDA</v>
      </c>
      <c r="B291" s="1" t="str">
        <f>'Data - All'!B294</f>
        <v>MSY</v>
      </c>
      <c r="C291" s="1" t="str">
        <f>'Data - All'!C294</f>
        <v>DFW</v>
      </c>
      <c r="D291" s="7">
        <f>'Data - All'!D294</f>
        <v>39714</v>
      </c>
      <c r="E291" s="5">
        <f>'Data - All'!E294</f>
        <v>0.56597222222222221</v>
      </c>
      <c r="F291" s="5">
        <f>'Data - All'!F294</f>
        <v>0.63541666666666663</v>
      </c>
      <c r="G291" s="5">
        <f>'Data - All'!G294</f>
        <v>0.64444444444444438</v>
      </c>
      <c r="H291" s="1">
        <f>'Data - All'!H294</f>
        <v>13</v>
      </c>
      <c r="I291" s="1">
        <f>'Data - All'!I294</f>
        <v>0</v>
      </c>
      <c r="J291" s="1">
        <f>'Data - All'!J294</f>
        <v>3</v>
      </c>
      <c r="K291" s="1">
        <f>'Data - All'!K294</f>
        <v>2</v>
      </c>
    </row>
    <row r="292" spans="1:11">
      <c r="A292" s="1" t="str">
        <f>'Data - All'!A295</f>
        <v>MDA</v>
      </c>
      <c r="B292" s="1" t="str">
        <f>'Data - All'!B295</f>
        <v>MSY</v>
      </c>
      <c r="C292" s="1" t="str">
        <f>'Data - All'!C295</f>
        <v>DFW</v>
      </c>
      <c r="D292" s="7">
        <f>'Data - All'!D295</f>
        <v>39715</v>
      </c>
      <c r="E292" s="5">
        <f>'Data - All'!E295</f>
        <v>0.56597222222222221</v>
      </c>
      <c r="F292" s="5">
        <f>'Data - All'!F295</f>
        <v>0.63541666666666663</v>
      </c>
      <c r="G292" s="5">
        <f>'Data - All'!G295</f>
        <v>0.64374999999999993</v>
      </c>
      <c r="H292" s="1">
        <f>'Data - All'!H295</f>
        <v>12</v>
      </c>
      <c r="I292" s="1">
        <f>'Data - All'!I295</f>
        <v>0</v>
      </c>
      <c r="J292" s="1">
        <f>'Data - All'!J295</f>
        <v>4</v>
      </c>
      <c r="K292" s="1">
        <f>'Data - All'!K295</f>
        <v>2</v>
      </c>
    </row>
    <row r="293" spans="1:11">
      <c r="A293" s="1" t="str">
        <f>'Data - All'!A296</f>
        <v>MDA</v>
      </c>
      <c r="B293" s="1" t="str">
        <f>'Data - All'!B296</f>
        <v>MSY</v>
      </c>
      <c r="C293" s="1" t="str">
        <f>'Data - All'!C296</f>
        <v>DFW</v>
      </c>
      <c r="D293" s="7">
        <f>'Data - All'!D296</f>
        <v>39716</v>
      </c>
      <c r="E293" s="5">
        <f>'Data - All'!E296</f>
        <v>0.56597222222222221</v>
      </c>
      <c r="F293" s="5">
        <f>'Data - All'!F296</f>
        <v>0.63541666666666663</v>
      </c>
      <c r="G293" s="5">
        <f>'Data - All'!G296</f>
        <v>0.64374999999999993</v>
      </c>
      <c r="H293" s="1">
        <f>'Data - All'!H296</f>
        <v>12</v>
      </c>
      <c r="I293" s="1">
        <f>'Data - All'!I296</f>
        <v>0</v>
      </c>
      <c r="J293" s="1">
        <f>'Data - All'!J296</f>
        <v>5</v>
      </c>
      <c r="K293" s="1">
        <f>'Data - All'!K296</f>
        <v>2</v>
      </c>
    </row>
    <row r="294" spans="1:11">
      <c r="A294" s="1" t="str">
        <f>'Data - All'!A297</f>
        <v>MDA</v>
      </c>
      <c r="B294" s="1" t="str">
        <f>'Data - All'!B297</f>
        <v>MSY</v>
      </c>
      <c r="C294" s="1" t="str">
        <f>'Data - All'!C297</f>
        <v>DFW</v>
      </c>
      <c r="D294" s="7">
        <f>'Data - All'!D297</f>
        <v>39717</v>
      </c>
      <c r="E294" s="5">
        <f>'Data - All'!E297</f>
        <v>0.56597222222222221</v>
      </c>
      <c r="F294" s="5">
        <f>'Data - All'!F297</f>
        <v>0.63541666666666663</v>
      </c>
      <c r="G294" s="5">
        <f>'Data - All'!G297</f>
        <v>0.64583333333333326</v>
      </c>
      <c r="H294" s="1">
        <f>'Data - All'!H297</f>
        <v>15</v>
      </c>
      <c r="I294" s="1">
        <f>'Data - All'!I297</f>
        <v>1</v>
      </c>
      <c r="J294" s="1">
        <f>'Data - All'!J297</f>
        <v>6</v>
      </c>
      <c r="K294" s="1">
        <f>'Data - All'!K297</f>
        <v>2</v>
      </c>
    </row>
    <row r="295" spans="1:11">
      <c r="A295" s="1" t="str">
        <f>'Data - All'!A298</f>
        <v>MDA</v>
      </c>
      <c r="B295" s="1" t="str">
        <f>'Data - All'!B298</f>
        <v>MSY</v>
      </c>
      <c r="C295" s="1" t="str">
        <f>'Data - All'!C298</f>
        <v>DFW</v>
      </c>
      <c r="D295" s="7">
        <f>'Data - All'!D298</f>
        <v>39718</v>
      </c>
      <c r="E295" s="5">
        <f>'Data - All'!E298</f>
        <v>0.56597222222222221</v>
      </c>
      <c r="F295" s="5">
        <f>'Data - All'!F298</f>
        <v>0.63541666666666663</v>
      </c>
      <c r="G295" s="5">
        <f>'Data - All'!G298</f>
        <v>0.64374999999999993</v>
      </c>
      <c r="H295" s="1">
        <f>'Data - All'!H298</f>
        <v>12</v>
      </c>
      <c r="I295" s="1">
        <f>'Data - All'!I298</f>
        <v>0</v>
      </c>
      <c r="J295" s="1">
        <f>'Data - All'!J298</f>
        <v>7</v>
      </c>
      <c r="K295" s="1">
        <f>'Data - All'!K298</f>
        <v>2</v>
      </c>
    </row>
    <row r="296" spans="1:11">
      <c r="A296" s="1" t="str">
        <f>'Data - All'!A299</f>
        <v>MDA</v>
      </c>
      <c r="B296" s="1" t="str">
        <f>'Data - All'!B299</f>
        <v>MSY</v>
      </c>
      <c r="C296" s="1" t="str">
        <f>'Data - All'!C299</f>
        <v>DFW</v>
      </c>
      <c r="D296" s="7">
        <f>'Data - All'!D299</f>
        <v>39719</v>
      </c>
      <c r="E296" s="5">
        <f>'Data - All'!E299</f>
        <v>0.56597222222222221</v>
      </c>
      <c r="F296" s="5">
        <f>'Data - All'!F299</f>
        <v>0.63541666666666663</v>
      </c>
      <c r="G296" s="5">
        <f>'Data - All'!G299</f>
        <v>0.64513888888888882</v>
      </c>
      <c r="H296" s="1">
        <f>'Data - All'!H299</f>
        <v>14</v>
      </c>
      <c r="I296" s="1">
        <f>'Data - All'!I299</f>
        <v>0</v>
      </c>
      <c r="J296" s="1">
        <f>'Data - All'!J299</f>
        <v>1</v>
      </c>
      <c r="K296" s="1">
        <f>'Data - All'!K299</f>
        <v>2</v>
      </c>
    </row>
    <row r="297" spans="1:11">
      <c r="A297" s="1" t="str">
        <f>'Data - All'!A300</f>
        <v>MDA</v>
      </c>
      <c r="B297" s="1" t="str">
        <f>'Data - All'!B300</f>
        <v>MSY</v>
      </c>
      <c r="C297" s="1" t="str">
        <f>'Data - All'!C300</f>
        <v>DFW</v>
      </c>
      <c r="D297" s="7">
        <f>'Data - All'!D300</f>
        <v>39720</v>
      </c>
      <c r="E297" s="5">
        <f>'Data - All'!E300</f>
        <v>0.56597222222222221</v>
      </c>
      <c r="F297" s="5">
        <f>'Data - All'!F300</f>
        <v>0.63541666666666663</v>
      </c>
      <c r="G297" s="5">
        <f>'Data - All'!G300</f>
        <v>0.64722222222222214</v>
      </c>
      <c r="H297" s="1">
        <f>'Data - All'!H300</f>
        <v>17</v>
      </c>
      <c r="I297" s="1">
        <f>'Data - All'!I300</f>
        <v>1</v>
      </c>
      <c r="J297" s="1">
        <f>'Data - All'!J300</f>
        <v>2</v>
      </c>
      <c r="K297" s="1">
        <f>'Data - All'!K300</f>
        <v>2</v>
      </c>
    </row>
    <row r="298" spans="1:11">
      <c r="A298" s="1" t="str">
        <f>'Data - All'!A301</f>
        <v>MDA</v>
      </c>
      <c r="B298" s="1" t="str">
        <f>'Data - All'!B301</f>
        <v>MSY</v>
      </c>
      <c r="C298" s="1" t="str">
        <f>'Data - All'!C301</f>
        <v>DFW</v>
      </c>
      <c r="D298" s="7">
        <f>'Data - All'!D301</f>
        <v>39721</v>
      </c>
      <c r="E298" s="5">
        <f>'Data - All'!E301</f>
        <v>0.56597222222222221</v>
      </c>
      <c r="F298" s="5">
        <f>'Data - All'!F301</f>
        <v>0.63541666666666663</v>
      </c>
      <c r="G298" s="5">
        <f>'Data - All'!G301</f>
        <v>0.64444444444444438</v>
      </c>
      <c r="H298" s="1">
        <f>'Data - All'!H301</f>
        <v>13</v>
      </c>
      <c r="I298" s="1">
        <f>'Data - All'!I301</f>
        <v>0</v>
      </c>
      <c r="J298" s="1">
        <f>'Data - All'!J301</f>
        <v>3</v>
      </c>
      <c r="K298" s="1">
        <f>'Data - All'!K301</f>
        <v>2</v>
      </c>
    </row>
    <row r="299" spans="1:11">
      <c r="A299" s="1" t="str">
        <f>'Data - All'!A302</f>
        <v>MDA</v>
      </c>
      <c r="B299" s="1" t="str">
        <f>'Data - All'!B302</f>
        <v>MSY</v>
      </c>
      <c r="C299" s="1" t="str">
        <f>'Data - All'!C302</f>
        <v>PNS</v>
      </c>
      <c r="D299" s="7">
        <f>'Data - All'!D302</f>
        <v>39692</v>
      </c>
      <c r="E299" s="5">
        <f>'Data - All'!E302</f>
        <v>0.84722222222222221</v>
      </c>
      <c r="F299" s="5">
        <f>'Data - All'!F302</f>
        <v>0.89930555555555547</v>
      </c>
      <c r="G299" s="5">
        <f>'Data - All'!G302</f>
        <v>0.91180555555555542</v>
      </c>
      <c r="H299" s="1">
        <f>'Data - All'!H302</f>
        <v>18</v>
      </c>
      <c r="I299" s="1">
        <f>'Data - All'!I302</f>
        <v>1</v>
      </c>
      <c r="J299" s="1">
        <f>'Data - All'!J302</f>
        <v>2</v>
      </c>
      <c r="K299" s="1">
        <f>'Data - All'!K302</f>
        <v>3</v>
      </c>
    </row>
    <row r="300" spans="1:11">
      <c r="A300" s="1" t="str">
        <f>'Data - All'!A303</f>
        <v>MDA</v>
      </c>
      <c r="B300" s="1" t="str">
        <f>'Data - All'!B303</f>
        <v>MSY</v>
      </c>
      <c r="C300" s="1" t="str">
        <f>'Data - All'!C303</f>
        <v>PNS</v>
      </c>
      <c r="D300" s="7">
        <f>'Data - All'!D303</f>
        <v>39693</v>
      </c>
      <c r="E300" s="5">
        <f>'Data - All'!E303</f>
        <v>0.84722222222222221</v>
      </c>
      <c r="F300" s="5">
        <f>'Data - All'!F303</f>
        <v>0.89930555555555547</v>
      </c>
      <c r="G300" s="5">
        <f>'Data - All'!G303</f>
        <v>0.90694444444444433</v>
      </c>
      <c r="H300" s="1">
        <f>'Data - All'!H303</f>
        <v>11</v>
      </c>
      <c r="I300" s="1">
        <f>'Data - All'!I303</f>
        <v>0</v>
      </c>
      <c r="J300" s="1">
        <f>'Data - All'!J303</f>
        <v>3</v>
      </c>
      <c r="K300" s="1">
        <f>'Data - All'!K303</f>
        <v>3</v>
      </c>
    </row>
    <row r="301" spans="1:11">
      <c r="A301" s="1" t="str">
        <f>'Data - All'!A304</f>
        <v>MDA</v>
      </c>
      <c r="B301" s="1" t="str">
        <f>'Data - All'!B304</f>
        <v>MSY</v>
      </c>
      <c r="C301" s="1" t="str">
        <f>'Data - All'!C304</f>
        <v>PNS</v>
      </c>
      <c r="D301" s="7">
        <f>'Data - All'!D304</f>
        <v>39694</v>
      </c>
      <c r="E301" s="5">
        <f>'Data - All'!E304</f>
        <v>0.84722222222222221</v>
      </c>
      <c r="F301" s="5">
        <f>'Data - All'!F304</f>
        <v>0.89930555555555547</v>
      </c>
      <c r="G301" s="5">
        <f>'Data - All'!G304</f>
        <v>0.90555555555555545</v>
      </c>
      <c r="H301" s="1">
        <f>'Data - All'!H304</f>
        <v>9</v>
      </c>
      <c r="I301" s="1">
        <f>'Data - All'!I304</f>
        <v>0</v>
      </c>
      <c r="J301" s="1">
        <f>'Data - All'!J304</f>
        <v>4</v>
      </c>
      <c r="K301" s="1">
        <f>'Data - All'!K304</f>
        <v>3</v>
      </c>
    </row>
    <row r="302" spans="1:11">
      <c r="A302" s="1" t="str">
        <f>'Data - All'!A305</f>
        <v>MDA</v>
      </c>
      <c r="B302" s="1" t="str">
        <f>'Data - All'!B305</f>
        <v>MSY</v>
      </c>
      <c r="C302" s="1" t="str">
        <f>'Data - All'!C305</f>
        <v>PNS</v>
      </c>
      <c r="D302" s="7">
        <f>'Data - All'!D305</f>
        <v>39695</v>
      </c>
      <c r="E302" s="5">
        <f>'Data - All'!E305</f>
        <v>0.84722222222222221</v>
      </c>
      <c r="F302" s="5">
        <f>'Data - All'!F305</f>
        <v>0.89930555555555547</v>
      </c>
      <c r="G302" s="5">
        <f>'Data - All'!G305</f>
        <v>0.90694444444444433</v>
      </c>
      <c r="H302" s="1">
        <f>'Data - All'!H305</f>
        <v>11</v>
      </c>
      <c r="I302" s="1">
        <f>'Data - All'!I305</f>
        <v>0</v>
      </c>
      <c r="J302" s="1">
        <f>'Data - All'!J305</f>
        <v>5</v>
      </c>
      <c r="K302" s="1">
        <f>'Data - All'!K305</f>
        <v>3</v>
      </c>
    </row>
    <row r="303" spans="1:11">
      <c r="A303" s="1" t="str">
        <f>'Data - All'!A306</f>
        <v>MDA</v>
      </c>
      <c r="B303" s="1" t="str">
        <f>'Data - All'!B306</f>
        <v>MSY</v>
      </c>
      <c r="C303" s="1" t="str">
        <f>'Data - All'!C306</f>
        <v>PNS</v>
      </c>
      <c r="D303" s="7">
        <f>'Data - All'!D306</f>
        <v>39696</v>
      </c>
      <c r="E303" s="5">
        <f>'Data - All'!E306</f>
        <v>0.84722222222222221</v>
      </c>
      <c r="F303" s="5">
        <f>'Data - All'!F306</f>
        <v>0.89930555555555547</v>
      </c>
      <c r="G303" s="5">
        <f>'Data - All'!G306</f>
        <v>0.90833333333333321</v>
      </c>
      <c r="H303" s="1">
        <f>'Data - All'!H306</f>
        <v>13</v>
      </c>
      <c r="I303" s="1">
        <f>'Data - All'!I306</f>
        <v>0</v>
      </c>
      <c r="J303" s="1">
        <f>'Data - All'!J306</f>
        <v>6</v>
      </c>
      <c r="K303" s="1">
        <f>'Data - All'!K306</f>
        <v>3</v>
      </c>
    </row>
    <row r="304" spans="1:11">
      <c r="A304" s="1" t="str">
        <f>'Data - All'!A307</f>
        <v>MDA</v>
      </c>
      <c r="B304" s="1" t="str">
        <f>'Data - All'!B307</f>
        <v>MSY</v>
      </c>
      <c r="C304" s="1" t="str">
        <f>'Data - All'!C307</f>
        <v>PNS</v>
      </c>
      <c r="D304" s="7">
        <f>'Data - All'!D307</f>
        <v>39697</v>
      </c>
      <c r="E304" s="5">
        <f>'Data - All'!E307</f>
        <v>0.84722222222222221</v>
      </c>
      <c r="F304" s="5">
        <f>'Data - All'!F307</f>
        <v>0.89930555555555547</v>
      </c>
      <c r="G304" s="5">
        <f>'Data - All'!G307</f>
        <v>0.89722222222222214</v>
      </c>
      <c r="H304" s="1">
        <f>'Data - All'!H307</f>
        <v>-3</v>
      </c>
      <c r="I304" s="1">
        <f>'Data - All'!I307</f>
        <v>0</v>
      </c>
      <c r="J304" s="1">
        <f>'Data - All'!J307</f>
        <v>7</v>
      </c>
      <c r="K304" s="1">
        <f>'Data - All'!K307</f>
        <v>3</v>
      </c>
    </row>
    <row r="305" spans="1:11">
      <c r="A305" s="1" t="str">
        <f>'Data - All'!A308</f>
        <v>MDA</v>
      </c>
      <c r="B305" s="1" t="str">
        <f>'Data - All'!B308</f>
        <v>MSY</v>
      </c>
      <c r="C305" s="1" t="str">
        <f>'Data - All'!C308</f>
        <v>PNS</v>
      </c>
      <c r="D305" s="7">
        <f>'Data - All'!D308</f>
        <v>39698</v>
      </c>
      <c r="E305" s="5">
        <f>'Data - All'!E308</f>
        <v>0.84722222222222221</v>
      </c>
      <c r="F305" s="5">
        <f>'Data - All'!F308</f>
        <v>0.89930555555555547</v>
      </c>
      <c r="G305" s="5">
        <f>'Data - All'!G308</f>
        <v>0.90833333333333321</v>
      </c>
      <c r="H305" s="1">
        <f>'Data - All'!H308</f>
        <v>13</v>
      </c>
      <c r="I305" s="1">
        <f>'Data - All'!I308</f>
        <v>0</v>
      </c>
      <c r="J305" s="1">
        <f>'Data - All'!J308</f>
        <v>1</v>
      </c>
      <c r="K305" s="1">
        <f>'Data - All'!K308</f>
        <v>3</v>
      </c>
    </row>
    <row r="306" spans="1:11">
      <c r="A306" s="1" t="str">
        <f>'Data - All'!A309</f>
        <v>MDA</v>
      </c>
      <c r="B306" s="1" t="str">
        <f>'Data - All'!B309</f>
        <v>MSY</v>
      </c>
      <c r="C306" s="1" t="str">
        <f>'Data - All'!C309</f>
        <v>PNS</v>
      </c>
      <c r="D306" s="7">
        <f>'Data - All'!D309</f>
        <v>39699</v>
      </c>
      <c r="E306" s="5">
        <f>'Data - All'!E309</f>
        <v>0.84722222222222221</v>
      </c>
      <c r="F306" s="5">
        <f>'Data - All'!F309</f>
        <v>0.89930555555555547</v>
      </c>
      <c r="G306" s="5">
        <f>'Data - All'!G309</f>
        <v>0.91180555555555542</v>
      </c>
      <c r="H306" s="1">
        <f>'Data - All'!H309</f>
        <v>18</v>
      </c>
      <c r="I306" s="1">
        <f>'Data - All'!I309</f>
        <v>1</v>
      </c>
      <c r="J306" s="1">
        <f>'Data - All'!J309</f>
        <v>2</v>
      </c>
      <c r="K306" s="1">
        <f>'Data - All'!K309</f>
        <v>3</v>
      </c>
    </row>
    <row r="307" spans="1:11">
      <c r="A307" s="1" t="str">
        <f>'Data - All'!A310</f>
        <v>MDA</v>
      </c>
      <c r="B307" s="1" t="str">
        <f>'Data - All'!B310</f>
        <v>MSY</v>
      </c>
      <c r="C307" s="1" t="str">
        <f>'Data - All'!C310</f>
        <v>PNS</v>
      </c>
      <c r="D307" s="7">
        <f>'Data - All'!D310</f>
        <v>39700</v>
      </c>
      <c r="E307" s="5">
        <f>'Data - All'!E310</f>
        <v>0.84722222222222221</v>
      </c>
      <c r="F307" s="5">
        <f>'Data - All'!F310</f>
        <v>0.89930555555555547</v>
      </c>
      <c r="G307" s="5">
        <f>'Data - All'!G310</f>
        <v>0.90347222222222212</v>
      </c>
      <c r="H307" s="1">
        <f>'Data - All'!H310</f>
        <v>6</v>
      </c>
      <c r="I307" s="1">
        <f>'Data - All'!I310</f>
        <v>0</v>
      </c>
      <c r="J307" s="1">
        <f>'Data - All'!J310</f>
        <v>3</v>
      </c>
      <c r="K307" s="1">
        <f>'Data - All'!K310</f>
        <v>3</v>
      </c>
    </row>
    <row r="308" spans="1:11">
      <c r="A308" s="1" t="str">
        <f>'Data - All'!A311</f>
        <v>MDA</v>
      </c>
      <c r="B308" s="1" t="str">
        <f>'Data - All'!B311</f>
        <v>MSY</v>
      </c>
      <c r="C308" s="1" t="str">
        <f>'Data - All'!C311</f>
        <v>PNS</v>
      </c>
      <c r="D308" s="7">
        <f>'Data - All'!D311</f>
        <v>39701</v>
      </c>
      <c r="E308" s="5">
        <f>'Data - All'!E311</f>
        <v>0.84722222222222221</v>
      </c>
      <c r="F308" s="5">
        <f>'Data - All'!F311</f>
        <v>0.89930555555555547</v>
      </c>
      <c r="G308" s="5">
        <f>'Data - All'!G311</f>
        <v>0.89791666666666659</v>
      </c>
      <c r="H308" s="1">
        <f>'Data - All'!H311</f>
        <v>-2</v>
      </c>
      <c r="I308" s="1">
        <f>'Data - All'!I311</f>
        <v>0</v>
      </c>
      <c r="J308" s="1">
        <f>'Data - All'!J311</f>
        <v>4</v>
      </c>
      <c r="K308" s="1">
        <f>'Data - All'!K311</f>
        <v>3</v>
      </c>
    </row>
    <row r="309" spans="1:11">
      <c r="A309" s="1" t="str">
        <f>'Data - All'!A312</f>
        <v>MDA</v>
      </c>
      <c r="B309" s="1" t="str">
        <f>'Data - All'!B312</f>
        <v>MSY</v>
      </c>
      <c r="C309" s="1" t="str">
        <f>'Data - All'!C312</f>
        <v>PNS</v>
      </c>
      <c r="D309" s="7">
        <f>'Data - All'!D312</f>
        <v>39702</v>
      </c>
      <c r="E309" s="5">
        <f>'Data - All'!E312</f>
        <v>0.84722222222222221</v>
      </c>
      <c r="F309" s="5">
        <f>'Data - All'!F312</f>
        <v>0.89930555555555547</v>
      </c>
      <c r="G309" s="5">
        <f>'Data - All'!G312</f>
        <v>0.90555555555555545</v>
      </c>
      <c r="H309" s="1">
        <f>'Data - All'!H312</f>
        <v>9</v>
      </c>
      <c r="I309" s="1">
        <f>'Data - All'!I312</f>
        <v>0</v>
      </c>
      <c r="J309" s="1">
        <f>'Data - All'!J312</f>
        <v>5</v>
      </c>
      <c r="K309" s="1">
        <f>'Data - All'!K312</f>
        <v>3</v>
      </c>
    </row>
    <row r="310" spans="1:11">
      <c r="A310" s="1" t="str">
        <f>'Data - All'!A313</f>
        <v>MDA</v>
      </c>
      <c r="B310" s="1" t="str">
        <f>'Data - All'!B313</f>
        <v>MSY</v>
      </c>
      <c r="C310" s="1" t="str">
        <f>'Data - All'!C313</f>
        <v>PNS</v>
      </c>
      <c r="D310" s="7">
        <f>'Data - All'!D313</f>
        <v>39703</v>
      </c>
      <c r="E310" s="5">
        <f>'Data - All'!E313</f>
        <v>0.84722222222222221</v>
      </c>
      <c r="F310" s="5">
        <f>'Data - All'!F313</f>
        <v>0.89930555555555547</v>
      </c>
      <c r="G310" s="5">
        <f>'Data - All'!G313</f>
        <v>0.91458333333333319</v>
      </c>
      <c r="H310" s="1">
        <f>'Data - All'!H313</f>
        <v>22</v>
      </c>
      <c r="I310" s="1">
        <f>'Data - All'!I313</f>
        <v>1</v>
      </c>
      <c r="J310" s="1">
        <f>'Data - All'!J313</f>
        <v>6</v>
      </c>
      <c r="K310" s="1">
        <f>'Data - All'!K313</f>
        <v>3</v>
      </c>
    </row>
    <row r="311" spans="1:11">
      <c r="A311" s="1" t="str">
        <f>'Data - All'!A314</f>
        <v>MDA</v>
      </c>
      <c r="B311" s="1" t="str">
        <f>'Data - All'!B314</f>
        <v>MSY</v>
      </c>
      <c r="C311" s="1" t="str">
        <f>'Data - All'!C314</f>
        <v>PNS</v>
      </c>
      <c r="D311" s="7">
        <f>'Data - All'!D314</f>
        <v>39704</v>
      </c>
      <c r="E311" s="5">
        <f>'Data - All'!E314</f>
        <v>0.84722222222222221</v>
      </c>
      <c r="F311" s="5">
        <f>'Data - All'!F314</f>
        <v>0.89930555555555547</v>
      </c>
      <c r="G311" s="5">
        <f>'Data - All'!G314</f>
        <v>0.90694444444444433</v>
      </c>
      <c r="H311" s="1">
        <f>'Data - All'!H314</f>
        <v>11</v>
      </c>
      <c r="I311" s="1">
        <f>'Data - All'!I314</f>
        <v>0</v>
      </c>
      <c r="J311" s="1">
        <f>'Data - All'!J314</f>
        <v>7</v>
      </c>
      <c r="K311" s="1">
        <f>'Data - All'!K314</f>
        <v>3</v>
      </c>
    </row>
    <row r="312" spans="1:11">
      <c r="A312" s="1" t="str">
        <f>'Data - All'!A315</f>
        <v>MDA</v>
      </c>
      <c r="B312" s="1" t="str">
        <f>'Data - All'!B315</f>
        <v>MSY</v>
      </c>
      <c r="C312" s="1" t="str">
        <f>'Data - All'!C315</f>
        <v>PNS</v>
      </c>
      <c r="D312" s="7">
        <f>'Data - All'!D315</f>
        <v>39705</v>
      </c>
      <c r="E312" s="5">
        <f>'Data - All'!E315</f>
        <v>0.84722222222222221</v>
      </c>
      <c r="F312" s="5">
        <f>'Data - All'!F315</f>
        <v>0.89930555555555547</v>
      </c>
      <c r="G312" s="5">
        <f>'Data - All'!G315</f>
        <v>0.90902777777777766</v>
      </c>
      <c r="H312" s="1">
        <f>'Data - All'!H315</f>
        <v>14</v>
      </c>
      <c r="I312" s="1">
        <f>'Data - All'!I315</f>
        <v>0</v>
      </c>
      <c r="J312" s="1">
        <f>'Data - All'!J315</f>
        <v>1</v>
      </c>
      <c r="K312" s="1">
        <f>'Data - All'!K315</f>
        <v>3</v>
      </c>
    </row>
    <row r="313" spans="1:11">
      <c r="A313" s="1" t="str">
        <f>'Data - All'!A316</f>
        <v>MDA</v>
      </c>
      <c r="B313" s="1" t="str">
        <f>'Data - All'!B316</f>
        <v>MSY</v>
      </c>
      <c r="C313" s="1" t="str">
        <f>'Data - All'!C316</f>
        <v>PNS</v>
      </c>
      <c r="D313" s="7">
        <f>'Data - All'!D316</f>
        <v>39706</v>
      </c>
      <c r="E313" s="5">
        <f>'Data - All'!E316</f>
        <v>0.84722222222222221</v>
      </c>
      <c r="F313" s="5">
        <f>'Data - All'!F316</f>
        <v>0.89930555555555547</v>
      </c>
      <c r="G313" s="5">
        <f>'Data - All'!G316</f>
        <v>0.90902777777777766</v>
      </c>
      <c r="H313" s="1">
        <f>'Data - All'!H316</f>
        <v>14</v>
      </c>
      <c r="I313" s="1">
        <f>'Data - All'!I316</f>
        <v>0</v>
      </c>
      <c r="J313" s="1">
        <f>'Data - All'!J316</f>
        <v>2</v>
      </c>
      <c r="K313" s="1">
        <f>'Data - All'!K316</f>
        <v>3</v>
      </c>
    </row>
    <row r="314" spans="1:11">
      <c r="A314" s="1" t="str">
        <f>'Data - All'!A317</f>
        <v>MDA</v>
      </c>
      <c r="B314" s="1" t="str">
        <f>'Data - All'!B317</f>
        <v>MSY</v>
      </c>
      <c r="C314" s="1" t="str">
        <f>'Data - All'!C317</f>
        <v>PNS</v>
      </c>
      <c r="D314" s="7">
        <f>'Data - All'!D317</f>
        <v>39707</v>
      </c>
      <c r="E314" s="5">
        <f>'Data - All'!E317</f>
        <v>0.84722222222222221</v>
      </c>
      <c r="F314" s="5">
        <f>'Data - All'!F317</f>
        <v>0.89930555555555547</v>
      </c>
      <c r="G314" s="5">
        <f>'Data - All'!G317</f>
        <v>0.89027777777777772</v>
      </c>
      <c r="H314" s="1">
        <f>'Data - All'!H317</f>
        <v>-13</v>
      </c>
      <c r="I314" s="1">
        <f>'Data - All'!I317</f>
        <v>0</v>
      </c>
      <c r="J314" s="1">
        <f>'Data - All'!J317</f>
        <v>3</v>
      </c>
      <c r="K314" s="1">
        <f>'Data - All'!K317</f>
        <v>3</v>
      </c>
    </row>
    <row r="315" spans="1:11">
      <c r="A315" s="1" t="str">
        <f>'Data - All'!A318</f>
        <v>MDA</v>
      </c>
      <c r="B315" s="1" t="str">
        <f>'Data - All'!B318</f>
        <v>MSY</v>
      </c>
      <c r="C315" s="1" t="str">
        <f>'Data - All'!C318</f>
        <v>PNS</v>
      </c>
      <c r="D315" s="7">
        <f>'Data - All'!D318</f>
        <v>39708</v>
      </c>
      <c r="E315" s="5">
        <f>'Data - All'!E318</f>
        <v>0.84722222222222221</v>
      </c>
      <c r="F315" s="5">
        <f>'Data - All'!F318</f>
        <v>0.89930555555555547</v>
      </c>
      <c r="G315" s="5">
        <f>'Data - All'!G318</f>
        <v>0.90763888888888877</v>
      </c>
      <c r="H315" s="1">
        <f>'Data - All'!H318</f>
        <v>12</v>
      </c>
      <c r="I315" s="1">
        <f>'Data - All'!I318</f>
        <v>0</v>
      </c>
      <c r="J315" s="1">
        <f>'Data - All'!J318</f>
        <v>4</v>
      </c>
      <c r="K315" s="1">
        <f>'Data - All'!K318</f>
        <v>3</v>
      </c>
    </row>
    <row r="316" spans="1:11">
      <c r="A316" s="1" t="str">
        <f>'Data - All'!A319</f>
        <v>MDA</v>
      </c>
      <c r="B316" s="1" t="str">
        <f>'Data - All'!B319</f>
        <v>MSY</v>
      </c>
      <c r="C316" s="1" t="str">
        <f>'Data - All'!C319</f>
        <v>PNS</v>
      </c>
      <c r="D316" s="7">
        <f>'Data - All'!D319</f>
        <v>39709</v>
      </c>
      <c r="E316" s="5">
        <f>'Data - All'!E319</f>
        <v>0.84722222222222221</v>
      </c>
      <c r="F316" s="5">
        <f>'Data - All'!F319</f>
        <v>0.89930555555555547</v>
      </c>
      <c r="G316" s="5">
        <f>'Data - All'!G319</f>
        <v>0.90277777777777768</v>
      </c>
      <c r="H316" s="1">
        <f>'Data - All'!H319</f>
        <v>5</v>
      </c>
      <c r="I316" s="1">
        <f>'Data - All'!I319</f>
        <v>0</v>
      </c>
      <c r="J316" s="1">
        <f>'Data - All'!J319</f>
        <v>5</v>
      </c>
      <c r="K316" s="1">
        <f>'Data - All'!K319</f>
        <v>3</v>
      </c>
    </row>
    <row r="317" spans="1:11">
      <c r="A317" s="1" t="str">
        <f>'Data - All'!A320</f>
        <v>MDA</v>
      </c>
      <c r="B317" s="1" t="str">
        <f>'Data - All'!B320</f>
        <v>MSY</v>
      </c>
      <c r="C317" s="1" t="str">
        <f>'Data - All'!C320</f>
        <v>PNS</v>
      </c>
      <c r="D317" s="7">
        <f>'Data - All'!D320</f>
        <v>39710</v>
      </c>
      <c r="E317" s="5">
        <f>'Data - All'!E320</f>
        <v>0.84722222222222221</v>
      </c>
      <c r="F317" s="5">
        <f>'Data - All'!F320</f>
        <v>0.89930555555555547</v>
      </c>
      <c r="G317" s="5">
        <f>'Data - All'!G320</f>
        <v>0.91180555555555542</v>
      </c>
      <c r="H317" s="1">
        <f>'Data - All'!H320</f>
        <v>18</v>
      </c>
      <c r="I317" s="1">
        <f>'Data - All'!I320</f>
        <v>1</v>
      </c>
      <c r="J317" s="1">
        <f>'Data - All'!J320</f>
        <v>6</v>
      </c>
      <c r="K317" s="1">
        <f>'Data - All'!K320</f>
        <v>3</v>
      </c>
    </row>
    <row r="318" spans="1:11">
      <c r="A318" s="1" t="str">
        <f>'Data - All'!A321</f>
        <v>MDA</v>
      </c>
      <c r="B318" s="1" t="str">
        <f>'Data - All'!B321</f>
        <v>MSY</v>
      </c>
      <c r="C318" s="1" t="str">
        <f>'Data - All'!C321</f>
        <v>PNS</v>
      </c>
      <c r="D318" s="7">
        <f>'Data - All'!D321</f>
        <v>39711</v>
      </c>
      <c r="E318" s="5">
        <f>'Data - All'!E321</f>
        <v>0.84722222222222221</v>
      </c>
      <c r="F318" s="5">
        <f>'Data - All'!F321</f>
        <v>0.89930555555555547</v>
      </c>
      <c r="G318" s="5">
        <f>'Data - All'!G321</f>
        <v>0.90486111111111101</v>
      </c>
      <c r="H318" s="1">
        <f>'Data - All'!H321</f>
        <v>8</v>
      </c>
      <c r="I318" s="1">
        <f>'Data - All'!I321</f>
        <v>0</v>
      </c>
      <c r="J318" s="1">
        <f>'Data - All'!J321</f>
        <v>7</v>
      </c>
      <c r="K318" s="1">
        <f>'Data - All'!K321</f>
        <v>3</v>
      </c>
    </row>
    <row r="319" spans="1:11">
      <c r="A319" s="1" t="str">
        <f>'Data - All'!A322</f>
        <v>MDA</v>
      </c>
      <c r="B319" s="1" t="str">
        <f>'Data - All'!B322</f>
        <v>MSY</v>
      </c>
      <c r="C319" s="1" t="str">
        <f>'Data - All'!C322</f>
        <v>PNS</v>
      </c>
      <c r="D319" s="7">
        <f>'Data - All'!D322</f>
        <v>39712</v>
      </c>
      <c r="E319" s="5">
        <f>'Data - All'!E322</f>
        <v>0.84722222222222221</v>
      </c>
      <c r="F319" s="5">
        <f>'Data - All'!F322</f>
        <v>0.89930555555555547</v>
      </c>
      <c r="G319" s="5">
        <f>'Data - All'!G322</f>
        <v>0.90833333333333321</v>
      </c>
      <c r="H319" s="1">
        <f>'Data - All'!H322</f>
        <v>13</v>
      </c>
      <c r="I319" s="1">
        <f>'Data - All'!I322</f>
        <v>0</v>
      </c>
      <c r="J319" s="1">
        <f>'Data - All'!J322</f>
        <v>1</v>
      </c>
      <c r="K319" s="1">
        <f>'Data - All'!K322</f>
        <v>3</v>
      </c>
    </row>
    <row r="320" spans="1:11">
      <c r="A320" s="1" t="str">
        <f>'Data - All'!A323</f>
        <v>MDA</v>
      </c>
      <c r="B320" s="1" t="str">
        <f>'Data - All'!B323</f>
        <v>MSY</v>
      </c>
      <c r="C320" s="1" t="str">
        <f>'Data - All'!C323</f>
        <v>PNS</v>
      </c>
      <c r="D320" s="7">
        <f>'Data - All'!D323</f>
        <v>39713</v>
      </c>
      <c r="E320" s="5">
        <f>'Data - All'!E323</f>
        <v>0.84722222222222221</v>
      </c>
      <c r="F320" s="5">
        <f>'Data - All'!F323</f>
        <v>0.89930555555555547</v>
      </c>
      <c r="G320" s="5">
        <f>'Data - All'!G323</f>
        <v>0.90902777777777766</v>
      </c>
      <c r="H320" s="1">
        <f>'Data - All'!H323</f>
        <v>14</v>
      </c>
      <c r="I320" s="1">
        <f>'Data - All'!I323</f>
        <v>0</v>
      </c>
      <c r="J320" s="1">
        <f>'Data - All'!J323</f>
        <v>2</v>
      </c>
      <c r="K320" s="1">
        <f>'Data - All'!K323</f>
        <v>3</v>
      </c>
    </row>
    <row r="321" spans="1:11">
      <c r="A321" s="1" t="str">
        <f>'Data - All'!A324</f>
        <v>MDA</v>
      </c>
      <c r="B321" s="1" t="str">
        <f>'Data - All'!B324</f>
        <v>MSY</v>
      </c>
      <c r="C321" s="1" t="str">
        <f>'Data - All'!C324</f>
        <v>PNS</v>
      </c>
      <c r="D321" s="7">
        <f>'Data - All'!D324</f>
        <v>39714</v>
      </c>
      <c r="E321" s="5">
        <f>'Data - All'!E324</f>
        <v>0.84722222222222221</v>
      </c>
      <c r="F321" s="5">
        <f>'Data - All'!F324</f>
        <v>0.89930555555555547</v>
      </c>
      <c r="G321" s="5">
        <f>'Data - All'!G324</f>
        <v>0.90416666666666656</v>
      </c>
      <c r="H321" s="1">
        <f>'Data - All'!H324</f>
        <v>7</v>
      </c>
      <c r="I321" s="1">
        <f>'Data - All'!I324</f>
        <v>0</v>
      </c>
      <c r="J321" s="1">
        <f>'Data - All'!J324</f>
        <v>3</v>
      </c>
      <c r="K321" s="1">
        <f>'Data - All'!K324</f>
        <v>3</v>
      </c>
    </row>
    <row r="322" spans="1:11">
      <c r="A322" s="1" t="str">
        <f>'Data - All'!A325</f>
        <v>MDA</v>
      </c>
      <c r="B322" s="1" t="str">
        <f>'Data - All'!B325</f>
        <v>MSY</v>
      </c>
      <c r="C322" s="1" t="str">
        <f>'Data - All'!C325</f>
        <v>PNS</v>
      </c>
      <c r="D322" s="7">
        <f>'Data - All'!D325</f>
        <v>39715</v>
      </c>
      <c r="E322" s="5">
        <f>'Data - All'!E325</f>
        <v>0.84722222222222221</v>
      </c>
      <c r="F322" s="5">
        <f>'Data - All'!F325</f>
        <v>0.89930555555555547</v>
      </c>
      <c r="G322" s="5">
        <f>'Data - All'!G325</f>
        <v>0.90347222222222212</v>
      </c>
      <c r="H322" s="1">
        <f>'Data - All'!H325</f>
        <v>6</v>
      </c>
      <c r="I322" s="1">
        <f>'Data - All'!I325</f>
        <v>0</v>
      </c>
      <c r="J322" s="1">
        <f>'Data - All'!J325</f>
        <v>4</v>
      </c>
      <c r="K322" s="1">
        <f>'Data - All'!K325</f>
        <v>3</v>
      </c>
    </row>
    <row r="323" spans="1:11">
      <c r="A323" s="1" t="str">
        <f>'Data - All'!A326</f>
        <v>MDA</v>
      </c>
      <c r="B323" s="1" t="str">
        <f>'Data - All'!B326</f>
        <v>MSY</v>
      </c>
      <c r="C323" s="1" t="str">
        <f>'Data - All'!C326</f>
        <v>PNS</v>
      </c>
      <c r="D323" s="7">
        <f>'Data - All'!D326</f>
        <v>39716</v>
      </c>
      <c r="E323" s="5">
        <f>'Data - All'!E326</f>
        <v>0.84722222222222221</v>
      </c>
      <c r="F323" s="5">
        <f>'Data - All'!F326</f>
        <v>0.89930555555555547</v>
      </c>
      <c r="G323" s="5">
        <f>'Data - All'!G326</f>
        <v>0.90347222222222212</v>
      </c>
      <c r="H323" s="1">
        <f>'Data - All'!H326</f>
        <v>6</v>
      </c>
      <c r="I323" s="1">
        <f>'Data - All'!I326</f>
        <v>0</v>
      </c>
      <c r="J323" s="1">
        <f>'Data - All'!J326</f>
        <v>5</v>
      </c>
      <c r="K323" s="1">
        <f>'Data - All'!K326</f>
        <v>3</v>
      </c>
    </row>
    <row r="324" spans="1:11">
      <c r="A324" s="1" t="str">
        <f>'Data - All'!A327</f>
        <v>MDA</v>
      </c>
      <c r="B324" s="1" t="str">
        <f>'Data - All'!B327</f>
        <v>MSY</v>
      </c>
      <c r="C324" s="1" t="str">
        <f>'Data - All'!C327</f>
        <v>PNS</v>
      </c>
      <c r="D324" s="7">
        <f>'Data - All'!D327</f>
        <v>39717</v>
      </c>
      <c r="E324" s="5">
        <f>'Data - All'!E327</f>
        <v>0.84722222222222221</v>
      </c>
      <c r="F324" s="5">
        <f>'Data - All'!F327</f>
        <v>0.89930555555555547</v>
      </c>
      <c r="G324" s="5">
        <f>'Data - All'!G327</f>
        <v>0.91111111111111098</v>
      </c>
      <c r="H324" s="1">
        <f>'Data - All'!H327</f>
        <v>17</v>
      </c>
      <c r="I324" s="1">
        <f>'Data - All'!I327</f>
        <v>1</v>
      </c>
      <c r="J324" s="1">
        <f>'Data - All'!J327</f>
        <v>6</v>
      </c>
      <c r="K324" s="1">
        <f>'Data - All'!K327</f>
        <v>3</v>
      </c>
    </row>
    <row r="325" spans="1:11">
      <c r="A325" s="1" t="str">
        <f>'Data - All'!A328</f>
        <v>MDA</v>
      </c>
      <c r="B325" s="1" t="str">
        <f>'Data - All'!B328</f>
        <v>MSY</v>
      </c>
      <c r="C325" s="1" t="str">
        <f>'Data - All'!C328</f>
        <v>PNS</v>
      </c>
      <c r="D325" s="7">
        <f>'Data - All'!D328</f>
        <v>39718</v>
      </c>
      <c r="E325" s="5">
        <f>'Data - All'!E328</f>
        <v>0.84722222222222221</v>
      </c>
      <c r="F325" s="5">
        <f>'Data - All'!F328</f>
        <v>0.89930555555555547</v>
      </c>
      <c r="G325" s="5">
        <f>'Data - All'!G328</f>
        <v>0.90416666666666656</v>
      </c>
      <c r="H325" s="1">
        <f>'Data - All'!H328</f>
        <v>7</v>
      </c>
      <c r="I325" s="1">
        <f>'Data - All'!I328</f>
        <v>0</v>
      </c>
      <c r="J325" s="1">
        <f>'Data - All'!J328</f>
        <v>7</v>
      </c>
      <c r="K325" s="1">
        <f>'Data - All'!K328</f>
        <v>3</v>
      </c>
    </row>
    <row r="326" spans="1:11">
      <c r="A326" s="1" t="str">
        <f>'Data - All'!A329</f>
        <v>MDA</v>
      </c>
      <c r="B326" s="1" t="str">
        <f>'Data - All'!B329</f>
        <v>MSY</v>
      </c>
      <c r="C326" s="1" t="str">
        <f>'Data - All'!C329</f>
        <v>PNS</v>
      </c>
      <c r="D326" s="7">
        <f>'Data - All'!D329</f>
        <v>39719</v>
      </c>
      <c r="E326" s="5">
        <f>'Data - All'!E329</f>
        <v>0.84722222222222221</v>
      </c>
      <c r="F326" s="5">
        <f>'Data - All'!F329</f>
        <v>0.89930555555555547</v>
      </c>
      <c r="G326" s="5">
        <f>'Data - All'!G329</f>
        <v>0.90763888888888877</v>
      </c>
      <c r="H326" s="1">
        <f>'Data - All'!H329</f>
        <v>12</v>
      </c>
      <c r="I326" s="1">
        <f>'Data - All'!I329</f>
        <v>0</v>
      </c>
      <c r="J326" s="1">
        <f>'Data - All'!J329</f>
        <v>1</v>
      </c>
      <c r="K326" s="1">
        <f>'Data - All'!K329</f>
        <v>3</v>
      </c>
    </row>
    <row r="327" spans="1:11">
      <c r="A327" s="1" t="str">
        <f>'Data - All'!A330</f>
        <v>MDA</v>
      </c>
      <c r="B327" s="1" t="str">
        <f>'Data - All'!B330</f>
        <v>MSY</v>
      </c>
      <c r="C327" s="1" t="str">
        <f>'Data - All'!C330</f>
        <v>PNS</v>
      </c>
      <c r="D327" s="7">
        <f>'Data - All'!D330</f>
        <v>39720</v>
      </c>
      <c r="E327" s="5">
        <f>'Data - All'!E330</f>
        <v>0.84722222222222221</v>
      </c>
      <c r="F327" s="5">
        <f>'Data - All'!F330</f>
        <v>0.89930555555555547</v>
      </c>
      <c r="G327" s="5">
        <f>'Data - All'!G330</f>
        <v>0.91249999999999987</v>
      </c>
      <c r="H327" s="1">
        <f>'Data - All'!H330</f>
        <v>19</v>
      </c>
      <c r="I327" s="1">
        <f>'Data - All'!I330</f>
        <v>1</v>
      </c>
      <c r="J327" s="1">
        <f>'Data - All'!J330</f>
        <v>2</v>
      </c>
      <c r="K327" s="1">
        <f>'Data - All'!K330</f>
        <v>3</v>
      </c>
    </row>
    <row r="328" spans="1:11">
      <c r="A328" s="1" t="str">
        <f>'Data - All'!A331</f>
        <v>MDA</v>
      </c>
      <c r="B328" s="1" t="str">
        <f>'Data - All'!B331</f>
        <v>MSY</v>
      </c>
      <c r="C328" s="1" t="str">
        <f>'Data - All'!C331</f>
        <v>PNS</v>
      </c>
      <c r="D328" s="7">
        <f>'Data - All'!D331</f>
        <v>39721</v>
      </c>
      <c r="E328" s="5">
        <f>'Data - All'!E331</f>
        <v>0.84722222222222221</v>
      </c>
      <c r="F328" s="5">
        <f>'Data - All'!F331</f>
        <v>0.89930555555555547</v>
      </c>
      <c r="G328" s="5">
        <f>'Data - All'!G331</f>
        <v>0.90694444444444433</v>
      </c>
      <c r="H328" s="1">
        <f>'Data - All'!H331</f>
        <v>11</v>
      </c>
      <c r="I328" s="1">
        <f>'Data - All'!I331</f>
        <v>0</v>
      </c>
      <c r="J328" s="1">
        <f>'Data - All'!J331</f>
        <v>3</v>
      </c>
      <c r="K328" s="1">
        <f>'Data - All'!K331</f>
        <v>3</v>
      </c>
    </row>
    <row r="329" spans="1:11">
      <c r="A329" s="1" t="str">
        <f>'Data - All'!A332</f>
        <v>MDA</v>
      </c>
      <c r="B329" s="1" t="str">
        <f>'Data - All'!B332</f>
        <v>PNS</v>
      </c>
      <c r="C329" s="1" t="str">
        <f>'Data - All'!C332</f>
        <v>MSY</v>
      </c>
      <c r="D329" s="7">
        <f>'Data - All'!D332</f>
        <v>39692</v>
      </c>
      <c r="E329" s="5">
        <f>'Data - All'!E332</f>
        <v>0.27430555555555552</v>
      </c>
      <c r="F329" s="5">
        <f>'Data - All'!F332</f>
        <v>0.32638888888888884</v>
      </c>
      <c r="G329" s="5">
        <f>'Data - All'!G332</f>
        <v>0.33819444444444441</v>
      </c>
      <c r="H329" s="1">
        <f>'Data - All'!H332</f>
        <v>17</v>
      </c>
      <c r="I329" s="1">
        <f>'Data - All'!I332</f>
        <v>1</v>
      </c>
      <c r="J329" s="1">
        <f>'Data - All'!J332</f>
        <v>2</v>
      </c>
      <c r="K329" s="1">
        <f>'Data - All'!K332</f>
        <v>4</v>
      </c>
    </row>
    <row r="330" spans="1:11">
      <c r="A330" s="1" t="str">
        <f>'Data - All'!A333</f>
        <v>MDA</v>
      </c>
      <c r="B330" s="1" t="str">
        <f>'Data - All'!B333</f>
        <v>PNS</v>
      </c>
      <c r="C330" s="1" t="str">
        <f>'Data - All'!C333</f>
        <v>MSY</v>
      </c>
      <c r="D330" s="7">
        <f>'Data - All'!D333</f>
        <v>39693</v>
      </c>
      <c r="E330" s="5">
        <f>'Data - All'!E333</f>
        <v>0.27430555555555552</v>
      </c>
      <c r="F330" s="5">
        <f>'Data - All'!F333</f>
        <v>0.32638888888888884</v>
      </c>
      <c r="G330" s="5">
        <f>'Data - All'!G333</f>
        <v>0.32986111111111105</v>
      </c>
      <c r="H330" s="1">
        <f>'Data - All'!H333</f>
        <v>5</v>
      </c>
      <c r="I330" s="1">
        <f>'Data - All'!I333</f>
        <v>0</v>
      </c>
      <c r="J330" s="1">
        <f>'Data - All'!J333</f>
        <v>3</v>
      </c>
      <c r="K330" s="1">
        <f>'Data - All'!K333</f>
        <v>4</v>
      </c>
    </row>
    <row r="331" spans="1:11">
      <c r="A331" s="1" t="str">
        <f>'Data - All'!A334</f>
        <v>MDA</v>
      </c>
      <c r="B331" s="1" t="str">
        <f>'Data - All'!B334</f>
        <v>PNS</v>
      </c>
      <c r="C331" s="1" t="str">
        <f>'Data - All'!C334</f>
        <v>MSY</v>
      </c>
      <c r="D331" s="7">
        <f>'Data - All'!D334</f>
        <v>39694</v>
      </c>
      <c r="E331" s="5">
        <f>'Data - All'!E334</f>
        <v>0.27430555555555552</v>
      </c>
      <c r="F331" s="5">
        <f>'Data - All'!F334</f>
        <v>0.32638888888888884</v>
      </c>
      <c r="G331" s="5">
        <f>'Data - All'!G334</f>
        <v>0.32847222222222217</v>
      </c>
      <c r="H331" s="1">
        <f>'Data - All'!H334</f>
        <v>3</v>
      </c>
      <c r="I331" s="1">
        <f>'Data - All'!I334</f>
        <v>0</v>
      </c>
      <c r="J331" s="1">
        <f>'Data - All'!J334</f>
        <v>4</v>
      </c>
      <c r="K331" s="1">
        <f>'Data - All'!K334</f>
        <v>4</v>
      </c>
    </row>
    <row r="332" spans="1:11">
      <c r="A332" s="1" t="str">
        <f>'Data - All'!A335</f>
        <v>MDA</v>
      </c>
      <c r="B332" s="1" t="str">
        <f>'Data - All'!B335</f>
        <v>PNS</v>
      </c>
      <c r="C332" s="1" t="str">
        <f>'Data - All'!C335</f>
        <v>MSY</v>
      </c>
      <c r="D332" s="7">
        <f>'Data - All'!D335</f>
        <v>39695</v>
      </c>
      <c r="E332" s="5">
        <f>'Data - All'!E335</f>
        <v>0.27430555555555552</v>
      </c>
      <c r="F332" s="5">
        <f>'Data - All'!F335</f>
        <v>0.32638888888888884</v>
      </c>
      <c r="G332" s="5">
        <f>'Data - All'!G335</f>
        <v>0.32847222222222217</v>
      </c>
      <c r="H332" s="1">
        <f>'Data - All'!H335</f>
        <v>3</v>
      </c>
      <c r="I332" s="1">
        <f>'Data - All'!I335</f>
        <v>0</v>
      </c>
      <c r="J332" s="1">
        <f>'Data - All'!J335</f>
        <v>5</v>
      </c>
      <c r="K332" s="1">
        <f>'Data - All'!K335</f>
        <v>4</v>
      </c>
    </row>
    <row r="333" spans="1:11">
      <c r="A333" s="1" t="str">
        <f>'Data - All'!A336</f>
        <v>MDA</v>
      </c>
      <c r="B333" s="1" t="str">
        <f>'Data - All'!B336</f>
        <v>PNS</v>
      </c>
      <c r="C333" s="1" t="str">
        <f>'Data - All'!C336</f>
        <v>MSY</v>
      </c>
      <c r="D333" s="7">
        <f>'Data - All'!D336</f>
        <v>39696</v>
      </c>
      <c r="E333" s="5">
        <f>'Data - All'!E336</f>
        <v>0.27430555555555552</v>
      </c>
      <c r="F333" s="5">
        <f>'Data - All'!F336</f>
        <v>0.32638888888888884</v>
      </c>
      <c r="G333" s="5">
        <f>'Data - All'!G336</f>
        <v>0.33333333333333326</v>
      </c>
      <c r="H333" s="1">
        <f>'Data - All'!H336</f>
        <v>10</v>
      </c>
      <c r="I333" s="1">
        <f>'Data - All'!I336</f>
        <v>0</v>
      </c>
      <c r="J333" s="1">
        <f>'Data - All'!J336</f>
        <v>6</v>
      </c>
      <c r="K333" s="1">
        <f>'Data - All'!K336</f>
        <v>4</v>
      </c>
    </row>
    <row r="334" spans="1:11">
      <c r="A334" s="1" t="str">
        <f>'Data - All'!A337</f>
        <v>MDA</v>
      </c>
      <c r="B334" s="1" t="str">
        <f>'Data - All'!B337</f>
        <v>PNS</v>
      </c>
      <c r="C334" s="1" t="str">
        <f>'Data - All'!C337</f>
        <v>MSY</v>
      </c>
      <c r="D334" s="7">
        <f>'Data - All'!D337</f>
        <v>39697</v>
      </c>
      <c r="E334" s="5">
        <f>'Data - All'!E337</f>
        <v>0.27430555555555552</v>
      </c>
      <c r="F334" s="5">
        <f>'Data - All'!F337</f>
        <v>0.32638888888888884</v>
      </c>
      <c r="G334" s="5">
        <f>'Data - All'!G337</f>
        <v>0.32291666666666663</v>
      </c>
      <c r="H334" s="1">
        <f>'Data - All'!H337</f>
        <v>-5</v>
      </c>
      <c r="I334" s="1">
        <f>'Data - All'!I337</f>
        <v>0</v>
      </c>
      <c r="J334" s="1">
        <f>'Data - All'!J337</f>
        <v>7</v>
      </c>
      <c r="K334" s="1">
        <f>'Data - All'!K337</f>
        <v>4</v>
      </c>
    </row>
    <row r="335" spans="1:11">
      <c r="A335" s="1" t="str">
        <f>'Data - All'!A338</f>
        <v>MDA</v>
      </c>
      <c r="B335" s="1" t="str">
        <f>'Data - All'!B338</f>
        <v>PNS</v>
      </c>
      <c r="C335" s="1" t="str">
        <f>'Data - All'!C338</f>
        <v>MSY</v>
      </c>
      <c r="D335" s="7">
        <f>'Data - All'!D338</f>
        <v>39698</v>
      </c>
      <c r="E335" s="5">
        <f>'Data - All'!E338</f>
        <v>0.27430555555555552</v>
      </c>
      <c r="F335" s="5">
        <f>'Data - All'!F338</f>
        <v>0.32638888888888884</v>
      </c>
      <c r="G335" s="5">
        <f>'Data - All'!G338</f>
        <v>0.33194444444444438</v>
      </c>
      <c r="H335" s="1">
        <f>'Data - All'!H338</f>
        <v>8</v>
      </c>
      <c r="I335" s="1">
        <f>'Data - All'!I338</f>
        <v>0</v>
      </c>
      <c r="J335" s="1">
        <f>'Data - All'!J338</f>
        <v>1</v>
      </c>
      <c r="K335" s="1">
        <f>'Data - All'!K338</f>
        <v>4</v>
      </c>
    </row>
    <row r="336" spans="1:11">
      <c r="A336" s="1" t="str">
        <f>'Data - All'!A339</f>
        <v>MDA</v>
      </c>
      <c r="B336" s="1" t="str">
        <f>'Data - All'!B339</f>
        <v>PNS</v>
      </c>
      <c r="C336" s="1" t="str">
        <f>'Data - All'!C339</f>
        <v>MSY</v>
      </c>
      <c r="D336" s="7">
        <f>'Data - All'!D339</f>
        <v>39699</v>
      </c>
      <c r="E336" s="5">
        <f>'Data - All'!E339</f>
        <v>0.27430555555555552</v>
      </c>
      <c r="F336" s="5">
        <f>'Data - All'!F339</f>
        <v>0.32638888888888884</v>
      </c>
      <c r="G336" s="5">
        <f>'Data - All'!G339</f>
        <v>0.33888888888888885</v>
      </c>
      <c r="H336" s="1">
        <f>'Data - All'!H339</f>
        <v>18</v>
      </c>
      <c r="I336" s="1">
        <f>'Data - All'!I339</f>
        <v>1</v>
      </c>
      <c r="J336" s="1">
        <f>'Data - All'!J339</f>
        <v>2</v>
      </c>
      <c r="K336" s="1">
        <f>'Data - All'!K339</f>
        <v>4</v>
      </c>
    </row>
    <row r="337" spans="1:11">
      <c r="A337" s="1" t="str">
        <f>'Data - All'!A340</f>
        <v>MDA</v>
      </c>
      <c r="B337" s="1" t="str">
        <f>'Data - All'!B340</f>
        <v>PNS</v>
      </c>
      <c r="C337" s="1" t="str">
        <f>'Data - All'!C340</f>
        <v>MSY</v>
      </c>
      <c r="D337" s="7">
        <f>'Data - All'!D340</f>
        <v>39700</v>
      </c>
      <c r="E337" s="5">
        <f>'Data - All'!E340</f>
        <v>0.27430555555555552</v>
      </c>
      <c r="F337" s="5">
        <f>'Data - All'!F340</f>
        <v>0.32638888888888884</v>
      </c>
      <c r="G337" s="5">
        <f>'Data - All'!G340</f>
        <v>0.32499999999999996</v>
      </c>
      <c r="H337" s="1">
        <f>'Data - All'!H340</f>
        <v>-2</v>
      </c>
      <c r="I337" s="1">
        <f>'Data - All'!I340</f>
        <v>0</v>
      </c>
      <c r="J337" s="1">
        <f>'Data - All'!J340</f>
        <v>3</v>
      </c>
      <c r="K337" s="1">
        <f>'Data - All'!K340</f>
        <v>4</v>
      </c>
    </row>
    <row r="338" spans="1:11">
      <c r="A338" s="1" t="str">
        <f>'Data - All'!A341</f>
        <v>MDA</v>
      </c>
      <c r="B338" s="1" t="str">
        <f>'Data - All'!B341</f>
        <v>PNS</v>
      </c>
      <c r="C338" s="1" t="str">
        <f>'Data - All'!C341</f>
        <v>MSY</v>
      </c>
      <c r="D338" s="7">
        <f>'Data - All'!D341</f>
        <v>39701</v>
      </c>
      <c r="E338" s="5">
        <f>'Data - All'!E341</f>
        <v>0.27430555555555552</v>
      </c>
      <c r="F338" s="5">
        <f>'Data - All'!F341</f>
        <v>0.32638888888888884</v>
      </c>
      <c r="G338" s="5">
        <f>'Data - All'!G341</f>
        <v>0.32430555555555551</v>
      </c>
      <c r="H338" s="1">
        <f>'Data - All'!H341</f>
        <v>-3</v>
      </c>
      <c r="I338" s="1">
        <f>'Data - All'!I341</f>
        <v>0</v>
      </c>
      <c r="J338" s="1">
        <f>'Data - All'!J341</f>
        <v>4</v>
      </c>
      <c r="K338" s="1">
        <f>'Data - All'!K341</f>
        <v>4</v>
      </c>
    </row>
    <row r="339" spans="1:11">
      <c r="A339" s="1" t="str">
        <f>'Data - All'!A342</f>
        <v>MDA</v>
      </c>
      <c r="B339" s="1" t="str">
        <f>'Data - All'!B342</f>
        <v>PNS</v>
      </c>
      <c r="C339" s="1" t="str">
        <f>'Data - All'!C342</f>
        <v>MSY</v>
      </c>
      <c r="D339" s="7">
        <f>'Data - All'!D342</f>
        <v>39702</v>
      </c>
      <c r="E339" s="5">
        <f>'Data - All'!E342</f>
        <v>0.27430555555555552</v>
      </c>
      <c r="F339" s="5">
        <f>'Data - All'!F342</f>
        <v>0.32638888888888884</v>
      </c>
      <c r="G339" s="5">
        <f>'Data - All'!G342</f>
        <v>0.32708333333333328</v>
      </c>
      <c r="H339" s="1">
        <f>'Data - All'!H342</f>
        <v>1</v>
      </c>
      <c r="I339" s="1">
        <f>'Data - All'!I342</f>
        <v>0</v>
      </c>
      <c r="J339" s="1">
        <f>'Data - All'!J342</f>
        <v>5</v>
      </c>
      <c r="K339" s="1">
        <f>'Data - All'!K342</f>
        <v>4</v>
      </c>
    </row>
    <row r="340" spans="1:11">
      <c r="A340" s="1" t="str">
        <f>'Data - All'!A343</f>
        <v>MDA</v>
      </c>
      <c r="B340" s="1" t="str">
        <f>'Data - All'!B343</f>
        <v>PNS</v>
      </c>
      <c r="C340" s="1" t="str">
        <f>'Data - All'!C343</f>
        <v>MSY</v>
      </c>
      <c r="D340" s="7">
        <f>'Data - All'!D343</f>
        <v>39703</v>
      </c>
      <c r="E340" s="5">
        <f>'Data - All'!E343</f>
        <v>0.27430555555555552</v>
      </c>
      <c r="F340" s="5">
        <f>'Data - All'!F343</f>
        <v>0.32638888888888884</v>
      </c>
      <c r="G340" s="5">
        <f>'Data - All'!G343</f>
        <v>0.34513888888888883</v>
      </c>
      <c r="H340" s="1">
        <f>'Data - All'!H343</f>
        <v>27</v>
      </c>
      <c r="I340" s="1">
        <f>'Data - All'!I343</f>
        <v>1</v>
      </c>
      <c r="J340" s="1">
        <f>'Data - All'!J343</f>
        <v>6</v>
      </c>
      <c r="K340" s="1">
        <f>'Data - All'!K343</f>
        <v>4</v>
      </c>
    </row>
    <row r="341" spans="1:11">
      <c r="A341" s="1" t="str">
        <f>'Data - All'!A344</f>
        <v>MDA</v>
      </c>
      <c r="B341" s="1" t="str">
        <f>'Data - All'!B344</f>
        <v>PNS</v>
      </c>
      <c r="C341" s="1" t="str">
        <f>'Data - All'!C344</f>
        <v>MSY</v>
      </c>
      <c r="D341" s="7">
        <f>'Data - All'!D344</f>
        <v>39704</v>
      </c>
      <c r="E341" s="5">
        <f>'Data - All'!E344</f>
        <v>0.27430555555555552</v>
      </c>
      <c r="F341" s="5">
        <f>'Data - All'!F344</f>
        <v>0.32638888888888884</v>
      </c>
      <c r="G341" s="5">
        <f>'Data - All'!G344</f>
        <v>0.32916666666666661</v>
      </c>
      <c r="H341" s="1">
        <f>'Data - All'!H344</f>
        <v>4</v>
      </c>
      <c r="I341" s="1">
        <f>'Data - All'!I344</f>
        <v>0</v>
      </c>
      <c r="J341" s="1">
        <f>'Data - All'!J344</f>
        <v>7</v>
      </c>
      <c r="K341" s="1">
        <f>'Data - All'!K344</f>
        <v>4</v>
      </c>
    </row>
    <row r="342" spans="1:11">
      <c r="A342" s="1" t="str">
        <f>'Data - All'!A345</f>
        <v>MDA</v>
      </c>
      <c r="B342" s="1" t="str">
        <f>'Data - All'!B345</f>
        <v>PNS</v>
      </c>
      <c r="C342" s="1" t="str">
        <f>'Data - All'!C345</f>
        <v>MSY</v>
      </c>
      <c r="D342" s="7">
        <f>'Data - All'!D345</f>
        <v>39705</v>
      </c>
      <c r="E342" s="5">
        <f>'Data - All'!E345</f>
        <v>0.27430555555555552</v>
      </c>
      <c r="F342" s="5">
        <f>'Data - All'!F345</f>
        <v>0.32638888888888884</v>
      </c>
      <c r="G342" s="5">
        <f>'Data - All'!G345</f>
        <v>0.33611111111111108</v>
      </c>
      <c r="H342" s="1">
        <f>'Data - All'!H345</f>
        <v>14</v>
      </c>
      <c r="I342" s="1">
        <f>'Data - All'!I345</f>
        <v>0</v>
      </c>
      <c r="J342" s="1">
        <f>'Data - All'!J345</f>
        <v>1</v>
      </c>
      <c r="K342" s="1">
        <f>'Data - All'!K345</f>
        <v>4</v>
      </c>
    </row>
    <row r="343" spans="1:11">
      <c r="A343" s="1" t="str">
        <f>'Data - All'!A346</f>
        <v>MDA</v>
      </c>
      <c r="B343" s="1" t="str">
        <f>'Data - All'!B346</f>
        <v>PNS</v>
      </c>
      <c r="C343" s="1" t="str">
        <f>'Data - All'!C346</f>
        <v>MSY</v>
      </c>
      <c r="D343" s="7">
        <f>'Data - All'!D346</f>
        <v>39706</v>
      </c>
      <c r="E343" s="5">
        <f>'Data - All'!E346</f>
        <v>0.27430555555555552</v>
      </c>
      <c r="F343" s="5">
        <f>'Data - All'!F346</f>
        <v>0.32638888888888884</v>
      </c>
      <c r="G343" s="5">
        <f>'Data - All'!G346</f>
        <v>0.33680555555555552</v>
      </c>
      <c r="H343" s="1">
        <f>'Data - All'!H346</f>
        <v>15</v>
      </c>
      <c r="I343" s="1">
        <f>'Data - All'!I346</f>
        <v>1</v>
      </c>
      <c r="J343" s="1">
        <f>'Data - All'!J346</f>
        <v>2</v>
      </c>
      <c r="K343" s="1">
        <f>'Data - All'!K346</f>
        <v>4</v>
      </c>
    </row>
    <row r="344" spans="1:11">
      <c r="A344" s="1" t="str">
        <f>'Data - All'!A347</f>
        <v>MDA</v>
      </c>
      <c r="B344" s="1" t="str">
        <f>'Data - All'!B347</f>
        <v>PNS</v>
      </c>
      <c r="C344" s="1" t="str">
        <f>'Data - All'!C347</f>
        <v>MSY</v>
      </c>
      <c r="D344" s="7">
        <f>'Data - All'!D347</f>
        <v>39707</v>
      </c>
      <c r="E344" s="5">
        <f>'Data - All'!E347</f>
        <v>0.27430555555555552</v>
      </c>
      <c r="F344" s="5">
        <f>'Data - All'!F347</f>
        <v>0.32638888888888884</v>
      </c>
      <c r="G344" s="5">
        <f>'Data - All'!G347</f>
        <v>0.32152777777777775</v>
      </c>
      <c r="H344" s="1">
        <f>'Data - All'!H347</f>
        <v>-7</v>
      </c>
      <c r="I344" s="1">
        <f>'Data - All'!I347</f>
        <v>0</v>
      </c>
      <c r="J344" s="1">
        <f>'Data - All'!J347</f>
        <v>3</v>
      </c>
      <c r="K344" s="1">
        <f>'Data - All'!K347</f>
        <v>4</v>
      </c>
    </row>
    <row r="345" spans="1:11">
      <c r="A345" s="1" t="str">
        <f>'Data - All'!A348</f>
        <v>MDA</v>
      </c>
      <c r="B345" s="1" t="str">
        <f>'Data - All'!B348</f>
        <v>PNS</v>
      </c>
      <c r="C345" s="1" t="str">
        <f>'Data - All'!C348</f>
        <v>MSY</v>
      </c>
      <c r="D345" s="7">
        <f>'Data - All'!D348</f>
        <v>39708</v>
      </c>
      <c r="E345" s="5">
        <f>'Data - All'!E348</f>
        <v>0.27430555555555552</v>
      </c>
      <c r="F345" s="5">
        <f>'Data - All'!F348</f>
        <v>0.32638888888888884</v>
      </c>
      <c r="G345" s="5">
        <f>'Data - All'!G348</f>
        <v>0.33055555555555549</v>
      </c>
      <c r="H345" s="1">
        <f>'Data - All'!H348</f>
        <v>6</v>
      </c>
      <c r="I345" s="1">
        <f>'Data - All'!I348</f>
        <v>0</v>
      </c>
      <c r="J345" s="1">
        <f>'Data - All'!J348</f>
        <v>4</v>
      </c>
      <c r="K345" s="1">
        <f>'Data - All'!K348</f>
        <v>4</v>
      </c>
    </row>
    <row r="346" spans="1:11">
      <c r="A346" s="1" t="str">
        <f>'Data - All'!A349</f>
        <v>MDA</v>
      </c>
      <c r="B346" s="1" t="str">
        <f>'Data - All'!B349</f>
        <v>PNS</v>
      </c>
      <c r="C346" s="1" t="str">
        <f>'Data - All'!C349</f>
        <v>MSY</v>
      </c>
      <c r="D346" s="7">
        <f>'Data - All'!D349</f>
        <v>39709</v>
      </c>
      <c r="E346" s="5">
        <f>'Data - All'!E349</f>
        <v>0.27430555555555552</v>
      </c>
      <c r="F346" s="5">
        <f>'Data - All'!F349</f>
        <v>0.32638888888888884</v>
      </c>
      <c r="G346" s="5">
        <f>'Data - All'!G349</f>
        <v>0.32430555555555551</v>
      </c>
      <c r="H346" s="1">
        <f>'Data - All'!H349</f>
        <v>-3</v>
      </c>
      <c r="I346" s="1">
        <f>'Data - All'!I349</f>
        <v>0</v>
      </c>
      <c r="J346" s="1">
        <f>'Data - All'!J349</f>
        <v>5</v>
      </c>
      <c r="K346" s="1">
        <f>'Data - All'!K349</f>
        <v>4</v>
      </c>
    </row>
    <row r="347" spans="1:11">
      <c r="A347" s="1" t="str">
        <f>'Data - All'!A350</f>
        <v>MDA</v>
      </c>
      <c r="B347" s="1" t="str">
        <f>'Data - All'!B350</f>
        <v>PNS</v>
      </c>
      <c r="C347" s="1" t="str">
        <f>'Data - All'!C350</f>
        <v>MSY</v>
      </c>
      <c r="D347" s="7">
        <f>'Data - All'!D350</f>
        <v>39710</v>
      </c>
      <c r="E347" s="5">
        <f>'Data - All'!E350</f>
        <v>0.27430555555555552</v>
      </c>
      <c r="F347" s="5">
        <f>'Data - All'!F350</f>
        <v>0.32638888888888884</v>
      </c>
      <c r="G347" s="5">
        <f>'Data - All'!G350</f>
        <v>0.33819444444444441</v>
      </c>
      <c r="H347" s="1">
        <f>'Data - All'!H350</f>
        <v>17</v>
      </c>
      <c r="I347" s="1">
        <f>'Data - All'!I350</f>
        <v>1</v>
      </c>
      <c r="J347" s="1">
        <f>'Data - All'!J350</f>
        <v>6</v>
      </c>
      <c r="K347" s="1">
        <f>'Data - All'!K350</f>
        <v>4</v>
      </c>
    </row>
    <row r="348" spans="1:11">
      <c r="A348" s="1" t="str">
        <f>'Data - All'!A351</f>
        <v>MDA</v>
      </c>
      <c r="B348" s="1" t="str">
        <f>'Data - All'!B351</f>
        <v>PNS</v>
      </c>
      <c r="C348" s="1" t="str">
        <f>'Data - All'!C351</f>
        <v>MSY</v>
      </c>
      <c r="D348" s="7">
        <f>'Data - All'!D351</f>
        <v>39711</v>
      </c>
      <c r="E348" s="5">
        <f>'Data - All'!E351</f>
        <v>0.27430555555555552</v>
      </c>
      <c r="F348" s="5">
        <f>'Data - All'!F351</f>
        <v>0.32638888888888884</v>
      </c>
      <c r="G348" s="5">
        <f>'Data - All'!G351</f>
        <v>0.32708333333333328</v>
      </c>
      <c r="H348" s="1">
        <f>'Data - All'!H351</f>
        <v>1</v>
      </c>
      <c r="I348" s="1">
        <f>'Data - All'!I351</f>
        <v>0</v>
      </c>
      <c r="J348" s="1">
        <f>'Data - All'!J351</f>
        <v>7</v>
      </c>
      <c r="K348" s="1">
        <f>'Data - All'!K351</f>
        <v>4</v>
      </c>
    </row>
    <row r="349" spans="1:11">
      <c r="A349" s="1" t="str">
        <f>'Data - All'!A352</f>
        <v>MDA</v>
      </c>
      <c r="B349" s="1" t="str">
        <f>'Data - All'!B352</f>
        <v>PNS</v>
      </c>
      <c r="C349" s="1" t="str">
        <f>'Data - All'!C352</f>
        <v>MSY</v>
      </c>
      <c r="D349" s="7">
        <f>'Data - All'!D352</f>
        <v>39712</v>
      </c>
      <c r="E349" s="5">
        <f>'Data - All'!E352</f>
        <v>0.27430555555555552</v>
      </c>
      <c r="F349" s="5">
        <f>'Data - All'!F352</f>
        <v>0.32638888888888884</v>
      </c>
      <c r="G349" s="5">
        <f>'Data - All'!G352</f>
        <v>0.33194444444444438</v>
      </c>
      <c r="H349" s="1">
        <f>'Data - All'!H352</f>
        <v>8</v>
      </c>
      <c r="I349" s="1">
        <f>'Data - All'!I352</f>
        <v>0</v>
      </c>
      <c r="J349" s="1">
        <f>'Data - All'!J352</f>
        <v>1</v>
      </c>
      <c r="K349" s="1">
        <f>'Data - All'!K352</f>
        <v>4</v>
      </c>
    </row>
    <row r="350" spans="1:11">
      <c r="A350" s="1" t="str">
        <f>'Data - All'!A353</f>
        <v>MDA</v>
      </c>
      <c r="B350" s="1" t="str">
        <f>'Data - All'!B353</f>
        <v>PNS</v>
      </c>
      <c r="C350" s="1" t="str">
        <f>'Data - All'!C353</f>
        <v>MSY</v>
      </c>
      <c r="D350" s="7">
        <f>'Data - All'!D353</f>
        <v>39713</v>
      </c>
      <c r="E350" s="5">
        <f>'Data - All'!E353</f>
        <v>0.27430555555555552</v>
      </c>
      <c r="F350" s="5">
        <f>'Data - All'!F353</f>
        <v>0.32638888888888884</v>
      </c>
      <c r="G350" s="5">
        <f>'Data - All'!G353</f>
        <v>0.33680555555555552</v>
      </c>
      <c r="H350" s="1">
        <f>'Data - All'!H353</f>
        <v>15</v>
      </c>
      <c r="I350" s="1">
        <f>'Data - All'!I353</f>
        <v>1</v>
      </c>
      <c r="J350" s="1">
        <f>'Data - All'!J353</f>
        <v>2</v>
      </c>
      <c r="K350" s="1">
        <f>'Data - All'!K353</f>
        <v>4</v>
      </c>
    </row>
    <row r="351" spans="1:11">
      <c r="A351" s="1" t="str">
        <f>'Data - All'!A354</f>
        <v>MDA</v>
      </c>
      <c r="B351" s="1" t="str">
        <f>'Data - All'!B354</f>
        <v>PNS</v>
      </c>
      <c r="C351" s="1" t="str">
        <f>'Data - All'!C354</f>
        <v>MSY</v>
      </c>
      <c r="D351" s="7">
        <f>'Data - All'!D354</f>
        <v>39714</v>
      </c>
      <c r="E351" s="5">
        <f>'Data - All'!E354</f>
        <v>0.27430555555555552</v>
      </c>
      <c r="F351" s="5">
        <f>'Data - All'!F354</f>
        <v>0.32638888888888884</v>
      </c>
      <c r="G351" s="5">
        <f>'Data - All'!G354</f>
        <v>0.32708333333333328</v>
      </c>
      <c r="H351" s="1">
        <f>'Data - All'!H354</f>
        <v>1</v>
      </c>
      <c r="I351" s="1">
        <f>'Data - All'!I354</f>
        <v>0</v>
      </c>
      <c r="J351" s="1">
        <f>'Data - All'!J354</f>
        <v>3</v>
      </c>
      <c r="K351" s="1">
        <f>'Data - All'!K354</f>
        <v>4</v>
      </c>
    </row>
    <row r="352" spans="1:11">
      <c r="A352" s="1" t="str">
        <f>'Data - All'!A355</f>
        <v>MDA</v>
      </c>
      <c r="B352" s="1" t="str">
        <f>'Data - All'!B355</f>
        <v>PNS</v>
      </c>
      <c r="C352" s="1" t="str">
        <f>'Data - All'!C355</f>
        <v>MSY</v>
      </c>
      <c r="D352" s="7">
        <f>'Data - All'!D355</f>
        <v>39715</v>
      </c>
      <c r="E352" s="5">
        <f>'Data - All'!E355</f>
        <v>0.27430555555555552</v>
      </c>
      <c r="F352" s="5">
        <f>'Data - All'!F355</f>
        <v>0.32638888888888884</v>
      </c>
      <c r="G352" s="5">
        <f>'Data - All'!G355</f>
        <v>0.32499999999999996</v>
      </c>
      <c r="H352" s="1">
        <f>'Data - All'!H355</f>
        <v>-2</v>
      </c>
      <c r="I352" s="1">
        <f>'Data - All'!I355</f>
        <v>0</v>
      </c>
      <c r="J352" s="1">
        <f>'Data - All'!J355</f>
        <v>4</v>
      </c>
      <c r="K352" s="1">
        <f>'Data - All'!K355</f>
        <v>4</v>
      </c>
    </row>
    <row r="353" spans="1:11">
      <c r="A353" s="1" t="str">
        <f>'Data - All'!A356</f>
        <v>MDA</v>
      </c>
      <c r="B353" s="1" t="str">
        <f>'Data - All'!B356</f>
        <v>PNS</v>
      </c>
      <c r="C353" s="1" t="str">
        <f>'Data - All'!C356</f>
        <v>MSY</v>
      </c>
      <c r="D353" s="7">
        <f>'Data - All'!D356</f>
        <v>39716</v>
      </c>
      <c r="E353" s="5">
        <f>'Data - All'!E356</f>
        <v>0.27430555555555552</v>
      </c>
      <c r="F353" s="5">
        <f>'Data - All'!F356</f>
        <v>0.32638888888888884</v>
      </c>
      <c r="G353" s="5">
        <f>'Data - All'!G356</f>
        <v>0.32499999999999996</v>
      </c>
      <c r="H353" s="1">
        <f>'Data - All'!H356</f>
        <v>-2</v>
      </c>
      <c r="I353" s="1">
        <f>'Data - All'!I356</f>
        <v>0</v>
      </c>
      <c r="J353" s="1">
        <f>'Data - All'!J356</f>
        <v>5</v>
      </c>
      <c r="K353" s="1">
        <f>'Data - All'!K356</f>
        <v>4</v>
      </c>
    </row>
    <row r="354" spans="1:11">
      <c r="A354" s="1" t="str">
        <f>'Data - All'!A357</f>
        <v>MDA</v>
      </c>
      <c r="B354" s="1" t="str">
        <f>'Data - All'!B357</f>
        <v>PNS</v>
      </c>
      <c r="C354" s="1" t="str">
        <f>'Data - All'!C357</f>
        <v>MSY</v>
      </c>
      <c r="D354" s="7">
        <f>'Data - All'!D357</f>
        <v>39717</v>
      </c>
      <c r="E354" s="5">
        <f>'Data - All'!E357</f>
        <v>0.27430555555555552</v>
      </c>
      <c r="F354" s="5">
        <f>'Data - All'!F357</f>
        <v>0.32638888888888884</v>
      </c>
      <c r="G354" s="5">
        <f>'Data - All'!G357</f>
        <v>0.33749999999999997</v>
      </c>
      <c r="H354" s="1">
        <f>'Data - All'!H357</f>
        <v>16</v>
      </c>
      <c r="I354" s="1">
        <f>'Data - All'!I357</f>
        <v>1</v>
      </c>
      <c r="J354" s="1">
        <f>'Data - All'!J357</f>
        <v>6</v>
      </c>
      <c r="K354" s="1">
        <f>'Data - All'!K357</f>
        <v>4</v>
      </c>
    </row>
    <row r="355" spans="1:11">
      <c r="A355" s="1" t="str">
        <f>'Data - All'!A358</f>
        <v>MDA</v>
      </c>
      <c r="B355" s="1" t="str">
        <f>'Data - All'!B358</f>
        <v>PNS</v>
      </c>
      <c r="C355" s="1" t="str">
        <f>'Data - All'!C358</f>
        <v>MSY</v>
      </c>
      <c r="D355" s="7">
        <f>'Data - All'!D358</f>
        <v>39718</v>
      </c>
      <c r="E355" s="5">
        <f>'Data - All'!E358</f>
        <v>0.27430555555555552</v>
      </c>
      <c r="F355" s="5">
        <f>'Data - All'!F358</f>
        <v>0.32638888888888884</v>
      </c>
      <c r="G355" s="5">
        <f>'Data - All'!G358</f>
        <v>0.32638888888888884</v>
      </c>
      <c r="H355" s="1">
        <f>'Data - All'!H358</f>
        <v>0</v>
      </c>
      <c r="I355" s="1">
        <f>'Data - All'!I358</f>
        <v>0</v>
      </c>
      <c r="J355" s="1">
        <f>'Data - All'!J358</f>
        <v>7</v>
      </c>
      <c r="K355" s="1">
        <f>'Data - All'!K358</f>
        <v>4</v>
      </c>
    </row>
    <row r="356" spans="1:11">
      <c r="A356" s="1" t="str">
        <f>'Data - All'!A359</f>
        <v>MDA</v>
      </c>
      <c r="B356" s="1" t="str">
        <f>'Data - All'!B359</f>
        <v>PNS</v>
      </c>
      <c r="C356" s="1" t="str">
        <f>'Data - All'!C359</f>
        <v>MSY</v>
      </c>
      <c r="D356" s="7">
        <f>'Data - All'!D359</f>
        <v>39719</v>
      </c>
      <c r="E356" s="5">
        <f>'Data - All'!E359</f>
        <v>0.27430555555555552</v>
      </c>
      <c r="F356" s="5">
        <f>'Data - All'!F359</f>
        <v>0.32638888888888884</v>
      </c>
      <c r="G356" s="5">
        <f>'Data - All'!G359</f>
        <v>0.33055555555555549</v>
      </c>
      <c r="H356" s="1">
        <f>'Data - All'!H359</f>
        <v>6</v>
      </c>
      <c r="I356" s="1">
        <f>'Data - All'!I359</f>
        <v>0</v>
      </c>
      <c r="J356" s="1">
        <f>'Data - All'!J359</f>
        <v>1</v>
      </c>
      <c r="K356" s="1">
        <f>'Data - All'!K359</f>
        <v>4</v>
      </c>
    </row>
    <row r="357" spans="1:11">
      <c r="A357" s="1" t="str">
        <f>'Data - All'!A360</f>
        <v>MDA</v>
      </c>
      <c r="B357" s="1" t="str">
        <f>'Data - All'!B360</f>
        <v>PNS</v>
      </c>
      <c r="C357" s="1" t="str">
        <f>'Data - All'!C360</f>
        <v>MSY</v>
      </c>
      <c r="D357" s="7">
        <f>'Data - All'!D360</f>
        <v>39720</v>
      </c>
      <c r="E357" s="5">
        <f>'Data - All'!E360</f>
        <v>0.27430555555555552</v>
      </c>
      <c r="F357" s="5">
        <f>'Data - All'!F360</f>
        <v>0.32638888888888884</v>
      </c>
      <c r="G357" s="5">
        <f>'Data - All'!G360</f>
        <v>0.33958333333333329</v>
      </c>
      <c r="H357" s="1">
        <f>'Data - All'!H360</f>
        <v>19</v>
      </c>
      <c r="I357" s="1">
        <f>'Data - All'!I360</f>
        <v>1</v>
      </c>
      <c r="J357" s="1">
        <f>'Data - All'!J360</f>
        <v>2</v>
      </c>
      <c r="K357" s="1">
        <f>'Data - All'!K360</f>
        <v>4</v>
      </c>
    </row>
    <row r="358" spans="1:11">
      <c r="A358" s="1" t="str">
        <f>'Data - All'!A361</f>
        <v>MDA</v>
      </c>
      <c r="B358" s="1" t="str">
        <f>'Data - All'!B361</f>
        <v>PNS</v>
      </c>
      <c r="C358" s="1" t="str">
        <f>'Data - All'!C361</f>
        <v>MSY</v>
      </c>
      <c r="D358" s="7">
        <f>'Data - All'!D361</f>
        <v>39721</v>
      </c>
      <c r="E358" s="5">
        <f>'Data - All'!E361</f>
        <v>0.27430555555555552</v>
      </c>
      <c r="F358" s="5">
        <f>'Data - All'!F361</f>
        <v>0.32638888888888884</v>
      </c>
      <c r="G358" s="5">
        <f>'Data - All'!G361</f>
        <v>0.32847222222222217</v>
      </c>
      <c r="H358" s="1">
        <f>'Data - All'!H361</f>
        <v>3</v>
      </c>
      <c r="I358" s="1">
        <f>'Data - All'!I361</f>
        <v>0</v>
      </c>
      <c r="J358" s="1">
        <f>'Data - All'!J361</f>
        <v>3</v>
      </c>
      <c r="K358" s="1">
        <f>'Data - All'!K361</f>
        <v>4</v>
      </c>
    </row>
  </sheetData>
  <sortState ref="A2:K358">
    <sortCondition descending="1" ref="A2:A358"/>
    <sortCondition ref="B2:B358"/>
    <sortCondition ref="C2:C358"/>
    <sortCondition ref="D2:D358"/>
    <sortCondition ref="E2:E358"/>
  </sortState>
  <phoneticPr fontId="3" type="noConversion"/>
  <pageMargins left="0.7" right="0.7" top="0.75" bottom="0.75" header="0.3" footer="0.3"/>
  <pageSetup scale="52" fitToHeight="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58"/>
  <sheetViews>
    <sheetView topLeftCell="B1" workbookViewId="0">
      <pane ySplit="1" topLeftCell="A2" activePane="bottomLeft" state="frozen"/>
      <selection pane="bottomLeft" activeCell="J177" sqref="J177"/>
    </sheetView>
  </sheetViews>
  <sheetFormatPr defaultRowHeight="14.4"/>
  <cols>
    <col min="1" max="1" width="9.109375" style="1" customWidth="1"/>
    <col min="2" max="2" width="7" style="1" bestFit="1" customWidth="1"/>
    <col min="3" max="3" width="11.33203125" style="1" bestFit="1" customWidth="1"/>
    <col min="4" max="4" width="10" style="1" bestFit="1" customWidth="1"/>
    <col min="5" max="5" width="14.5546875" bestFit="1" customWidth="1"/>
    <col min="6" max="6" width="11.109375" bestFit="1" customWidth="1"/>
    <col min="7" max="7" width="11.109375" style="1" bestFit="1" customWidth="1"/>
    <col min="8" max="8" width="12.109375" bestFit="1" customWidth="1"/>
    <col min="9" max="9" width="8.88671875" bestFit="1" customWidth="1"/>
    <col min="10" max="10" width="6.5546875" style="1" bestFit="1" customWidth="1"/>
    <col min="11" max="11" width="6.33203125" style="1" bestFit="1" customWidth="1"/>
    <col min="12" max="12" width="10.88671875" style="1" bestFit="1" customWidth="1"/>
  </cols>
  <sheetData>
    <row r="1" spans="1:12" s="22" customFormat="1" ht="28.8">
      <c r="A1" s="20" t="str">
        <f>'Data - All'!A1</f>
        <v>Airline</v>
      </c>
      <c r="B1" s="20" t="str">
        <f>'Data - All'!B1</f>
        <v>Origin airport</v>
      </c>
      <c r="C1" s="20" t="str">
        <f>'Data - All'!C1</f>
        <v>Destination airport</v>
      </c>
      <c r="D1" s="20" t="str">
        <f>'Data - All'!D1</f>
        <v>Departure date</v>
      </c>
      <c r="E1" s="20" t="str">
        <f>'Data - All'!E1</f>
        <v>Scheduled departure time</v>
      </c>
      <c r="F1" s="20" t="str">
        <f>'Data - All'!F1</f>
        <v>Scheduled arrival time</v>
      </c>
      <c r="G1" s="20" t="str">
        <f>'Data - All'!G1</f>
        <v>Actual arrival time</v>
      </c>
      <c r="H1" s="20" t="str">
        <f>'Data - All'!H1</f>
        <v>Arrival delay in minutes</v>
      </c>
      <c r="I1" s="20" t="str">
        <f>'Data - All'!I1</f>
        <v>Delay indicator</v>
      </c>
      <c r="J1" s="20" t="str">
        <f>'Data - All'!J1</f>
        <v>Day of Week</v>
      </c>
      <c r="K1" s="20" t="str">
        <f>'Data - All'!K1</f>
        <v>Route Code</v>
      </c>
      <c r="L1" s="20" t="str">
        <f>'Data - All'!L1</f>
        <v>Number of passengers</v>
      </c>
    </row>
    <row r="2" spans="1:12" s="9" customFormat="1">
      <c r="A2" s="1" t="str">
        <f>'Data - All'!A20</f>
        <v>RegionEx</v>
      </c>
      <c r="B2" s="1" t="str">
        <f>'Data - All'!B20</f>
        <v>DFW</v>
      </c>
      <c r="C2" s="1" t="str">
        <f>'Data - All'!C20</f>
        <v>MSY</v>
      </c>
      <c r="D2" s="7">
        <f>'Data - All'!D20</f>
        <v>39698</v>
      </c>
      <c r="E2" s="5">
        <f>'Data - All'!E20</f>
        <v>0.38194444444444442</v>
      </c>
      <c r="F2" s="5">
        <f>'Data - All'!F20</f>
        <v>0.44444444444444442</v>
      </c>
      <c r="G2" s="5">
        <f>'Data - All'!G20</f>
        <v>0.45277777777777778</v>
      </c>
      <c r="H2" s="6">
        <f>'Data - All'!H20</f>
        <v>12</v>
      </c>
      <c r="I2" s="8">
        <f>'Data - All'!I20</f>
        <v>0</v>
      </c>
      <c r="J2" s="8">
        <f>'Data - All'!J20</f>
        <v>1</v>
      </c>
      <c r="K2" s="8">
        <f>'Data - All'!K20</f>
        <v>1</v>
      </c>
      <c r="L2" s="1">
        <f>'Data - All'!L20</f>
        <v>84</v>
      </c>
    </row>
    <row r="3" spans="1:12" s="9" customFormat="1">
      <c r="A3" s="1" t="str">
        <f>'Data - All'!A21</f>
        <v>RegionEx</v>
      </c>
      <c r="B3" s="1" t="str">
        <f>'Data - All'!B21</f>
        <v>DFW</v>
      </c>
      <c r="C3" s="1" t="str">
        <f>'Data - All'!C21</f>
        <v>MSY</v>
      </c>
      <c r="D3" s="7">
        <f>'Data - All'!D21</f>
        <v>39698</v>
      </c>
      <c r="E3" s="5">
        <f>'Data - All'!E21</f>
        <v>0.54861111111111105</v>
      </c>
      <c r="F3" s="5">
        <f>'Data - All'!F21</f>
        <v>0.61111111111111105</v>
      </c>
      <c r="G3" s="5">
        <f>'Data - All'!G21</f>
        <v>0.61944444444444435</v>
      </c>
      <c r="H3" s="6">
        <f>'Data - All'!H21</f>
        <v>12</v>
      </c>
      <c r="I3" s="8">
        <f>'Data - All'!I21</f>
        <v>0</v>
      </c>
      <c r="J3" s="8">
        <f>'Data - All'!J21</f>
        <v>1</v>
      </c>
      <c r="K3" s="8">
        <f>'Data - All'!K21</f>
        <v>1</v>
      </c>
      <c r="L3" s="1">
        <f>'Data - All'!L21</f>
        <v>111</v>
      </c>
    </row>
    <row r="4" spans="1:12" s="9" customFormat="1">
      <c r="A4" s="1" t="str">
        <f>'Data - All'!A22</f>
        <v>RegionEx</v>
      </c>
      <c r="B4" s="1" t="str">
        <f>'Data - All'!B22</f>
        <v>DFW</v>
      </c>
      <c r="C4" s="1" t="str">
        <f>'Data - All'!C22</f>
        <v>MSY</v>
      </c>
      <c r="D4" s="7">
        <f>'Data - All'!D22</f>
        <v>39698</v>
      </c>
      <c r="E4" s="5">
        <f>'Data - All'!E22</f>
        <v>0.75694444444444453</v>
      </c>
      <c r="F4" s="5">
        <f>'Data - All'!F22</f>
        <v>0.81944444444444453</v>
      </c>
      <c r="G4" s="5">
        <f>'Data - All'!G22</f>
        <v>0.82777777777777783</v>
      </c>
      <c r="H4" s="6">
        <f>'Data - All'!H22</f>
        <v>12</v>
      </c>
      <c r="I4" s="8">
        <f>'Data - All'!I22</f>
        <v>0</v>
      </c>
      <c r="J4" s="8">
        <f>'Data - All'!J22</f>
        <v>1</v>
      </c>
      <c r="K4" s="8">
        <f>'Data - All'!K22</f>
        <v>1</v>
      </c>
      <c r="L4" s="1">
        <f>'Data - All'!L22</f>
        <v>118</v>
      </c>
    </row>
    <row r="5" spans="1:12" s="9" customFormat="1">
      <c r="A5" s="1" t="str">
        <f>'Data - All'!A41</f>
        <v>RegionEx</v>
      </c>
      <c r="B5" s="1" t="str">
        <f>'Data - All'!B41</f>
        <v>DFW</v>
      </c>
      <c r="C5" s="1" t="str">
        <f>'Data - All'!C41</f>
        <v>MSY</v>
      </c>
      <c r="D5" s="7">
        <f>'Data - All'!D41</f>
        <v>39705</v>
      </c>
      <c r="E5" s="5">
        <f>'Data - All'!E41</f>
        <v>0.38194444444444442</v>
      </c>
      <c r="F5" s="5">
        <f>'Data - All'!F41</f>
        <v>0.44444444444444442</v>
      </c>
      <c r="G5" s="5">
        <f>'Data - All'!G41</f>
        <v>0.45347222222222222</v>
      </c>
      <c r="H5" s="6">
        <f>'Data - All'!H41</f>
        <v>13</v>
      </c>
      <c r="I5" s="8">
        <f>'Data - All'!I41</f>
        <v>0</v>
      </c>
      <c r="J5" s="8">
        <f>'Data - All'!J41</f>
        <v>1</v>
      </c>
      <c r="K5" s="8">
        <f>'Data - All'!K41</f>
        <v>1</v>
      </c>
      <c r="L5" s="1">
        <f>'Data - All'!L41</f>
        <v>113</v>
      </c>
    </row>
    <row r="6" spans="1:12" s="9" customFormat="1">
      <c r="A6" s="1" t="str">
        <f>'Data - All'!A42</f>
        <v>RegionEx</v>
      </c>
      <c r="B6" s="1" t="str">
        <f>'Data - All'!B42</f>
        <v>DFW</v>
      </c>
      <c r="C6" s="1" t="str">
        <f>'Data - All'!C42</f>
        <v>MSY</v>
      </c>
      <c r="D6" s="7">
        <f>'Data - All'!D42</f>
        <v>39705</v>
      </c>
      <c r="E6" s="5">
        <f>'Data - All'!E42</f>
        <v>0.54861111111111105</v>
      </c>
      <c r="F6" s="5">
        <f>'Data - All'!F42</f>
        <v>0.61111111111111105</v>
      </c>
      <c r="G6" s="5">
        <f>'Data - All'!G42</f>
        <v>0.62083333333333324</v>
      </c>
      <c r="H6" s="6">
        <f>'Data - All'!H42</f>
        <v>14</v>
      </c>
      <c r="I6" s="8">
        <f>'Data - All'!I42</f>
        <v>0</v>
      </c>
      <c r="J6" s="8">
        <f>'Data - All'!J42</f>
        <v>1</v>
      </c>
      <c r="K6" s="8">
        <f>'Data - All'!K42</f>
        <v>1</v>
      </c>
      <c r="L6" s="1">
        <f>'Data - All'!L42</f>
        <v>95</v>
      </c>
    </row>
    <row r="7" spans="1:12" s="9" customFormat="1">
      <c r="A7" s="1" t="str">
        <f>'Data - All'!A43</f>
        <v>RegionEx</v>
      </c>
      <c r="B7" s="1" t="str">
        <f>'Data - All'!B43</f>
        <v>DFW</v>
      </c>
      <c r="C7" s="1" t="str">
        <f>'Data - All'!C43</f>
        <v>MSY</v>
      </c>
      <c r="D7" s="7">
        <f>'Data - All'!D43</f>
        <v>39705</v>
      </c>
      <c r="E7" s="5">
        <f>'Data - All'!E43</f>
        <v>0.75694444444444453</v>
      </c>
      <c r="F7" s="5">
        <f>'Data - All'!F43</f>
        <v>0.81944444444444453</v>
      </c>
      <c r="G7" s="5">
        <f>'Data - All'!G43</f>
        <v>0.82847222222222228</v>
      </c>
      <c r="H7" s="6">
        <f>'Data - All'!H43</f>
        <v>13</v>
      </c>
      <c r="I7" s="8">
        <f>'Data - All'!I43</f>
        <v>0</v>
      </c>
      <c r="J7" s="8">
        <f>'Data - All'!J43</f>
        <v>1</v>
      </c>
      <c r="K7" s="8">
        <f>'Data - All'!K43</f>
        <v>1</v>
      </c>
      <c r="L7" s="1">
        <f>'Data - All'!L43</f>
        <v>82</v>
      </c>
    </row>
    <row r="8" spans="1:12" s="9" customFormat="1">
      <c r="A8" s="1" t="str">
        <f>'Data - All'!A62</f>
        <v>RegionEx</v>
      </c>
      <c r="B8" s="1" t="str">
        <f>'Data - All'!B62</f>
        <v>DFW</v>
      </c>
      <c r="C8" s="1" t="str">
        <f>'Data - All'!C62</f>
        <v>MSY</v>
      </c>
      <c r="D8" s="7">
        <f>'Data - All'!D62</f>
        <v>39712</v>
      </c>
      <c r="E8" s="5">
        <f>'Data - All'!E62</f>
        <v>0.38194444444444442</v>
      </c>
      <c r="F8" s="5">
        <f>'Data - All'!F62</f>
        <v>0.44444444444444442</v>
      </c>
      <c r="G8" s="5">
        <f>'Data - All'!G62</f>
        <v>0.45277777777777778</v>
      </c>
      <c r="H8" s="6">
        <f>'Data - All'!H62</f>
        <v>12</v>
      </c>
      <c r="I8" s="8">
        <f>'Data - All'!I62</f>
        <v>0</v>
      </c>
      <c r="J8" s="8">
        <f>'Data - All'!J62</f>
        <v>1</v>
      </c>
      <c r="K8" s="8">
        <f>'Data - All'!K62</f>
        <v>1</v>
      </c>
      <c r="L8" s="1">
        <f>'Data - All'!L62</f>
        <v>64</v>
      </c>
    </row>
    <row r="9" spans="1:12" s="9" customFormat="1">
      <c r="A9" s="1" t="str">
        <f>'Data - All'!A63</f>
        <v>RegionEx</v>
      </c>
      <c r="B9" s="1" t="str">
        <f>'Data - All'!B63</f>
        <v>DFW</v>
      </c>
      <c r="C9" s="1" t="str">
        <f>'Data - All'!C63</f>
        <v>MSY</v>
      </c>
      <c r="D9" s="7">
        <f>'Data - All'!D63</f>
        <v>39712</v>
      </c>
      <c r="E9" s="5">
        <f>'Data - All'!E63</f>
        <v>0.54861111111111105</v>
      </c>
      <c r="F9" s="5">
        <f>'Data - All'!F63</f>
        <v>0.61111111111111105</v>
      </c>
      <c r="G9" s="5">
        <f>'Data - All'!G63</f>
        <v>0.61944444444444435</v>
      </c>
      <c r="H9" s="6">
        <f>'Data - All'!H63</f>
        <v>12</v>
      </c>
      <c r="I9" s="8">
        <f>'Data - All'!I63</f>
        <v>0</v>
      </c>
      <c r="J9" s="8">
        <f>'Data - All'!J63</f>
        <v>1</v>
      </c>
      <c r="K9" s="8">
        <f>'Data - All'!K63</f>
        <v>1</v>
      </c>
      <c r="L9" s="1">
        <f>'Data - All'!L63</f>
        <v>88</v>
      </c>
    </row>
    <row r="10" spans="1:12" s="9" customFormat="1">
      <c r="A10" s="1" t="str">
        <f>'Data - All'!A64</f>
        <v>RegionEx</v>
      </c>
      <c r="B10" s="1" t="str">
        <f>'Data - All'!B64</f>
        <v>DFW</v>
      </c>
      <c r="C10" s="1" t="str">
        <f>'Data - All'!C64</f>
        <v>MSY</v>
      </c>
      <c r="D10" s="7">
        <f>'Data - All'!D64</f>
        <v>39712</v>
      </c>
      <c r="E10" s="5">
        <f>'Data - All'!E64</f>
        <v>0.75694444444444453</v>
      </c>
      <c r="F10" s="5">
        <f>'Data - All'!F64</f>
        <v>0.81944444444444453</v>
      </c>
      <c r="G10" s="5">
        <f>'Data - All'!G64</f>
        <v>0.82847222222222228</v>
      </c>
      <c r="H10" s="6">
        <f>'Data - All'!H64</f>
        <v>13</v>
      </c>
      <c r="I10" s="8">
        <f>'Data - All'!I64</f>
        <v>0</v>
      </c>
      <c r="J10" s="8">
        <f>'Data - All'!J64</f>
        <v>1</v>
      </c>
      <c r="K10" s="8">
        <f>'Data - All'!K64</f>
        <v>1</v>
      </c>
      <c r="L10" s="1">
        <f>'Data - All'!L64</f>
        <v>117</v>
      </c>
    </row>
    <row r="11" spans="1:12" s="9" customFormat="1">
      <c r="A11" s="1" t="str">
        <f>'Data - All'!A83</f>
        <v>RegionEx</v>
      </c>
      <c r="B11" s="1" t="str">
        <f>'Data - All'!B83</f>
        <v>DFW</v>
      </c>
      <c r="C11" s="1" t="str">
        <f>'Data - All'!C83</f>
        <v>MSY</v>
      </c>
      <c r="D11" s="7">
        <f>'Data - All'!D83</f>
        <v>39719</v>
      </c>
      <c r="E11" s="5">
        <f>'Data - All'!E83</f>
        <v>0.38194444444444442</v>
      </c>
      <c r="F11" s="5">
        <f>'Data - All'!F83</f>
        <v>0.44444444444444442</v>
      </c>
      <c r="G11" s="5">
        <f>'Data - All'!G83</f>
        <v>0.45208333333333328</v>
      </c>
      <c r="H11" s="6">
        <f>'Data - All'!H83</f>
        <v>11</v>
      </c>
      <c r="I11" s="8">
        <f>'Data - All'!I83</f>
        <v>0</v>
      </c>
      <c r="J11" s="8">
        <f>'Data - All'!J83</f>
        <v>1</v>
      </c>
      <c r="K11" s="8">
        <f>'Data - All'!K83</f>
        <v>1</v>
      </c>
      <c r="L11" s="1">
        <f>'Data - All'!L83</f>
        <v>87</v>
      </c>
    </row>
    <row r="12" spans="1:12" s="9" customFormat="1">
      <c r="A12" s="1" t="str">
        <f>'Data - All'!A84</f>
        <v>RegionEx</v>
      </c>
      <c r="B12" s="1" t="str">
        <f>'Data - All'!B84</f>
        <v>DFW</v>
      </c>
      <c r="C12" s="1" t="str">
        <f>'Data - All'!C84</f>
        <v>MSY</v>
      </c>
      <c r="D12" s="7">
        <f>'Data - All'!D84</f>
        <v>39719</v>
      </c>
      <c r="E12" s="5">
        <f>'Data - All'!E84</f>
        <v>0.54861111111111105</v>
      </c>
      <c r="F12" s="5">
        <f>'Data - All'!F84</f>
        <v>0.61111111111111105</v>
      </c>
      <c r="G12" s="5">
        <f>'Data - All'!G84</f>
        <v>0.61874999999999991</v>
      </c>
      <c r="H12" s="6">
        <f>'Data - All'!H84</f>
        <v>11</v>
      </c>
      <c r="I12" s="8">
        <f>'Data - All'!I84</f>
        <v>0</v>
      </c>
      <c r="J12" s="8">
        <f>'Data - All'!J84</f>
        <v>1</v>
      </c>
      <c r="K12" s="8">
        <f>'Data - All'!K84</f>
        <v>1</v>
      </c>
      <c r="L12" s="1">
        <f>'Data - All'!L84</f>
        <v>107</v>
      </c>
    </row>
    <row r="13" spans="1:12" s="9" customFormat="1">
      <c r="A13" s="1" t="str">
        <f>'Data - All'!A85</f>
        <v>RegionEx</v>
      </c>
      <c r="B13" s="1" t="str">
        <f>'Data - All'!B85</f>
        <v>DFW</v>
      </c>
      <c r="C13" s="1" t="str">
        <f>'Data - All'!C85</f>
        <v>MSY</v>
      </c>
      <c r="D13" s="7">
        <f>'Data - All'!D85</f>
        <v>39719</v>
      </c>
      <c r="E13" s="5">
        <f>'Data - All'!E85</f>
        <v>0.75694444444444453</v>
      </c>
      <c r="F13" s="5">
        <f>'Data - All'!F85</f>
        <v>0.81944444444444453</v>
      </c>
      <c r="G13" s="5">
        <f>'Data - All'!G85</f>
        <v>0.82708333333333339</v>
      </c>
      <c r="H13" s="6">
        <f>'Data - All'!H85</f>
        <v>11</v>
      </c>
      <c r="I13" s="8">
        <f>'Data - All'!I85</f>
        <v>0</v>
      </c>
      <c r="J13" s="8">
        <f>'Data - All'!J85</f>
        <v>1</v>
      </c>
      <c r="K13" s="8">
        <f>'Data - All'!K85</f>
        <v>1</v>
      </c>
      <c r="L13" s="1">
        <f>'Data - All'!L85</f>
        <v>140</v>
      </c>
    </row>
    <row r="14" spans="1:12" s="9" customFormat="1">
      <c r="A14" s="1" t="str">
        <f>'Data - All'!A110</f>
        <v>RegionEx</v>
      </c>
      <c r="B14" s="1" t="str">
        <f>'Data - All'!B110</f>
        <v>MSY</v>
      </c>
      <c r="C14" s="1" t="str">
        <f>'Data - All'!C110</f>
        <v>DFW</v>
      </c>
      <c r="D14" s="7">
        <f>'Data - All'!D110</f>
        <v>39698</v>
      </c>
      <c r="E14" s="5">
        <f>'Data - All'!E110</f>
        <v>0.32291666666666669</v>
      </c>
      <c r="F14" s="5">
        <f>'Data - All'!F110</f>
        <v>0.38541666666666669</v>
      </c>
      <c r="G14" s="5">
        <f>'Data - All'!G110</f>
        <v>0.39444444444444449</v>
      </c>
      <c r="H14" s="6">
        <f>'Data - All'!H110</f>
        <v>13</v>
      </c>
      <c r="I14" s="8">
        <f>'Data - All'!I110</f>
        <v>0</v>
      </c>
      <c r="J14" s="8">
        <f>'Data - All'!J110</f>
        <v>1</v>
      </c>
      <c r="K14" s="8">
        <f>'Data - All'!K110</f>
        <v>2</v>
      </c>
      <c r="L14" s="1">
        <f>'Data - All'!L110</f>
        <v>110</v>
      </c>
    </row>
    <row r="15" spans="1:12" s="9" customFormat="1">
      <c r="A15" s="1" t="str">
        <f>'Data - All'!A111</f>
        <v>RegionEx</v>
      </c>
      <c r="B15" s="1" t="str">
        <f>'Data - All'!B111</f>
        <v>MSY</v>
      </c>
      <c r="C15" s="1" t="str">
        <f>'Data - All'!C111</f>
        <v>DFW</v>
      </c>
      <c r="D15" s="7">
        <f>'Data - All'!D111</f>
        <v>39698</v>
      </c>
      <c r="E15" s="5">
        <f>'Data - All'!E111</f>
        <v>0.61458333333333337</v>
      </c>
      <c r="F15" s="5">
        <f>'Data - All'!F111</f>
        <v>0.67708333333333337</v>
      </c>
      <c r="G15" s="5">
        <f>'Data - All'!G111</f>
        <v>0.68611111111111112</v>
      </c>
      <c r="H15" s="6">
        <f>'Data - All'!H111</f>
        <v>13</v>
      </c>
      <c r="I15" s="8">
        <f>'Data - All'!I111</f>
        <v>0</v>
      </c>
      <c r="J15" s="8">
        <f>'Data - All'!J111</f>
        <v>1</v>
      </c>
      <c r="K15" s="8">
        <f>'Data - All'!K111</f>
        <v>2</v>
      </c>
      <c r="L15" s="1">
        <f>'Data - All'!L111</f>
        <v>102</v>
      </c>
    </row>
    <row r="16" spans="1:12" s="9" customFormat="1">
      <c r="A16" s="1" t="str">
        <f>'Data - All'!A112</f>
        <v>RegionEx</v>
      </c>
      <c r="B16" s="1" t="str">
        <f>'Data - All'!B112</f>
        <v>MSY</v>
      </c>
      <c r="C16" s="1" t="str">
        <f>'Data - All'!C112</f>
        <v>DFW</v>
      </c>
      <c r="D16" s="7">
        <f>'Data - All'!D112</f>
        <v>39698</v>
      </c>
      <c r="E16" s="5">
        <f>'Data - All'!E112</f>
        <v>0.86458333333333337</v>
      </c>
      <c r="F16" s="5">
        <f>'Data - All'!F112</f>
        <v>0.92708333333333337</v>
      </c>
      <c r="G16" s="5">
        <f>'Data - All'!G112</f>
        <v>0.93611111111111112</v>
      </c>
      <c r="H16" s="6">
        <f>'Data - All'!H112</f>
        <v>13</v>
      </c>
      <c r="I16" s="8">
        <f>'Data - All'!I112</f>
        <v>0</v>
      </c>
      <c r="J16" s="8">
        <f>'Data - All'!J112</f>
        <v>1</v>
      </c>
      <c r="K16" s="8">
        <f>'Data - All'!K112</f>
        <v>2</v>
      </c>
      <c r="L16" s="1">
        <f>'Data - All'!L112</f>
        <v>85</v>
      </c>
    </row>
    <row r="17" spans="1:12" s="9" customFormat="1">
      <c r="A17" s="1" t="str">
        <f>'Data - All'!A131</f>
        <v>RegionEx</v>
      </c>
      <c r="B17" s="1" t="str">
        <f>'Data - All'!B131</f>
        <v>MSY</v>
      </c>
      <c r="C17" s="1" t="str">
        <f>'Data - All'!C131</f>
        <v>DFW</v>
      </c>
      <c r="D17" s="7">
        <f>'Data - All'!D131</f>
        <v>39705</v>
      </c>
      <c r="E17" s="5">
        <f>'Data - All'!E131</f>
        <v>0.32291666666666669</v>
      </c>
      <c r="F17" s="5">
        <f>'Data - All'!F131</f>
        <v>0.38541666666666669</v>
      </c>
      <c r="G17" s="5">
        <f>'Data - All'!G131</f>
        <v>0.39652777777777781</v>
      </c>
      <c r="H17" s="6">
        <f>'Data - All'!H131</f>
        <v>16</v>
      </c>
      <c r="I17" s="8">
        <f>'Data - All'!I131</f>
        <v>1</v>
      </c>
      <c r="J17" s="8">
        <f>'Data - All'!J131</f>
        <v>1</v>
      </c>
      <c r="K17" s="8">
        <f>'Data - All'!K131</f>
        <v>2</v>
      </c>
      <c r="L17" s="1">
        <f>'Data - All'!L131</f>
        <v>102</v>
      </c>
    </row>
    <row r="18" spans="1:12" s="9" customFormat="1">
      <c r="A18" s="1" t="str">
        <f>'Data - All'!A132</f>
        <v>RegionEx</v>
      </c>
      <c r="B18" s="1" t="str">
        <f>'Data - All'!B132</f>
        <v>MSY</v>
      </c>
      <c r="C18" s="1" t="str">
        <f>'Data - All'!C132</f>
        <v>DFW</v>
      </c>
      <c r="D18" s="7">
        <f>'Data - All'!D132</f>
        <v>39705</v>
      </c>
      <c r="E18" s="5">
        <f>'Data - All'!E132</f>
        <v>0.61458333333333337</v>
      </c>
      <c r="F18" s="5">
        <f>'Data - All'!F132</f>
        <v>0.67708333333333337</v>
      </c>
      <c r="G18" s="5">
        <f>'Data - All'!G132</f>
        <v>0.68680555555555556</v>
      </c>
      <c r="H18" s="6">
        <f>'Data - All'!H132</f>
        <v>14</v>
      </c>
      <c r="I18" s="8">
        <f>'Data - All'!I132</f>
        <v>0</v>
      </c>
      <c r="J18" s="8">
        <f>'Data - All'!J132</f>
        <v>1</v>
      </c>
      <c r="K18" s="8">
        <f>'Data - All'!K132</f>
        <v>2</v>
      </c>
      <c r="L18" s="1">
        <f>'Data - All'!L132</f>
        <v>91</v>
      </c>
    </row>
    <row r="19" spans="1:12" s="9" customFormat="1">
      <c r="A19" s="1" t="str">
        <f>'Data - All'!A133</f>
        <v>RegionEx</v>
      </c>
      <c r="B19" s="1" t="str">
        <f>'Data - All'!B133</f>
        <v>MSY</v>
      </c>
      <c r="C19" s="1" t="str">
        <f>'Data - All'!C133</f>
        <v>DFW</v>
      </c>
      <c r="D19" s="7">
        <f>'Data - All'!D133</f>
        <v>39705</v>
      </c>
      <c r="E19" s="5">
        <f>'Data - All'!E133</f>
        <v>0.86458333333333337</v>
      </c>
      <c r="F19" s="5">
        <f>'Data - All'!F133</f>
        <v>0.92708333333333337</v>
      </c>
      <c r="G19" s="5">
        <f>'Data - All'!G133</f>
        <v>0.93819444444444444</v>
      </c>
      <c r="H19" s="6">
        <f>'Data - All'!H133</f>
        <v>16</v>
      </c>
      <c r="I19" s="8">
        <f>'Data - All'!I133</f>
        <v>1</v>
      </c>
      <c r="J19" s="8">
        <f>'Data - All'!J133</f>
        <v>1</v>
      </c>
      <c r="K19" s="8">
        <f>'Data - All'!K133</f>
        <v>2</v>
      </c>
      <c r="L19" s="1">
        <f>'Data - All'!L133</f>
        <v>84</v>
      </c>
    </row>
    <row r="20" spans="1:12" s="9" customFormat="1">
      <c r="A20" s="1" t="str">
        <f>'Data - All'!A152</f>
        <v>RegionEx</v>
      </c>
      <c r="B20" s="1" t="str">
        <f>'Data - All'!B152</f>
        <v>MSY</v>
      </c>
      <c r="C20" s="1" t="str">
        <f>'Data - All'!C152</f>
        <v>DFW</v>
      </c>
      <c r="D20" s="7">
        <f>'Data - All'!D152</f>
        <v>39712</v>
      </c>
      <c r="E20" s="5">
        <f>'Data - All'!E152</f>
        <v>0.32291666666666669</v>
      </c>
      <c r="F20" s="5">
        <f>'Data - All'!F152</f>
        <v>0.38541666666666669</v>
      </c>
      <c r="G20" s="5">
        <f>'Data - All'!G152</f>
        <v>0.39444444444444449</v>
      </c>
      <c r="H20" s="6">
        <f>'Data - All'!H152</f>
        <v>13</v>
      </c>
      <c r="I20" s="8">
        <f>'Data - All'!I152</f>
        <v>0</v>
      </c>
      <c r="J20" s="8">
        <f>'Data - All'!J152</f>
        <v>1</v>
      </c>
      <c r="K20" s="8">
        <f>'Data - All'!K152</f>
        <v>2</v>
      </c>
      <c r="L20" s="1">
        <f>'Data - All'!L152</f>
        <v>93</v>
      </c>
    </row>
    <row r="21" spans="1:12" s="9" customFormat="1">
      <c r="A21" s="1" t="str">
        <f>'Data - All'!A153</f>
        <v>RegionEx</v>
      </c>
      <c r="B21" s="1" t="str">
        <f>'Data - All'!B153</f>
        <v>MSY</v>
      </c>
      <c r="C21" s="1" t="str">
        <f>'Data - All'!C153</f>
        <v>DFW</v>
      </c>
      <c r="D21" s="7">
        <f>'Data - All'!D153</f>
        <v>39712</v>
      </c>
      <c r="E21" s="5">
        <f>'Data - All'!E153</f>
        <v>0.61458333333333337</v>
      </c>
      <c r="F21" s="5">
        <f>'Data - All'!F153</f>
        <v>0.67708333333333337</v>
      </c>
      <c r="G21" s="5">
        <f>'Data - All'!G153</f>
        <v>0.68680555555555556</v>
      </c>
      <c r="H21" s="6">
        <f>'Data - All'!H153</f>
        <v>14</v>
      </c>
      <c r="I21" s="8">
        <f>'Data - All'!I153</f>
        <v>0</v>
      </c>
      <c r="J21" s="8">
        <f>'Data - All'!J153</f>
        <v>1</v>
      </c>
      <c r="K21" s="8">
        <f>'Data - All'!K153</f>
        <v>2</v>
      </c>
      <c r="L21" s="1">
        <f>'Data - All'!L153</f>
        <v>91</v>
      </c>
    </row>
    <row r="22" spans="1:12" s="9" customFormat="1">
      <c r="A22" s="1" t="str">
        <f>'Data - All'!A154</f>
        <v>RegionEx</v>
      </c>
      <c r="B22" s="1" t="str">
        <f>'Data - All'!B154</f>
        <v>MSY</v>
      </c>
      <c r="C22" s="1" t="str">
        <f>'Data - All'!C154</f>
        <v>DFW</v>
      </c>
      <c r="D22" s="7">
        <f>'Data - All'!D154</f>
        <v>39712</v>
      </c>
      <c r="E22" s="5">
        <f>'Data - All'!E154</f>
        <v>0.86458333333333337</v>
      </c>
      <c r="F22" s="5">
        <f>'Data - All'!F154</f>
        <v>0.92708333333333337</v>
      </c>
      <c r="G22" s="5">
        <f>'Data - All'!G154</f>
        <v>0.93611111111111112</v>
      </c>
      <c r="H22" s="6">
        <f>'Data - All'!H154</f>
        <v>13</v>
      </c>
      <c r="I22" s="8">
        <f>'Data - All'!I154</f>
        <v>0</v>
      </c>
      <c r="J22" s="8">
        <f>'Data - All'!J154</f>
        <v>1</v>
      </c>
      <c r="K22" s="8">
        <f>'Data - All'!K154</f>
        <v>2</v>
      </c>
      <c r="L22" s="1">
        <f>'Data - All'!L154</f>
        <v>139</v>
      </c>
    </row>
    <row r="23" spans="1:12" s="9" customFormat="1">
      <c r="A23" s="1" t="str">
        <f>'Data - All'!A173</f>
        <v>RegionEx</v>
      </c>
      <c r="B23" s="1" t="str">
        <f>'Data - All'!B173</f>
        <v>MSY</v>
      </c>
      <c r="C23" s="1" t="str">
        <f>'Data - All'!C173</f>
        <v>DFW</v>
      </c>
      <c r="D23" s="7">
        <f>'Data - All'!D173</f>
        <v>39719</v>
      </c>
      <c r="E23" s="5">
        <f>'Data - All'!E173</f>
        <v>0.32291666666666669</v>
      </c>
      <c r="F23" s="5">
        <f>'Data - All'!F173</f>
        <v>0.38541666666666669</v>
      </c>
      <c r="G23" s="5">
        <f>'Data - All'!G173</f>
        <v>0.39375000000000004</v>
      </c>
      <c r="H23" s="6">
        <f>'Data - All'!H173</f>
        <v>12</v>
      </c>
      <c r="I23" s="8">
        <f>'Data - All'!I173</f>
        <v>0</v>
      </c>
      <c r="J23" s="8">
        <f>'Data - All'!J173</f>
        <v>1</v>
      </c>
      <c r="K23" s="8">
        <f>'Data - All'!K173</f>
        <v>2</v>
      </c>
      <c r="L23" s="1">
        <f>'Data - All'!L173</f>
        <v>81</v>
      </c>
    </row>
    <row r="24" spans="1:12" s="9" customFormat="1">
      <c r="A24" s="1" t="str">
        <f>'Data - All'!A174</f>
        <v>RegionEx</v>
      </c>
      <c r="B24" s="1" t="str">
        <f>'Data - All'!B174</f>
        <v>MSY</v>
      </c>
      <c r="C24" s="1" t="str">
        <f>'Data - All'!C174</f>
        <v>DFW</v>
      </c>
      <c r="D24" s="7">
        <f>'Data - All'!D174</f>
        <v>39719</v>
      </c>
      <c r="E24" s="5">
        <f>'Data - All'!E174</f>
        <v>0.61458333333333337</v>
      </c>
      <c r="F24" s="5">
        <f>'Data - All'!F174</f>
        <v>0.67708333333333337</v>
      </c>
      <c r="G24" s="5">
        <f>'Data - All'!G174</f>
        <v>0.68472222222222223</v>
      </c>
      <c r="H24" s="6">
        <f>'Data - All'!H174</f>
        <v>11</v>
      </c>
      <c r="I24" s="8">
        <f>'Data - All'!I174</f>
        <v>0</v>
      </c>
      <c r="J24" s="8">
        <f>'Data - All'!J174</f>
        <v>1</v>
      </c>
      <c r="K24" s="8">
        <f>'Data - All'!K174</f>
        <v>2</v>
      </c>
      <c r="L24" s="1">
        <f>'Data - All'!L174</f>
        <v>98</v>
      </c>
    </row>
    <row r="25" spans="1:12" s="9" customFormat="1">
      <c r="A25" s="1" t="str">
        <f>'Data - All'!A175</f>
        <v>RegionEx</v>
      </c>
      <c r="B25" s="1" t="str">
        <f>'Data - All'!B175</f>
        <v>MSY</v>
      </c>
      <c r="C25" s="1" t="str">
        <f>'Data - All'!C175</f>
        <v>DFW</v>
      </c>
      <c r="D25" s="7">
        <f>'Data - All'!D175</f>
        <v>39719</v>
      </c>
      <c r="E25" s="5">
        <f>'Data - All'!E175</f>
        <v>0.86458333333333337</v>
      </c>
      <c r="F25" s="5">
        <f>'Data - All'!F175</f>
        <v>0.92708333333333337</v>
      </c>
      <c r="G25" s="5">
        <f>'Data - All'!G175</f>
        <v>0.93472222222222223</v>
      </c>
      <c r="H25" s="6">
        <f>'Data - All'!H175</f>
        <v>11</v>
      </c>
      <c r="I25" s="8">
        <f>'Data - All'!I175</f>
        <v>0</v>
      </c>
      <c r="J25" s="8">
        <f>'Data - All'!J175</f>
        <v>1</v>
      </c>
      <c r="K25" s="8">
        <f>'Data - All'!K175</f>
        <v>2</v>
      </c>
      <c r="L25" s="1">
        <f>'Data - All'!L175</f>
        <v>128</v>
      </c>
    </row>
    <row r="26" spans="1:12" s="9" customFormat="1">
      <c r="A26" s="1" t="str">
        <f>'Data - All'!A188</f>
        <v>RegionEx</v>
      </c>
      <c r="B26" s="1" t="str">
        <f>'Data - All'!B188</f>
        <v>MSY</v>
      </c>
      <c r="C26" s="1" t="str">
        <f>'Data - All'!C188</f>
        <v>PNS</v>
      </c>
      <c r="D26" s="7">
        <f>'Data - All'!D188</f>
        <v>39698</v>
      </c>
      <c r="E26" s="5">
        <f>'Data - All'!E188</f>
        <v>0.88541666666666663</v>
      </c>
      <c r="F26" s="5">
        <f>'Data - All'!F188</f>
        <v>0.93402777777777768</v>
      </c>
      <c r="G26" s="5">
        <f>'Data - All'!G188</f>
        <v>0.94027777777777766</v>
      </c>
      <c r="H26" s="6">
        <f>'Data - All'!H188</f>
        <v>9</v>
      </c>
      <c r="I26" s="8">
        <f>'Data - All'!I188</f>
        <v>0</v>
      </c>
      <c r="J26" s="8">
        <f>'Data - All'!J188</f>
        <v>1</v>
      </c>
      <c r="K26" s="8">
        <f>'Data - All'!K188</f>
        <v>3</v>
      </c>
      <c r="L26" s="1">
        <f>'Data - All'!L188</f>
        <v>72</v>
      </c>
    </row>
    <row r="27" spans="1:12" s="9" customFormat="1">
      <c r="A27" s="1" t="str">
        <f>'Data - All'!A195</f>
        <v>RegionEx</v>
      </c>
      <c r="B27" s="1" t="str">
        <f>'Data - All'!B195</f>
        <v>MSY</v>
      </c>
      <c r="C27" s="1" t="str">
        <f>'Data - All'!C195</f>
        <v>PNS</v>
      </c>
      <c r="D27" s="7">
        <f>'Data - All'!D195</f>
        <v>39705</v>
      </c>
      <c r="E27" s="5">
        <f>'Data - All'!E195</f>
        <v>0.88541666666666663</v>
      </c>
      <c r="F27" s="5">
        <f>'Data - All'!F195</f>
        <v>0.93402777777777768</v>
      </c>
      <c r="G27" s="5">
        <f>'Data - All'!G195</f>
        <v>0.94236111111111098</v>
      </c>
      <c r="H27" s="6">
        <f>'Data - All'!H195</f>
        <v>12</v>
      </c>
      <c r="I27" s="8">
        <f>'Data - All'!I195</f>
        <v>0</v>
      </c>
      <c r="J27" s="8">
        <f>'Data - All'!J195</f>
        <v>1</v>
      </c>
      <c r="K27" s="8">
        <f>'Data - All'!K195</f>
        <v>3</v>
      </c>
      <c r="L27" s="1">
        <f>'Data - All'!L195</f>
        <v>60</v>
      </c>
    </row>
    <row r="28" spans="1:12" s="9" customFormat="1">
      <c r="A28" s="1" t="str">
        <f>'Data - All'!A202</f>
        <v>RegionEx</v>
      </c>
      <c r="B28" s="1" t="str">
        <f>'Data - All'!B202</f>
        <v>MSY</v>
      </c>
      <c r="C28" s="1" t="str">
        <f>'Data - All'!C202</f>
        <v>PNS</v>
      </c>
      <c r="D28" s="7">
        <f>'Data - All'!D202</f>
        <v>39712</v>
      </c>
      <c r="E28" s="5">
        <f>'Data - All'!E202</f>
        <v>0.88541666666666663</v>
      </c>
      <c r="F28" s="5">
        <f>'Data - All'!F202</f>
        <v>0.93402777777777768</v>
      </c>
      <c r="G28" s="5">
        <f>'Data - All'!G202</f>
        <v>0.9409722222222221</v>
      </c>
      <c r="H28" s="6">
        <f>'Data - All'!H202</f>
        <v>10</v>
      </c>
      <c r="I28" s="8">
        <f>'Data - All'!I202</f>
        <v>0</v>
      </c>
      <c r="J28" s="8">
        <f>'Data - All'!J202</f>
        <v>1</v>
      </c>
      <c r="K28" s="8">
        <f>'Data - All'!K202</f>
        <v>3</v>
      </c>
      <c r="L28" s="1">
        <f>'Data - All'!L202</f>
        <v>35</v>
      </c>
    </row>
    <row r="29" spans="1:12" s="9" customFormat="1">
      <c r="A29" s="1" t="str">
        <f>'Data - All'!A209</f>
        <v>RegionEx</v>
      </c>
      <c r="B29" s="1" t="str">
        <f>'Data - All'!B209</f>
        <v>MSY</v>
      </c>
      <c r="C29" s="1" t="str">
        <f>'Data - All'!C209</f>
        <v>PNS</v>
      </c>
      <c r="D29" s="7">
        <f>'Data - All'!D209</f>
        <v>39719</v>
      </c>
      <c r="E29" s="5">
        <f>'Data - All'!E209</f>
        <v>0.88541666666666663</v>
      </c>
      <c r="F29" s="5">
        <f>'Data - All'!F209</f>
        <v>0.93402777777777768</v>
      </c>
      <c r="G29" s="5">
        <f>'Data - All'!G209</f>
        <v>0.94027777777777766</v>
      </c>
      <c r="H29" s="6">
        <f>'Data - All'!H209</f>
        <v>9</v>
      </c>
      <c r="I29" s="8">
        <f>'Data - All'!I209</f>
        <v>0</v>
      </c>
      <c r="J29" s="8">
        <f>'Data - All'!J209</f>
        <v>1</v>
      </c>
      <c r="K29" s="8">
        <f>'Data - All'!K209</f>
        <v>3</v>
      </c>
      <c r="L29" s="1">
        <f>'Data - All'!L209</f>
        <v>61</v>
      </c>
    </row>
    <row r="30" spans="1:12" s="9" customFormat="1">
      <c r="A30" s="1" t="str">
        <f>'Data - All'!A218</f>
        <v>RegionEx</v>
      </c>
      <c r="B30" s="1" t="str">
        <f>'Data - All'!B218</f>
        <v>PNS</v>
      </c>
      <c r="C30" s="1" t="str">
        <f>'Data - All'!C218</f>
        <v>MSY</v>
      </c>
      <c r="D30" s="7">
        <f>'Data - All'!D218</f>
        <v>39698</v>
      </c>
      <c r="E30" s="5">
        <f>'Data - All'!E218</f>
        <v>0.75347222222222221</v>
      </c>
      <c r="F30" s="5">
        <f>'Data - All'!F218</f>
        <v>0.80208333333333337</v>
      </c>
      <c r="G30" s="5">
        <f>'Data - All'!G218</f>
        <v>0.80902777777777779</v>
      </c>
      <c r="H30" s="6">
        <f>'Data - All'!H218</f>
        <v>10</v>
      </c>
      <c r="I30" s="8">
        <f>'Data - All'!I218</f>
        <v>0</v>
      </c>
      <c r="J30" s="8">
        <f>'Data - All'!J218</f>
        <v>1</v>
      </c>
      <c r="K30" s="8">
        <f>'Data - All'!K218</f>
        <v>4</v>
      </c>
      <c r="L30" s="1">
        <f>'Data - All'!L218</f>
        <v>58</v>
      </c>
    </row>
    <row r="31" spans="1:12" s="9" customFormat="1">
      <c r="A31" s="1" t="str">
        <f>'Data - All'!A225</f>
        <v>RegionEx</v>
      </c>
      <c r="B31" s="1" t="str">
        <f>'Data - All'!B225</f>
        <v>PNS</v>
      </c>
      <c r="C31" s="1" t="str">
        <f>'Data - All'!C225</f>
        <v>MSY</v>
      </c>
      <c r="D31" s="7">
        <f>'Data - All'!D225</f>
        <v>39705</v>
      </c>
      <c r="E31" s="5">
        <f>'Data - All'!E225</f>
        <v>0.75347222222222221</v>
      </c>
      <c r="F31" s="5">
        <f>'Data - All'!F225</f>
        <v>0.80208333333333337</v>
      </c>
      <c r="G31" s="5">
        <f>'Data - All'!G225</f>
        <v>0.81041666666666667</v>
      </c>
      <c r="H31" s="6">
        <f>'Data - All'!H225</f>
        <v>12</v>
      </c>
      <c r="I31" s="8">
        <f>'Data - All'!I225</f>
        <v>0</v>
      </c>
      <c r="J31" s="8">
        <f>'Data - All'!J225</f>
        <v>1</v>
      </c>
      <c r="K31" s="8">
        <f>'Data - All'!K225</f>
        <v>4</v>
      </c>
      <c r="L31" s="1">
        <f>'Data - All'!L225</f>
        <v>53</v>
      </c>
    </row>
    <row r="32" spans="1:12" s="9" customFormat="1">
      <c r="A32" s="1" t="str">
        <f>'Data - All'!A232</f>
        <v>RegionEx</v>
      </c>
      <c r="B32" s="1" t="str">
        <f>'Data - All'!B232</f>
        <v>PNS</v>
      </c>
      <c r="C32" s="1" t="str">
        <f>'Data - All'!C232</f>
        <v>MSY</v>
      </c>
      <c r="D32" s="7">
        <f>'Data - All'!D232</f>
        <v>39712</v>
      </c>
      <c r="E32" s="5">
        <f>'Data - All'!E232</f>
        <v>0.75347222222222221</v>
      </c>
      <c r="F32" s="5">
        <f>'Data - All'!F232</f>
        <v>0.80208333333333337</v>
      </c>
      <c r="G32" s="5">
        <f>'Data - All'!G232</f>
        <v>0.80902777777777779</v>
      </c>
      <c r="H32" s="6">
        <f>'Data - All'!H232</f>
        <v>10</v>
      </c>
      <c r="I32" s="8">
        <f>'Data - All'!I232</f>
        <v>0</v>
      </c>
      <c r="J32" s="8">
        <f>'Data - All'!J232</f>
        <v>1</v>
      </c>
      <c r="K32" s="8">
        <f>'Data - All'!K232</f>
        <v>4</v>
      </c>
      <c r="L32" s="1">
        <f>'Data - All'!L232</f>
        <v>68</v>
      </c>
    </row>
    <row r="33" spans="1:12" s="9" customFormat="1">
      <c r="A33" s="1" t="str">
        <f>'Data - All'!A239</f>
        <v>RegionEx</v>
      </c>
      <c r="B33" s="1" t="str">
        <f>'Data - All'!B239</f>
        <v>PNS</v>
      </c>
      <c r="C33" s="1" t="str">
        <f>'Data - All'!C239</f>
        <v>MSY</v>
      </c>
      <c r="D33" s="7">
        <f>'Data - All'!D239</f>
        <v>39719</v>
      </c>
      <c r="E33" s="5">
        <f>'Data - All'!E239</f>
        <v>0.75347222222222221</v>
      </c>
      <c r="F33" s="5">
        <f>'Data - All'!F239</f>
        <v>0.80208333333333337</v>
      </c>
      <c r="G33" s="5">
        <f>'Data - All'!G239</f>
        <v>0.80833333333333335</v>
      </c>
      <c r="H33" s="6">
        <f>'Data - All'!H239</f>
        <v>9</v>
      </c>
      <c r="I33" s="8">
        <f>'Data - All'!I239</f>
        <v>0</v>
      </c>
      <c r="J33" s="8">
        <f>'Data - All'!J239</f>
        <v>1</v>
      </c>
      <c r="K33" s="8">
        <f>'Data - All'!K239</f>
        <v>4</v>
      </c>
      <c r="L33" s="1">
        <f>'Data - All'!L239</f>
        <v>53</v>
      </c>
    </row>
    <row r="34" spans="1:12" s="9" customFormat="1">
      <c r="A34" s="1" t="str">
        <f>'Data - All'!A2</f>
        <v>RegionEx</v>
      </c>
      <c r="B34" s="1" t="str">
        <f>'Data - All'!B2</f>
        <v>DFW</v>
      </c>
      <c r="C34" s="1" t="str">
        <f>'Data - All'!C2</f>
        <v>MSY</v>
      </c>
      <c r="D34" s="7">
        <f>'Data - All'!D2</f>
        <v>39692</v>
      </c>
      <c r="E34" s="5">
        <f>'Data - All'!E2</f>
        <v>0.38194444444444442</v>
      </c>
      <c r="F34" s="5">
        <f>'Data - All'!F2</f>
        <v>0.44444444444444442</v>
      </c>
      <c r="G34" s="5">
        <f>'Data - All'!G2</f>
        <v>0.45833333333333331</v>
      </c>
      <c r="H34" s="6">
        <f>'Data - All'!H2</f>
        <v>20</v>
      </c>
      <c r="I34" s="8">
        <f>'Data - All'!I2</f>
        <v>1</v>
      </c>
      <c r="J34" s="8">
        <f>'Data - All'!J2</f>
        <v>2</v>
      </c>
      <c r="K34" s="8">
        <f>'Data - All'!K2</f>
        <v>1</v>
      </c>
      <c r="L34" s="1">
        <f>'Data - All'!L2</f>
        <v>176</v>
      </c>
    </row>
    <row r="35" spans="1:12" s="9" customFormat="1">
      <c r="A35" s="1" t="str">
        <f>'Data - All'!A3</f>
        <v>RegionEx</v>
      </c>
      <c r="B35" s="1" t="str">
        <f>'Data - All'!B3</f>
        <v>DFW</v>
      </c>
      <c r="C35" s="1" t="str">
        <f>'Data - All'!C3</f>
        <v>MSY</v>
      </c>
      <c r="D35" s="7">
        <f>'Data - All'!D3</f>
        <v>39692</v>
      </c>
      <c r="E35" s="5">
        <f>'Data - All'!E3</f>
        <v>0.54861111111111105</v>
      </c>
      <c r="F35" s="5">
        <f>'Data - All'!F3</f>
        <v>0.61111111111111105</v>
      </c>
      <c r="G35" s="5">
        <f>'Data - All'!G3</f>
        <v>0.62499999999999989</v>
      </c>
      <c r="H35" s="6">
        <f>'Data - All'!H3</f>
        <v>20</v>
      </c>
      <c r="I35" s="8">
        <f>'Data - All'!I3</f>
        <v>1</v>
      </c>
      <c r="J35" s="8">
        <f>'Data - All'!J3</f>
        <v>2</v>
      </c>
      <c r="K35" s="8">
        <f>'Data - All'!K3</f>
        <v>1</v>
      </c>
      <c r="L35" s="1">
        <f>'Data - All'!L3</f>
        <v>192</v>
      </c>
    </row>
    <row r="36" spans="1:12" s="9" customFormat="1">
      <c r="A36" s="1" t="str">
        <f>'Data - All'!A4</f>
        <v>RegionEx</v>
      </c>
      <c r="B36" s="1" t="str">
        <f>'Data - All'!B4</f>
        <v>DFW</v>
      </c>
      <c r="C36" s="1" t="str">
        <f>'Data - All'!C4</f>
        <v>MSY</v>
      </c>
      <c r="D36" s="7">
        <f>'Data - All'!D4</f>
        <v>39692</v>
      </c>
      <c r="E36" s="5">
        <f>'Data - All'!E4</f>
        <v>0.75694444444444453</v>
      </c>
      <c r="F36" s="5">
        <f>'Data - All'!F4</f>
        <v>0.81944444444444453</v>
      </c>
      <c r="G36" s="5">
        <f>'Data - All'!G4</f>
        <v>0.83194444444444449</v>
      </c>
      <c r="H36" s="6">
        <f>'Data - All'!H4</f>
        <v>18</v>
      </c>
      <c r="I36" s="8">
        <f>'Data - All'!I4</f>
        <v>1</v>
      </c>
      <c r="J36" s="8">
        <f>'Data - All'!J4</f>
        <v>2</v>
      </c>
      <c r="K36" s="8">
        <f>'Data - All'!K4</f>
        <v>1</v>
      </c>
      <c r="L36" s="1">
        <f>'Data - All'!L4</f>
        <v>174</v>
      </c>
    </row>
    <row r="37" spans="1:12" s="9" customFormat="1">
      <c r="A37" s="1" t="str">
        <f>'Data - All'!A23</f>
        <v>RegionEx</v>
      </c>
      <c r="B37" s="1" t="str">
        <f>'Data - All'!B23</f>
        <v>DFW</v>
      </c>
      <c r="C37" s="1" t="str">
        <f>'Data - All'!C23</f>
        <v>MSY</v>
      </c>
      <c r="D37" s="7">
        <f>'Data - All'!D23</f>
        <v>39699</v>
      </c>
      <c r="E37" s="5">
        <f>'Data - All'!E23</f>
        <v>0.38194444444444442</v>
      </c>
      <c r="F37" s="5">
        <f>'Data - All'!F23</f>
        <v>0.44444444444444442</v>
      </c>
      <c r="G37" s="5">
        <f>'Data - All'!G23</f>
        <v>0.45902777777777776</v>
      </c>
      <c r="H37" s="6">
        <f>'Data - All'!H23</f>
        <v>21</v>
      </c>
      <c r="I37" s="8">
        <f>'Data - All'!I23</f>
        <v>1</v>
      </c>
      <c r="J37" s="8">
        <f>'Data - All'!J23</f>
        <v>2</v>
      </c>
      <c r="K37" s="8">
        <f>'Data - All'!K23</f>
        <v>1</v>
      </c>
      <c r="L37" s="1">
        <f>'Data - All'!L23</f>
        <v>189</v>
      </c>
    </row>
    <row r="38" spans="1:12" s="9" customFormat="1">
      <c r="A38" s="1" t="str">
        <f>'Data - All'!A24</f>
        <v>RegionEx</v>
      </c>
      <c r="B38" s="1" t="str">
        <f>'Data - All'!B24</f>
        <v>DFW</v>
      </c>
      <c r="C38" s="1" t="str">
        <f>'Data - All'!C24</f>
        <v>MSY</v>
      </c>
      <c r="D38" s="7">
        <f>'Data - All'!D24</f>
        <v>39699</v>
      </c>
      <c r="E38" s="5">
        <f>'Data - All'!E24</f>
        <v>0.54861111111111105</v>
      </c>
      <c r="F38" s="5">
        <f>'Data - All'!F24</f>
        <v>0.61111111111111105</v>
      </c>
      <c r="G38" s="5">
        <f>'Data - All'!G24</f>
        <v>0.62569444444444433</v>
      </c>
      <c r="H38" s="6">
        <f>'Data - All'!H24</f>
        <v>21</v>
      </c>
      <c r="I38" s="8">
        <f>'Data - All'!I24</f>
        <v>1</v>
      </c>
      <c r="J38" s="8">
        <f>'Data - All'!J24</f>
        <v>2</v>
      </c>
      <c r="K38" s="8">
        <f>'Data - All'!K24</f>
        <v>1</v>
      </c>
      <c r="L38" s="1">
        <f>'Data - All'!L24</f>
        <v>169</v>
      </c>
    </row>
    <row r="39" spans="1:12" s="9" customFormat="1">
      <c r="A39" s="1" t="str">
        <f>'Data - All'!A25</f>
        <v>RegionEx</v>
      </c>
      <c r="B39" s="1" t="str">
        <f>'Data - All'!B25</f>
        <v>DFW</v>
      </c>
      <c r="C39" s="1" t="str">
        <f>'Data - All'!C25</f>
        <v>MSY</v>
      </c>
      <c r="D39" s="7">
        <f>'Data - All'!D25</f>
        <v>39699</v>
      </c>
      <c r="E39" s="5">
        <f>'Data - All'!E25</f>
        <v>0.75694444444444453</v>
      </c>
      <c r="F39" s="5">
        <f>'Data - All'!F25</f>
        <v>0.81944444444444453</v>
      </c>
      <c r="G39" s="5">
        <f>'Data - All'!G25</f>
        <v>0.83333333333333337</v>
      </c>
      <c r="H39" s="6">
        <f>'Data - All'!H25</f>
        <v>20</v>
      </c>
      <c r="I39" s="8">
        <f>'Data - All'!I25</f>
        <v>1</v>
      </c>
      <c r="J39" s="8">
        <f>'Data - All'!J25</f>
        <v>2</v>
      </c>
      <c r="K39" s="8">
        <f>'Data - All'!K25</f>
        <v>1</v>
      </c>
      <c r="L39" s="1">
        <f>'Data - All'!L25</f>
        <v>172</v>
      </c>
    </row>
    <row r="40" spans="1:12" s="9" customFormat="1">
      <c r="A40" s="1" t="str">
        <f>'Data - All'!A44</f>
        <v>RegionEx</v>
      </c>
      <c r="B40" s="1" t="str">
        <f>'Data - All'!B44</f>
        <v>DFW</v>
      </c>
      <c r="C40" s="1" t="str">
        <f>'Data - All'!C44</f>
        <v>MSY</v>
      </c>
      <c r="D40" s="7">
        <f>'Data - All'!D44</f>
        <v>39706</v>
      </c>
      <c r="E40" s="5">
        <f>'Data - All'!E44</f>
        <v>0.38194444444444442</v>
      </c>
      <c r="F40" s="5">
        <f>'Data - All'!F44</f>
        <v>0.44444444444444442</v>
      </c>
      <c r="G40" s="5">
        <f>'Data - All'!G44</f>
        <v>0.4548611111111111</v>
      </c>
      <c r="H40" s="6">
        <f>'Data - All'!H44</f>
        <v>15</v>
      </c>
      <c r="I40" s="8">
        <f>'Data - All'!I44</f>
        <v>1</v>
      </c>
      <c r="J40" s="8">
        <f>'Data - All'!J44</f>
        <v>2</v>
      </c>
      <c r="K40" s="8">
        <f>'Data - All'!K44</f>
        <v>1</v>
      </c>
      <c r="L40" s="1">
        <f>'Data - All'!L44</f>
        <v>165</v>
      </c>
    </row>
    <row r="41" spans="1:12" s="9" customFormat="1">
      <c r="A41" s="1" t="str">
        <f>'Data - All'!A45</f>
        <v>RegionEx</v>
      </c>
      <c r="B41" s="1" t="str">
        <f>'Data - All'!B45</f>
        <v>DFW</v>
      </c>
      <c r="C41" s="1" t="str">
        <f>'Data - All'!C45</f>
        <v>MSY</v>
      </c>
      <c r="D41" s="7">
        <f>'Data - All'!D45</f>
        <v>39706</v>
      </c>
      <c r="E41" s="5">
        <f>'Data - All'!E45</f>
        <v>0.54861111111111105</v>
      </c>
      <c r="F41" s="5">
        <f>'Data - All'!F45</f>
        <v>0.61111111111111105</v>
      </c>
      <c r="G41" s="5">
        <f>'Data - All'!G45</f>
        <v>0.62152777777777768</v>
      </c>
      <c r="H41" s="6">
        <f>'Data - All'!H45</f>
        <v>15</v>
      </c>
      <c r="I41" s="8">
        <f>'Data - All'!I45</f>
        <v>1</v>
      </c>
      <c r="J41" s="8">
        <f>'Data - All'!J45</f>
        <v>2</v>
      </c>
      <c r="K41" s="8">
        <f>'Data - All'!K45</f>
        <v>1</v>
      </c>
      <c r="L41" s="1">
        <f>'Data - All'!L45</f>
        <v>179</v>
      </c>
    </row>
    <row r="42" spans="1:12" s="9" customFormat="1">
      <c r="A42" s="1" t="str">
        <f>'Data - All'!A46</f>
        <v>RegionEx</v>
      </c>
      <c r="B42" s="1" t="str">
        <f>'Data - All'!B46</f>
        <v>DFW</v>
      </c>
      <c r="C42" s="1" t="str">
        <f>'Data - All'!C46</f>
        <v>MSY</v>
      </c>
      <c r="D42" s="7">
        <f>'Data - All'!D46</f>
        <v>39706</v>
      </c>
      <c r="E42" s="5">
        <f>'Data - All'!E46</f>
        <v>0.75694444444444453</v>
      </c>
      <c r="F42" s="5">
        <f>'Data - All'!F46</f>
        <v>0.81944444444444453</v>
      </c>
      <c r="G42" s="5">
        <f>'Data - All'!G46</f>
        <v>0.82916666666666672</v>
      </c>
      <c r="H42" s="6">
        <f>'Data - All'!H46</f>
        <v>14</v>
      </c>
      <c r="I42" s="8">
        <f>'Data - All'!I46</f>
        <v>0</v>
      </c>
      <c r="J42" s="8">
        <f>'Data - All'!J46</f>
        <v>2</v>
      </c>
      <c r="K42" s="8">
        <f>'Data - All'!K46</f>
        <v>1</v>
      </c>
      <c r="L42" s="1">
        <f>'Data - All'!L46</f>
        <v>166</v>
      </c>
    </row>
    <row r="43" spans="1:12" s="9" customFormat="1">
      <c r="A43" s="1" t="str">
        <f>'Data - All'!A65</f>
        <v>RegionEx</v>
      </c>
      <c r="B43" s="1" t="str">
        <f>'Data - All'!B65</f>
        <v>DFW</v>
      </c>
      <c r="C43" s="1" t="str">
        <f>'Data - All'!C65</f>
        <v>MSY</v>
      </c>
      <c r="D43" s="7">
        <f>'Data - All'!D65</f>
        <v>39713</v>
      </c>
      <c r="E43" s="5">
        <f>'Data - All'!E65</f>
        <v>0.38194444444444442</v>
      </c>
      <c r="F43" s="5">
        <f>'Data - All'!F65</f>
        <v>0.44444444444444442</v>
      </c>
      <c r="G43" s="5">
        <f>'Data - All'!G65</f>
        <v>0.45555555555555555</v>
      </c>
      <c r="H43" s="6">
        <f>'Data - All'!H65</f>
        <v>16</v>
      </c>
      <c r="I43" s="8">
        <f>'Data - All'!I65</f>
        <v>1</v>
      </c>
      <c r="J43" s="8">
        <f>'Data - All'!J65</f>
        <v>2</v>
      </c>
      <c r="K43" s="8">
        <f>'Data - All'!K65</f>
        <v>1</v>
      </c>
      <c r="L43" s="1">
        <f>'Data - All'!L65</f>
        <v>181</v>
      </c>
    </row>
    <row r="44" spans="1:12" s="9" customFormat="1">
      <c r="A44" s="1" t="str">
        <f>'Data - All'!A66</f>
        <v>RegionEx</v>
      </c>
      <c r="B44" s="1" t="str">
        <f>'Data - All'!B66</f>
        <v>DFW</v>
      </c>
      <c r="C44" s="1" t="str">
        <f>'Data - All'!C66</f>
        <v>MSY</v>
      </c>
      <c r="D44" s="7">
        <f>'Data - All'!D66</f>
        <v>39713</v>
      </c>
      <c r="E44" s="5">
        <f>'Data - All'!E66</f>
        <v>0.54861111111111105</v>
      </c>
      <c r="F44" s="5">
        <f>'Data - All'!F66</f>
        <v>0.61111111111111105</v>
      </c>
      <c r="G44" s="5">
        <f>'Data - All'!G66</f>
        <v>0.62222222222222212</v>
      </c>
      <c r="H44" s="6">
        <f>'Data - All'!H66</f>
        <v>16</v>
      </c>
      <c r="I44" s="8">
        <f>'Data - All'!I66</f>
        <v>1</v>
      </c>
      <c r="J44" s="8">
        <f>'Data - All'!J66</f>
        <v>2</v>
      </c>
      <c r="K44" s="8">
        <f>'Data - All'!K66</f>
        <v>1</v>
      </c>
      <c r="L44" s="1">
        <f>'Data - All'!L66</f>
        <v>184</v>
      </c>
    </row>
    <row r="45" spans="1:12" s="9" customFormat="1">
      <c r="A45" s="1" t="str">
        <f>'Data - All'!A67</f>
        <v>RegionEx</v>
      </c>
      <c r="B45" s="1" t="str">
        <f>'Data - All'!B67</f>
        <v>DFW</v>
      </c>
      <c r="C45" s="1" t="str">
        <f>'Data - All'!C67</f>
        <v>MSY</v>
      </c>
      <c r="D45" s="7">
        <f>'Data - All'!D67</f>
        <v>39713</v>
      </c>
      <c r="E45" s="5">
        <f>'Data - All'!E67</f>
        <v>0.75694444444444453</v>
      </c>
      <c r="F45" s="5">
        <f>'Data - All'!F67</f>
        <v>0.81944444444444453</v>
      </c>
      <c r="G45" s="5">
        <f>'Data - All'!G67</f>
        <v>0.8305555555555556</v>
      </c>
      <c r="H45" s="6">
        <f>'Data - All'!H67</f>
        <v>16</v>
      </c>
      <c r="I45" s="8">
        <f>'Data - All'!I67</f>
        <v>1</v>
      </c>
      <c r="J45" s="8">
        <f>'Data - All'!J67</f>
        <v>2</v>
      </c>
      <c r="K45" s="8">
        <f>'Data - All'!K67</f>
        <v>1</v>
      </c>
      <c r="L45" s="1">
        <f>'Data - All'!L67</f>
        <v>180</v>
      </c>
    </row>
    <row r="46" spans="1:12" s="9" customFormat="1">
      <c r="A46" s="1" t="str">
        <f>'Data - All'!A86</f>
        <v>RegionEx</v>
      </c>
      <c r="B46" s="1" t="str">
        <f>'Data - All'!B86</f>
        <v>DFW</v>
      </c>
      <c r="C46" s="1" t="str">
        <f>'Data - All'!C86</f>
        <v>MSY</v>
      </c>
      <c r="D46" s="7">
        <f>'Data - All'!D86</f>
        <v>39720</v>
      </c>
      <c r="E46" s="5">
        <f>'Data - All'!E86</f>
        <v>0.38194444444444442</v>
      </c>
      <c r="F46" s="5">
        <f>'Data - All'!F86</f>
        <v>0.44444444444444442</v>
      </c>
      <c r="G46" s="5">
        <f>'Data - All'!G86</f>
        <v>0.53888888888888886</v>
      </c>
      <c r="H46" s="6">
        <f>'Data - All'!H86</f>
        <v>136</v>
      </c>
      <c r="I46" s="8">
        <f>'Data - All'!I86</f>
        <v>1</v>
      </c>
      <c r="J46" s="8">
        <f>'Data - All'!J86</f>
        <v>2</v>
      </c>
      <c r="K46" s="8">
        <f>'Data - All'!K86</f>
        <v>1</v>
      </c>
      <c r="L46" s="1">
        <f>'Data - All'!L86</f>
        <v>193</v>
      </c>
    </row>
    <row r="47" spans="1:12" s="9" customFormat="1">
      <c r="A47" s="1" t="str">
        <f>'Data - All'!A87</f>
        <v>RegionEx</v>
      </c>
      <c r="B47" s="1" t="str">
        <f>'Data - All'!B87</f>
        <v>DFW</v>
      </c>
      <c r="C47" s="1" t="str">
        <f>'Data - All'!C87</f>
        <v>MSY</v>
      </c>
      <c r="D47" s="7">
        <f>'Data - All'!D87</f>
        <v>39720</v>
      </c>
      <c r="E47" s="5">
        <f>'Data - All'!E87</f>
        <v>0.54861111111111105</v>
      </c>
      <c r="F47" s="5">
        <f>'Data - All'!F87</f>
        <v>0.61111111111111105</v>
      </c>
      <c r="G47" s="5">
        <f>'Data - All'!G87</f>
        <v>0.70972222222222214</v>
      </c>
      <c r="H47" s="6">
        <f>'Data - All'!H87</f>
        <v>142</v>
      </c>
      <c r="I47" s="8">
        <f>'Data - All'!I87</f>
        <v>1</v>
      </c>
      <c r="J47" s="8">
        <f>'Data - All'!J87</f>
        <v>2</v>
      </c>
      <c r="K47" s="8">
        <f>'Data - All'!K87</f>
        <v>1</v>
      </c>
      <c r="L47" s="1">
        <f>'Data - All'!L87</f>
        <v>179</v>
      </c>
    </row>
    <row r="48" spans="1:12" s="9" customFormat="1">
      <c r="A48" s="1" t="str">
        <f>'Data - All'!A88</f>
        <v>RegionEx</v>
      </c>
      <c r="B48" s="1" t="str">
        <f>'Data - All'!B88</f>
        <v>DFW</v>
      </c>
      <c r="C48" s="1" t="str">
        <f>'Data - All'!C88</f>
        <v>MSY</v>
      </c>
      <c r="D48" s="7">
        <f>'Data - All'!D88</f>
        <v>39720</v>
      </c>
      <c r="E48" s="5">
        <f>'Data - All'!E88</f>
        <v>0.75694444444444453</v>
      </c>
      <c r="F48" s="5">
        <f>'Data - All'!F88</f>
        <v>0.81944444444444453</v>
      </c>
      <c r="G48" s="5">
        <f>'Data - All'!G88</f>
        <v>0.83680555555555569</v>
      </c>
      <c r="H48" s="6">
        <f>'Data - All'!H88</f>
        <v>25</v>
      </c>
      <c r="I48" s="8">
        <f>'Data - All'!I88</f>
        <v>1</v>
      </c>
      <c r="J48" s="8">
        <f>'Data - All'!J88</f>
        <v>2</v>
      </c>
      <c r="K48" s="8">
        <f>'Data - All'!K88</f>
        <v>1</v>
      </c>
      <c r="L48" s="1">
        <f>'Data - All'!L88</f>
        <v>204</v>
      </c>
    </row>
    <row r="49" spans="1:12" s="9" customFormat="1">
      <c r="A49" s="1" t="str">
        <f>'Data - All'!A92</f>
        <v>RegionEx</v>
      </c>
      <c r="B49" s="1" t="str">
        <f>'Data - All'!B92</f>
        <v>MSY</v>
      </c>
      <c r="C49" s="1" t="str">
        <f>'Data - All'!C92</f>
        <v>DFW</v>
      </c>
      <c r="D49" s="7">
        <f>'Data - All'!D92</f>
        <v>39692</v>
      </c>
      <c r="E49" s="5">
        <f>'Data - All'!E92</f>
        <v>0.32291666666666669</v>
      </c>
      <c r="F49" s="5">
        <f>'Data - All'!F92</f>
        <v>0.38541666666666669</v>
      </c>
      <c r="G49" s="5">
        <f>'Data - All'!G92</f>
        <v>0.40138888888888891</v>
      </c>
      <c r="H49" s="6">
        <f>'Data - All'!H92</f>
        <v>23</v>
      </c>
      <c r="I49" s="8">
        <f>'Data - All'!I92</f>
        <v>1</v>
      </c>
      <c r="J49" s="8">
        <f>'Data - All'!J92</f>
        <v>2</v>
      </c>
      <c r="K49" s="8">
        <f>'Data - All'!K92</f>
        <v>2</v>
      </c>
      <c r="L49" s="1">
        <f>'Data - All'!L92</f>
        <v>190</v>
      </c>
    </row>
    <row r="50" spans="1:12" s="9" customFormat="1">
      <c r="A50" s="1" t="str">
        <f>'Data - All'!A93</f>
        <v>RegionEx</v>
      </c>
      <c r="B50" s="1" t="str">
        <f>'Data - All'!B93</f>
        <v>MSY</v>
      </c>
      <c r="C50" s="1" t="str">
        <f>'Data - All'!C93</f>
        <v>DFW</v>
      </c>
      <c r="D50" s="7">
        <f>'Data - All'!D93</f>
        <v>39692</v>
      </c>
      <c r="E50" s="5">
        <f>'Data - All'!E93</f>
        <v>0.61458333333333337</v>
      </c>
      <c r="F50" s="5">
        <f>'Data - All'!F93</f>
        <v>0.67708333333333337</v>
      </c>
      <c r="G50" s="5">
        <f>'Data - All'!G93</f>
        <v>0.69236111111111109</v>
      </c>
      <c r="H50" s="6">
        <f>'Data - All'!H93</f>
        <v>22</v>
      </c>
      <c r="I50" s="8">
        <f>'Data - All'!I93</f>
        <v>1</v>
      </c>
      <c r="J50" s="8">
        <f>'Data - All'!J93</f>
        <v>2</v>
      </c>
      <c r="K50" s="8">
        <f>'Data - All'!K93</f>
        <v>2</v>
      </c>
      <c r="L50" s="1">
        <f>'Data - All'!L93</f>
        <v>180</v>
      </c>
    </row>
    <row r="51" spans="1:12" s="9" customFormat="1">
      <c r="A51" s="1" t="str">
        <f>'Data - All'!A94</f>
        <v>RegionEx</v>
      </c>
      <c r="B51" s="1" t="str">
        <f>'Data - All'!B94</f>
        <v>MSY</v>
      </c>
      <c r="C51" s="1" t="str">
        <f>'Data - All'!C94</f>
        <v>DFW</v>
      </c>
      <c r="D51" s="7">
        <f>'Data - All'!D94</f>
        <v>39692</v>
      </c>
      <c r="E51" s="5">
        <f>'Data - All'!E94</f>
        <v>0.86458333333333337</v>
      </c>
      <c r="F51" s="5">
        <f>'Data - All'!F94</f>
        <v>0.92708333333333337</v>
      </c>
      <c r="G51" s="5">
        <f>'Data - All'!G94</f>
        <v>0.94375000000000009</v>
      </c>
      <c r="H51" s="6">
        <f>'Data - All'!H94</f>
        <v>24</v>
      </c>
      <c r="I51" s="8">
        <f>'Data - All'!I94</f>
        <v>1</v>
      </c>
      <c r="J51" s="8">
        <f>'Data - All'!J94</f>
        <v>2</v>
      </c>
      <c r="K51" s="8">
        <f>'Data - All'!K94</f>
        <v>2</v>
      </c>
      <c r="L51" s="1">
        <f>'Data - All'!L94</f>
        <v>186</v>
      </c>
    </row>
    <row r="52" spans="1:12" s="9" customFormat="1">
      <c r="A52" s="1" t="str">
        <f>'Data - All'!A113</f>
        <v>RegionEx</v>
      </c>
      <c r="B52" s="1" t="str">
        <f>'Data - All'!B113</f>
        <v>MSY</v>
      </c>
      <c r="C52" s="1" t="str">
        <f>'Data - All'!C113</f>
        <v>DFW</v>
      </c>
      <c r="D52" s="7">
        <f>'Data - All'!D113</f>
        <v>39699</v>
      </c>
      <c r="E52" s="5">
        <f>'Data - All'!E113</f>
        <v>0.32291666666666669</v>
      </c>
      <c r="F52" s="5">
        <f>'Data - All'!F113</f>
        <v>0.38541666666666669</v>
      </c>
      <c r="G52" s="5">
        <f>'Data - All'!G113</f>
        <v>0.48055555555555557</v>
      </c>
      <c r="H52" s="6">
        <f>'Data - All'!H113</f>
        <v>137</v>
      </c>
      <c r="I52" s="8">
        <f>'Data - All'!I113</f>
        <v>1</v>
      </c>
      <c r="J52" s="8">
        <f>'Data - All'!J113</f>
        <v>2</v>
      </c>
      <c r="K52" s="8">
        <f>'Data - All'!K113</f>
        <v>2</v>
      </c>
      <c r="L52" s="1">
        <f>'Data - All'!L113</f>
        <v>169</v>
      </c>
    </row>
    <row r="53" spans="1:12" s="9" customFormat="1">
      <c r="A53" s="1" t="str">
        <f>'Data - All'!A114</f>
        <v>RegionEx</v>
      </c>
      <c r="B53" s="1" t="str">
        <f>'Data - All'!B114</f>
        <v>MSY</v>
      </c>
      <c r="C53" s="1" t="str">
        <f>'Data - All'!C114</f>
        <v>DFW</v>
      </c>
      <c r="D53" s="7">
        <f>'Data - All'!D114</f>
        <v>39699</v>
      </c>
      <c r="E53" s="5">
        <f>'Data - All'!E114</f>
        <v>0.61458333333333337</v>
      </c>
      <c r="F53" s="5">
        <f>'Data - All'!F114</f>
        <v>0.67708333333333337</v>
      </c>
      <c r="G53" s="5">
        <f>'Data - All'!G114</f>
        <v>0.69583333333333341</v>
      </c>
      <c r="H53" s="6">
        <f>'Data - All'!H114</f>
        <v>27</v>
      </c>
      <c r="I53" s="8">
        <f>'Data - All'!I114</f>
        <v>1</v>
      </c>
      <c r="J53" s="8">
        <f>'Data - All'!J114</f>
        <v>2</v>
      </c>
      <c r="K53" s="8">
        <f>'Data - All'!K114</f>
        <v>2</v>
      </c>
      <c r="L53" s="1">
        <f>'Data - All'!L114</f>
        <v>177</v>
      </c>
    </row>
    <row r="54" spans="1:12" s="9" customFormat="1">
      <c r="A54" s="1" t="str">
        <f>'Data - All'!A115</f>
        <v>RegionEx</v>
      </c>
      <c r="B54" s="1" t="str">
        <f>'Data - All'!B115</f>
        <v>MSY</v>
      </c>
      <c r="C54" s="1" t="str">
        <f>'Data - All'!C115</f>
        <v>DFW</v>
      </c>
      <c r="D54" s="7">
        <f>'Data - All'!D115</f>
        <v>39699</v>
      </c>
      <c r="E54" s="5">
        <f>'Data - All'!E115</f>
        <v>0.86458333333333337</v>
      </c>
      <c r="F54" s="5">
        <f>'Data - All'!F115</f>
        <v>0.92708333333333337</v>
      </c>
      <c r="G54" s="5">
        <f>'Data - All'!G115</f>
        <v>0.94444444444444453</v>
      </c>
      <c r="H54" s="6">
        <f>'Data - All'!H115</f>
        <v>25</v>
      </c>
      <c r="I54" s="8">
        <f>'Data - All'!I115</f>
        <v>1</v>
      </c>
      <c r="J54" s="8">
        <f>'Data - All'!J115</f>
        <v>2</v>
      </c>
      <c r="K54" s="8">
        <f>'Data - All'!K115</f>
        <v>2</v>
      </c>
      <c r="L54" s="1">
        <f>'Data - All'!L115</f>
        <v>179</v>
      </c>
    </row>
    <row r="55" spans="1:12" s="9" customFormat="1">
      <c r="A55" s="1" t="str">
        <f>'Data - All'!A134</f>
        <v>RegionEx</v>
      </c>
      <c r="B55" s="1" t="str">
        <f>'Data - All'!B134</f>
        <v>MSY</v>
      </c>
      <c r="C55" s="1" t="str">
        <f>'Data - All'!C134</f>
        <v>DFW</v>
      </c>
      <c r="D55" s="7">
        <f>'Data - All'!D134</f>
        <v>39706</v>
      </c>
      <c r="E55" s="5">
        <f>'Data - All'!E134</f>
        <v>0.32291666666666669</v>
      </c>
      <c r="F55" s="5">
        <f>'Data - All'!F134</f>
        <v>0.38541666666666669</v>
      </c>
      <c r="G55" s="5">
        <f>'Data - All'!G134</f>
        <v>0.39722222222222225</v>
      </c>
      <c r="H55" s="6">
        <f>'Data - All'!H134</f>
        <v>17</v>
      </c>
      <c r="I55" s="8">
        <f>'Data - All'!I134</f>
        <v>1</v>
      </c>
      <c r="J55" s="8">
        <f>'Data - All'!J134</f>
        <v>2</v>
      </c>
      <c r="K55" s="8">
        <f>'Data - All'!K134</f>
        <v>2</v>
      </c>
      <c r="L55" s="1">
        <f>'Data - All'!L134</f>
        <v>170</v>
      </c>
    </row>
    <row r="56" spans="1:12" s="9" customFormat="1">
      <c r="A56" s="1" t="str">
        <f>'Data - All'!A135</f>
        <v>RegionEx</v>
      </c>
      <c r="B56" s="1" t="str">
        <f>'Data - All'!B135</f>
        <v>MSY</v>
      </c>
      <c r="C56" s="1" t="str">
        <f>'Data - All'!C135</f>
        <v>DFW</v>
      </c>
      <c r="D56" s="7">
        <f>'Data - All'!D135</f>
        <v>39706</v>
      </c>
      <c r="E56" s="5">
        <f>'Data - All'!E135</f>
        <v>0.61458333333333337</v>
      </c>
      <c r="F56" s="5">
        <f>'Data - All'!F135</f>
        <v>0.67708333333333337</v>
      </c>
      <c r="G56" s="5">
        <f>'Data - All'!G135</f>
        <v>0.68888888888888888</v>
      </c>
      <c r="H56" s="6">
        <f>'Data - All'!H135</f>
        <v>17</v>
      </c>
      <c r="I56" s="8">
        <f>'Data - All'!I135</f>
        <v>1</v>
      </c>
      <c r="J56" s="8">
        <f>'Data - All'!J135</f>
        <v>2</v>
      </c>
      <c r="K56" s="8">
        <f>'Data - All'!K135</f>
        <v>2</v>
      </c>
      <c r="L56" s="1">
        <f>'Data - All'!L135</f>
        <v>180</v>
      </c>
    </row>
    <row r="57" spans="1:12" s="9" customFormat="1">
      <c r="A57" s="1" t="str">
        <f>'Data - All'!A136</f>
        <v>RegionEx</v>
      </c>
      <c r="B57" s="1" t="str">
        <f>'Data - All'!B136</f>
        <v>MSY</v>
      </c>
      <c r="C57" s="1" t="str">
        <f>'Data - All'!C136</f>
        <v>DFW</v>
      </c>
      <c r="D57" s="7">
        <f>'Data - All'!D136</f>
        <v>39706</v>
      </c>
      <c r="E57" s="5">
        <f>'Data - All'!E136</f>
        <v>0.86458333333333337</v>
      </c>
      <c r="F57" s="5">
        <f>'Data - All'!F136</f>
        <v>0.92708333333333337</v>
      </c>
      <c r="G57" s="5">
        <f>'Data - All'!G136</f>
        <v>0.93819444444444444</v>
      </c>
      <c r="H57" s="6">
        <f>'Data - All'!H136</f>
        <v>16</v>
      </c>
      <c r="I57" s="8">
        <f>'Data - All'!I136</f>
        <v>1</v>
      </c>
      <c r="J57" s="8">
        <f>'Data - All'!J136</f>
        <v>2</v>
      </c>
      <c r="K57" s="8">
        <f>'Data - All'!K136</f>
        <v>2</v>
      </c>
      <c r="L57" s="1">
        <f>'Data - All'!L136</f>
        <v>158</v>
      </c>
    </row>
    <row r="58" spans="1:12" s="9" customFormat="1">
      <c r="A58" s="1" t="str">
        <f>'Data - All'!A155</f>
        <v>RegionEx</v>
      </c>
      <c r="B58" s="1" t="str">
        <f>'Data - All'!B155</f>
        <v>MSY</v>
      </c>
      <c r="C58" s="1" t="str">
        <f>'Data - All'!C155</f>
        <v>DFW</v>
      </c>
      <c r="D58" s="7">
        <f>'Data - All'!D155</f>
        <v>39713</v>
      </c>
      <c r="E58" s="5">
        <f>'Data - All'!E155</f>
        <v>0.32291666666666669</v>
      </c>
      <c r="F58" s="5">
        <f>'Data - All'!F155</f>
        <v>0.38541666666666669</v>
      </c>
      <c r="G58" s="5">
        <f>'Data - All'!G155</f>
        <v>0.39722222222222225</v>
      </c>
      <c r="H58" s="6">
        <f>'Data - All'!H155</f>
        <v>17</v>
      </c>
      <c r="I58" s="8">
        <f>'Data - All'!I155</f>
        <v>1</v>
      </c>
      <c r="J58" s="8">
        <f>'Data - All'!J155</f>
        <v>2</v>
      </c>
      <c r="K58" s="8">
        <f>'Data - All'!K155</f>
        <v>2</v>
      </c>
      <c r="L58" s="1">
        <f>'Data - All'!L155</f>
        <v>175</v>
      </c>
    </row>
    <row r="59" spans="1:12" s="9" customFormat="1">
      <c r="A59" s="1" t="str">
        <f>'Data - All'!A156</f>
        <v>RegionEx</v>
      </c>
      <c r="B59" s="1" t="str">
        <f>'Data - All'!B156</f>
        <v>MSY</v>
      </c>
      <c r="C59" s="1" t="str">
        <f>'Data - All'!C156</f>
        <v>DFW</v>
      </c>
      <c r="D59" s="7">
        <f>'Data - All'!D156</f>
        <v>39713</v>
      </c>
      <c r="E59" s="5">
        <f>'Data - All'!E156</f>
        <v>0.61458333333333337</v>
      </c>
      <c r="F59" s="5">
        <f>'Data - All'!F156</f>
        <v>0.67708333333333337</v>
      </c>
      <c r="G59" s="5">
        <f>'Data - All'!G156</f>
        <v>0.68958333333333333</v>
      </c>
      <c r="H59" s="6">
        <f>'Data - All'!H156</f>
        <v>18</v>
      </c>
      <c r="I59" s="8">
        <f>'Data - All'!I156</f>
        <v>1</v>
      </c>
      <c r="J59" s="8">
        <f>'Data - All'!J156</f>
        <v>2</v>
      </c>
      <c r="K59" s="8">
        <f>'Data - All'!K156</f>
        <v>2</v>
      </c>
      <c r="L59" s="1">
        <f>'Data - All'!L156</f>
        <v>175</v>
      </c>
    </row>
    <row r="60" spans="1:12" s="9" customFormat="1">
      <c r="A60" s="1" t="str">
        <f>'Data - All'!A157</f>
        <v>RegionEx</v>
      </c>
      <c r="B60" s="1" t="str">
        <f>'Data - All'!B157</f>
        <v>MSY</v>
      </c>
      <c r="C60" s="1" t="str">
        <f>'Data - All'!C157</f>
        <v>DFW</v>
      </c>
      <c r="D60" s="7">
        <f>'Data - All'!D157</f>
        <v>39713</v>
      </c>
      <c r="E60" s="5">
        <f>'Data - All'!E157</f>
        <v>0.86458333333333337</v>
      </c>
      <c r="F60" s="5">
        <f>'Data - All'!F157</f>
        <v>0.92708333333333337</v>
      </c>
      <c r="G60" s="5">
        <f>'Data - All'!G157</f>
        <v>0.93888888888888888</v>
      </c>
      <c r="H60" s="6">
        <f>'Data - All'!H157</f>
        <v>17</v>
      </c>
      <c r="I60" s="8">
        <f>'Data - All'!I157</f>
        <v>1</v>
      </c>
      <c r="J60" s="8">
        <f>'Data - All'!J157</f>
        <v>2</v>
      </c>
      <c r="K60" s="8">
        <f>'Data - All'!K157</f>
        <v>2</v>
      </c>
      <c r="L60" s="1">
        <f>'Data - All'!L157</f>
        <v>162</v>
      </c>
    </row>
    <row r="61" spans="1:12" s="9" customFormat="1">
      <c r="A61" s="1" t="str">
        <f>'Data - All'!A176</f>
        <v>RegionEx</v>
      </c>
      <c r="B61" s="1" t="str">
        <f>'Data - All'!B176</f>
        <v>MSY</v>
      </c>
      <c r="C61" s="1" t="str">
        <f>'Data - All'!C176</f>
        <v>DFW</v>
      </c>
      <c r="D61" s="7">
        <f>'Data - All'!D176</f>
        <v>39720</v>
      </c>
      <c r="E61" s="5">
        <f>'Data - All'!E176</f>
        <v>0.32291666666666669</v>
      </c>
      <c r="F61" s="5">
        <f>'Data - All'!F176</f>
        <v>0.38541666666666669</v>
      </c>
      <c r="G61" s="5">
        <f>'Data - All'!G176</f>
        <v>0.47916666666666669</v>
      </c>
      <c r="H61" s="6">
        <f>'Data - All'!H176</f>
        <v>135</v>
      </c>
      <c r="I61" s="8">
        <f>'Data - All'!I176</f>
        <v>1</v>
      </c>
      <c r="J61" s="8">
        <f>'Data - All'!J176</f>
        <v>2</v>
      </c>
      <c r="K61" s="8">
        <f>'Data - All'!K176</f>
        <v>2</v>
      </c>
      <c r="L61" s="1">
        <f>'Data - All'!L176</f>
        <v>181</v>
      </c>
    </row>
    <row r="62" spans="1:12" s="9" customFormat="1">
      <c r="A62" s="1" t="str">
        <f>'Data - All'!A177</f>
        <v>RegionEx</v>
      </c>
      <c r="B62" s="1" t="str">
        <f>'Data - All'!B177</f>
        <v>MSY</v>
      </c>
      <c r="C62" s="1" t="str">
        <f>'Data - All'!C177</f>
        <v>DFW</v>
      </c>
      <c r="D62" s="7">
        <f>'Data - All'!D177</f>
        <v>39720</v>
      </c>
      <c r="E62" s="5">
        <f>'Data - All'!E177</f>
        <v>0.61458333333333337</v>
      </c>
      <c r="F62" s="5">
        <f>'Data - All'!F177</f>
        <v>0.67708333333333337</v>
      </c>
      <c r="G62" s="5">
        <f>'Data - All'!G177</f>
        <v>0.76875000000000004</v>
      </c>
      <c r="H62" s="6">
        <f>'Data - All'!H177</f>
        <v>132</v>
      </c>
      <c r="I62" s="8">
        <f>'Data - All'!I177</f>
        <v>1</v>
      </c>
      <c r="J62" s="8">
        <f>'Data - All'!J177</f>
        <v>2</v>
      </c>
      <c r="K62" s="8">
        <f>'Data - All'!K177</f>
        <v>2</v>
      </c>
      <c r="L62" s="1">
        <f>'Data - All'!L177</f>
        <v>182</v>
      </c>
    </row>
    <row r="63" spans="1:12" s="9" customFormat="1">
      <c r="A63" s="1" t="str">
        <f>'Data - All'!A178</f>
        <v>RegionEx</v>
      </c>
      <c r="B63" s="1" t="str">
        <f>'Data - All'!B178</f>
        <v>MSY</v>
      </c>
      <c r="C63" s="1" t="str">
        <f>'Data - All'!C178</f>
        <v>DFW</v>
      </c>
      <c r="D63" s="7">
        <f>'Data - All'!D178</f>
        <v>39720</v>
      </c>
      <c r="E63" s="5">
        <f>'Data - All'!E178</f>
        <v>0.86458333333333337</v>
      </c>
      <c r="F63" s="5">
        <f>'Data - All'!F178</f>
        <v>0.92708333333333337</v>
      </c>
      <c r="G63" s="5">
        <f>'Data - All'!G178</f>
        <v>0.99513888888888891</v>
      </c>
      <c r="H63" s="6">
        <f>'Data - All'!H178</f>
        <v>98</v>
      </c>
      <c r="I63" s="8">
        <f>'Data - All'!I178</f>
        <v>1</v>
      </c>
      <c r="J63" s="8">
        <f>'Data - All'!J178</f>
        <v>2</v>
      </c>
      <c r="K63" s="8">
        <f>'Data - All'!K178</f>
        <v>2</v>
      </c>
      <c r="L63" s="1">
        <f>'Data - All'!L178</f>
        <v>172</v>
      </c>
    </row>
    <row r="64" spans="1:12" s="9" customFormat="1">
      <c r="A64" s="1" t="str">
        <f>'Data - All'!A182</f>
        <v>RegionEx</v>
      </c>
      <c r="B64" s="1" t="str">
        <f>'Data - All'!B182</f>
        <v>MSY</v>
      </c>
      <c r="C64" s="1" t="str">
        <f>'Data - All'!C182</f>
        <v>PNS</v>
      </c>
      <c r="D64" s="7">
        <f>'Data - All'!D182</f>
        <v>39692</v>
      </c>
      <c r="E64" s="5">
        <f>'Data - All'!E182</f>
        <v>0.88541666666666663</v>
      </c>
      <c r="F64" s="5">
        <f>'Data - All'!F182</f>
        <v>0.93402777777777768</v>
      </c>
      <c r="G64" s="5">
        <f>'Data - All'!G182</f>
        <v>0.94652777777777763</v>
      </c>
      <c r="H64" s="6">
        <f>'Data - All'!H182</f>
        <v>18</v>
      </c>
      <c r="I64" s="8">
        <f>'Data - All'!I182</f>
        <v>1</v>
      </c>
      <c r="J64" s="8">
        <f>'Data - All'!J182</f>
        <v>2</v>
      </c>
      <c r="K64" s="8">
        <f>'Data - All'!K182</f>
        <v>3</v>
      </c>
      <c r="L64" s="1">
        <f>'Data - All'!L182</f>
        <v>122</v>
      </c>
    </row>
    <row r="65" spans="1:12" s="9" customFormat="1">
      <c r="A65" s="1" t="str">
        <f>'Data - All'!A189</f>
        <v>RegionEx</v>
      </c>
      <c r="B65" s="1" t="str">
        <f>'Data - All'!B189</f>
        <v>MSY</v>
      </c>
      <c r="C65" s="1" t="str">
        <f>'Data - All'!C189</f>
        <v>PNS</v>
      </c>
      <c r="D65" s="7">
        <f>'Data - All'!D189</f>
        <v>39699</v>
      </c>
      <c r="E65" s="5">
        <f>'Data - All'!E189</f>
        <v>0.88541666666666663</v>
      </c>
      <c r="F65" s="5">
        <f>'Data - All'!F189</f>
        <v>0.93402777777777768</v>
      </c>
      <c r="G65" s="5">
        <f>'Data - All'!G189</f>
        <v>0.94652777777777763</v>
      </c>
      <c r="H65" s="6">
        <f>'Data - All'!H189</f>
        <v>18</v>
      </c>
      <c r="I65" s="8">
        <f>'Data - All'!I189</f>
        <v>1</v>
      </c>
      <c r="J65" s="8">
        <f>'Data - All'!J189</f>
        <v>2</v>
      </c>
      <c r="K65" s="8">
        <f>'Data - All'!K189</f>
        <v>3</v>
      </c>
      <c r="L65" s="1">
        <f>'Data - All'!L189</f>
        <v>130</v>
      </c>
    </row>
    <row r="66" spans="1:12" s="9" customFormat="1">
      <c r="A66" s="1" t="str">
        <f>'Data - All'!A196</f>
        <v>RegionEx</v>
      </c>
      <c r="B66" s="1" t="str">
        <f>'Data - All'!B196</f>
        <v>MSY</v>
      </c>
      <c r="C66" s="1" t="str">
        <f>'Data - All'!C196</f>
        <v>PNS</v>
      </c>
      <c r="D66" s="7">
        <f>'Data - All'!D196</f>
        <v>39706</v>
      </c>
      <c r="E66" s="5">
        <f>'Data - All'!E196</f>
        <v>0.88541666666666663</v>
      </c>
      <c r="F66" s="5">
        <f>'Data - All'!F196</f>
        <v>0.93402777777777768</v>
      </c>
      <c r="G66" s="5">
        <f>'Data - All'!G196</f>
        <v>0.94236111111111098</v>
      </c>
      <c r="H66" s="6">
        <f>'Data - All'!H196</f>
        <v>12</v>
      </c>
      <c r="I66" s="8">
        <f>'Data - All'!I196</f>
        <v>0</v>
      </c>
      <c r="J66" s="8">
        <f>'Data - All'!J196</f>
        <v>2</v>
      </c>
      <c r="K66" s="8">
        <f>'Data - All'!K196</f>
        <v>3</v>
      </c>
      <c r="L66" s="1">
        <f>'Data - All'!L196</f>
        <v>123</v>
      </c>
    </row>
    <row r="67" spans="1:12" s="9" customFormat="1">
      <c r="A67" s="1" t="str">
        <f>'Data - All'!A203</f>
        <v>RegionEx</v>
      </c>
      <c r="B67" s="1" t="str">
        <f>'Data - All'!B203</f>
        <v>MSY</v>
      </c>
      <c r="C67" s="1" t="str">
        <f>'Data - All'!C203</f>
        <v>PNS</v>
      </c>
      <c r="D67" s="7">
        <f>'Data - All'!D203</f>
        <v>39713</v>
      </c>
      <c r="E67" s="5">
        <f>'Data - All'!E203</f>
        <v>0.88541666666666663</v>
      </c>
      <c r="F67" s="5">
        <f>'Data - All'!F203</f>
        <v>0.93402777777777768</v>
      </c>
      <c r="G67" s="5">
        <f>'Data - All'!G203</f>
        <v>0.94305555555555542</v>
      </c>
      <c r="H67" s="6">
        <f>'Data - All'!H203</f>
        <v>13</v>
      </c>
      <c r="I67" s="8">
        <f>'Data - All'!I203</f>
        <v>0</v>
      </c>
      <c r="J67" s="8">
        <f>'Data - All'!J203</f>
        <v>2</v>
      </c>
      <c r="K67" s="8">
        <f>'Data - All'!K203</f>
        <v>3</v>
      </c>
      <c r="L67" s="1">
        <f>'Data - All'!L203</f>
        <v>128</v>
      </c>
    </row>
    <row r="68" spans="1:12" s="9" customFormat="1">
      <c r="A68" s="1" t="str">
        <f>'Data - All'!A210</f>
        <v>RegionEx</v>
      </c>
      <c r="B68" s="1" t="str">
        <f>'Data - All'!B210</f>
        <v>MSY</v>
      </c>
      <c r="C68" s="1" t="str">
        <f>'Data - All'!C210</f>
        <v>PNS</v>
      </c>
      <c r="D68" s="7">
        <f>'Data - All'!D210</f>
        <v>39720</v>
      </c>
      <c r="E68" s="5">
        <f>'Data - All'!E210</f>
        <v>0.88541666666666663</v>
      </c>
      <c r="F68" s="5">
        <f>'Data - All'!F210</f>
        <v>0.93402777777777768</v>
      </c>
      <c r="G68" s="5">
        <f>'Data - All'!G210</f>
        <v>0.97777777777777763</v>
      </c>
      <c r="H68" s="6">
        <f>'Data - All'!H210</f>
        <v>63</v>
      </c>
      <c r="I68" s="8">
        <f>'Data - All'!I210</f>
        <v>1</v>
      </c>
      <c r="J68" s="8">
        <f>'Data - All'!J210</f>
        <v>2</v>
      </c>
      <c r="K68" s="8">
        <f>'Data - All'!K210</f>
        <v>3</v>
      </c>
      <c r="L68" s="1">
        <f>'Data - All'!L210</f>
        <v>119</v>
      </c>
    </row>
    <row r="69" spans="1:12" s="9" customFormat="1">
      <c r="A69" s="1" t="str">
        <f>'Data - All'!A212</f>
        <v>RegionEx</v>
      </c>
      <c r="B69" s="1" t="str">
        <f>'Data - All'!B212</f>
        <v>PNS</v>
      </c>
      <c r="C69" s="1" t="str">
        <f>'Data - All'!C212</f>
        <v>MSY</v>
      </c>
      <c r="D69" s="7">
        <f>'Data - All'!D212</f>
        <v>39692</v>
      </c>
      <c r="E69" s="5">
        <f>'Data - All'!E212</f>
        <v>0.75347222222222221</v>
      </c>
      <c r="F69" s="5">
        <f>'Data - All'!F212</f>
        <v>0.80208333333333337</v>
      </c>
      <c r="G69" s="5">
        <f>'Data - All'!G212</f>
        <v>0.81458333333333333</v>
      </c>
      <c r="H69" s="6">
        <f>'Data - All'!H212</f>
        <v>18</v>
      </c>
      <c r="I69" s="8">
        <f>'Data - All'!I212</f>
        <v>1</v>
      </c>
      <c r="J69" s="8">
        <f>'Data - All'!J212</f>
        <v>2</v>
      </c>
      <c r="K69" s="8">
        <f>'Data - All'!K212</f>
        <v>4</v>
      </c>
      <c r="L69" s="1">
        <f>'Data - All'!L212</f>
        <v>137</v>
      </c>
    </row>
    <row r="70" spans="1:12" s="9" customFormat="1">
      <c r="A70" s="1" t="str">
        <f>'Data - All'!A219</f>
        <v>RegionEx</v>
      </c>
      <c r="B70" s="1" t="str">
        <f>'Data - All'!B219</f>
        <v>PNS</v>
      </c>
      <c r="C70" s="1" t="str">
        <f>'Data - All'!C219</f>
        <v>MSY</v>
      </c>
      <c r="D70" s="7">
        <f>'Data - All'!D219</f>
        <v>39699</v>
      </c>
      <c r="E70" s="5">
        <f>'Data - All'!E219</f>
        <v>0.75347222222222221</v>
      </c>
      <c r="F70" s="5">
        <f>'Data - All'!F219</f>
        <v>0.80208333333333337</v>
      </c>
      <c r="G70" s="5">
        <f>'Data - All'!G219</f>
        <v>0.81458333333333333</v>
      </c>
      <c r="H70" s="6">
        <f>'Data - All'!H219</f>
        <v>18</v>
      </c>
      <c r="I70" s="8">
        <f>'Data - All'!I219</f>
        <v>1</v>
      </c>
      <c r="J70" s="8">
        <f>'Data - All'!J219</f>
        <v>2</v>
      </c>
      <c r="K70" s="8">
        <f>'Data - All'!K219</f>
        <v>4</v>
      </c>
      <c r="L70" s="1">
        <f>'Data - All'!L219</f>
        <v>102</v>
      </c>
    </row>
    <row r="71" spans="1:12" s="9" customFormat="1">
      <c r="A71" s="1" t="str">
        <f>'Data - All'!A226</f>
        <v>RegionEx</v>
      </c>
      <c r="B71" s="1" t="str">
        <f>'Data - All'!B226</f>
        <v>PNS</v>
      </c>
      <c r="C71" s="1" t="str">
        <f>'Data - All'!C226</f>
        <v>MSY</v>
      </c>
      <c r="D71" s="7">
        <f>'Data - All'!D226</f>
        <v>39706</v>
      </c>
      <c r="E71" s="5">
        <f>'Data - All'!E226</f>
        <v>0.75347222222222221</v>
      </c>
      <c r="F71" s="5">
        <f>'Data - All'!F226</f>
        <v>0.80208333333333337</v>
      </c>
      <c r="G71" s="5">
        <f>'Data - All'!G226</f>
        <v>0.8125</v>
      </c>
      <c r="H71" s="6">
        <f>'Data - All'!H226</f>
        <v>15</v>
      </c>
      <c r="I71" s="8">
        <f>'Data - All'!I226</f>
        <v>1</v>
      </c>
      <c r="J71" s="8">
        <f>'Data - All'!J226</f>
        <v>2</v>
      </c>
      <c r="K71" s="8">
        <f>'Data - All'!K226</f>
        <v>4</v>
      </c>
      <c r="L71" s="1">
        <f>'Data - All'!L226</f>
        <v>127</v>
      </c>
    </row>
    <row r="72" spans="1:12" s="9" customFormat="1">
      <c r="A72" s="1" t="str">
        <f>'Data - All'!A233</f>
        <v>RegionEx</v>
      </c>
      <c r="B72" s="1" t="str">
        <f>'Data - All'!B233</f>
        <v>PNS</v>
      </c>
      <c r="C72" s="1" t="str">
        <f>'Data - All'!C233</f>
        <v>MSY</v>
      </c>
      <c r="D72" s="7">
        <f>'Data - All'!D233</f>
        <v>39713</v>
      </c>
      <c r="E72" s="5">
        <f>'Data - All'!E233</f>
        <v>0.75347222222222221</v>
      </c>
      <c r="F72" s="5">
        <f>'Data - All'!F233</f>
        <v>0.80208333333333337</v>
      </c>
      <c r="G72" s="5">
        <f>'Data - All'!G233</f>
        <v>0.8125</v>
      </c>
      <c r="H72" s="6">
        <f>'Data - All'!H233</f>
        <v>15</v>
      </c>
      <c r="I72" s="8">
        <f>'Data - All'!I233</f>
        <v>1</v>
      </c>
      <c r="J72" s="8">
        <f>'Data - All'!J233</f>
        <v>2</v>
      </c>
      <c r="K72" s="8">
        <f>'Data - All'!K233</f>
        <v>4</v>
      </c>
      <c r="L72" s="1">
        <f>'Data - All'!L233</f>
        <v>124</v>
      </c>
    </row>
    <row r="73" spans="1:12" s="9" customFormat="1">
      <c r="A73" s="1" t="str">
        <f>'Data - All'!A240</f>
        <v>RegionEx</v>
      </c>
      <c r="B73" s="1" t="str">
        <f>'Data - All'!B240</f>
        <v>PNS</v>
      </c>
      <c r="C73" s="1" t="str">
        <f>'Data - All'!C240</f>
        <v>MSY</v>
      </c>
      <c r="D73" s="7">
        <f>'Data - All'!D240</f>
        <v>39720</v>
      </c>
      <c r="E73" s="5">
        <f>'Data - All'!E240</f>
        <v>0.75347222222222221</v>
      </c>
      <c r="F73" s="5">
        <f>'Data - All'!F240</f>
        <v>0.80208333333333337</v>
      </c>
      <c r="G73" s="5">
        <f>'Data - All'!G240</f>
        <v>0.84236111111111112</v>
      </c>
      <c r="H73" s="6">
        <f>'Data - All'!H240</f>
        <v>58</v>
      </c>
      <c r="I73" s="8">
        <f>'Data - All'!I240</f>
        <v>1</v>
      </c>
      <c r="J73" s="8">
        <f>'Data - All'!J240</f>
        <v>2</v>
      </c>
      <c r="K73" s="8">
        <f>'Data - All'!K240</f>
        <v>4</v>
      </c>
      <c r="L73" s="1">
        <f>'Data - All'!L240</f>
        <v>106</v>
      </c>
    </row>
    <row r="74" spans="1:12" s="9" customFormat="1">
      <c r="A74" s="1" t="str">
        <f>'Data - All'!A5</f>
        <v>RegionEx</v>
      </c>
      <c r="B74" s="1" t="str">
        <f>'Data - All'!B5</f>
        <v>DFW</v>
      </c>
      <c r="C74" s="1" t="str">
        <f>'Data - All'!C5</f>
        <v>MSY</v>
      </c>
      <c r="D74" s="7">
        <f>'Data - All'!D5</f>
        <v>39693</v>
      </c>
      <c r="E74" s="5">
        <f>'Data - All'!E5</f>
        <v>0.38194444444444442</v>
      </c>
      <c r="F74" s="5">
        <f>'Data - All'!F5</f>
        <v>0.44444444444444442</v>
      </c>
      <c r="G74" s="5">
        <f>'Data - All'!G5</f>
        <v>0.45138888888888884</v>
      </c>
      <c r="H74" s="6">
        <f>'Data - All'!H5</f>
        <v>10</v>
      </c>
      <c r="I74" s="8">
        <f>'Data - All'!I5</f>
        <v>0</v>
      </c>
      <c r="J74" s="8">
        <f>'Data - All'!J5</f>
        <v>3</v>
      </c>
      <c r="K74" s="8">
        <f>'Data - All'!K5</f>
        <v>1</v>
      </c>
      <c r="L74" s="1">
        <f>'Data - All'!L5</f>
        <v>88</v>
      </c>
    </row>
    <row r="75" spans="1:12" s="9" customFormat="1">
      <c r="A75" s="1" t="str">
        <f>'Data - All'!A6</f>
        <v>RegionEx</v>
      </c>
      <c r="B75" s="1" t="str">
        <f>'Data - All'!B6</f>
        <v>DFW</v>
      </c>
      <c r="C75" s="1" t="str">
        <f>'Data - All'!C6</f>
        <v>MSY</v>
      </c>
      <c r="D75" s="7">
        <f>'Data - All'!D6</f>
        <v>39693</v>
      </c>
      <c r="E75" s="5">
        <f>'Data - All'!E6</f>
        <v>0.54861111111111105</v>
      </c>
      <c r="F75" s="5">
        <f>'Data - All'!F6</f>
        <v>0.61111111111111105</v>
      </c>
      <c r="G75" s="5">
        <f>'Data - All'!G6</f>
        <v>0.61874999999999991</v>
      </c>
      <c r="H75" s="6">
        <f>'Data - All'!H6</f>
        <v>11</v>
      </c>
      <c r="I75" s="8">
        <f>'Data - All'!I6</f>
        <v>0</v>
      </c>
      <c r="J75" s="8">
        <f>'Data - All'!J6</f>
        <v>3</v>
      </c>
      <c r="K75" s="8">
        <f>'Data - All'!K6</f>
        <v>1</v>
      </c>
      <c r="L75" s="1">
        <f>'Data - All'!L6</f>
        <v>99</v>
      </c>
    </row>
    <row r="76" spans="1:12" s="9" customFormat="1">
      <c r="A76" s="1" t="str">
        <f>'Data - All'!A7</f>
        <v>RegionEx</v>
      </c>
      <c r="B76" s="1" t="str">
        <f>'Data - All'!B7</f>
        <v>DFW</v>
      </c>
      <c r="C76" s="1" t="str">
        <f>'Data - All'!C7</f>
        <v>MSY</v>
      </c>
      <c r="D76" s="7">
        <f>'Data - All'!D7</f>
        <v>39693</v>
      </c>
      <c r="E76" s="5">
        <f>'Data - All'!E7</f>
        <v>0.75694444444444453</v>
      </c>
      <c r="F76" s="5">
        <f>'Data - All'!F7</f>
        <v>0.81944444444444453</v>
      </c>
      <c r="G76" s="5">
        <f>'Data - All'!G7</f>
        <v>0.82638888888888895</v>
      </c>
      <c r="H76" s="6">
        <f>'Data - All'!H7</f>
        <v>10</v>
      </c>
      <c r="I76" s="8">
        <f>'Data - All'!I7</f>
        <v>0</v>
      </c>
      <c r="J76" s="8">
        <f>'Data - All'!J7</f>
        <v>3</v>
      </c>
      <c r="K76" s="8">
        <f>'Data - All'!K7</f>
        <v>1</v>
      </c>
      <c r="L76" s="1">
        <f>'Data - All'!L7</f>
        <v>109</v>
      </c>
    </row>
    <row r="77" spans="1:12" s="9" customFormat="1">
      <c r="A77" s="1" t="str">
        <f>'Data - All'!A26</f>
        <v>RegionEx</v>
      </c>
      <c r="B77" s="1" t="str">
        <f>'Data - All'!B26</f>
        <v>DFW</v>
      </c>
      <c r="C77" s="1" t="str">
        <f>'Data - All'!C26</f>
        <v>MSY</v>
      </c>
      <c r="D77" s="7">
        <f>'Data - All'!D26</f>
        <v>39700</v>
      </c>
      <c r="E77" s="5">
        <f>'Data - All'!E26</f>
        <v>0.38194444444444442</v>
      </c>
      <c r="F77" s="5">
        <f>'Data - All'!F26</f>
        <v>0.44444444444444442</v>
      </c>
      <c r="G77" s="5">
        <f>'Data - All'!G26</f>
        <v>0.44652777777777775</v>
      </c>
      <c r="H77" s="6">
        <f>'Data - All'!H26</f>
        <v>3</v>
      </c>
      <c r="I77" s="8">
        <f>'Data - All'!I26</f>
        <v>0</v>
      </c>
      <c r="J77" s="8">
        <f>'Data - All'!J26</f>
        <v>3</v>
      </c>
      <c r="K77" s="8">
        <f>'Data - All'!K26</f>
        <v>1</v>
      </c>
      <c r="L77" s="1">
        <f>'Data - All'!L26</f>
        <v>73</v>
      </c>
    </row>
    <row r="78" spans="1:12" s="9" customFormat="1">
      <c r="A78" s="1" t="str">
        <f>'Data - All'!A27</f>
        <v>RegionEx</v>
      </c>
      <c r="B78" s="1" t="str">
        <f>'Data - All'!B27</f>
        <v>DFW</v>
      </c>
      <c r="C78" s="1" t="str">
        <f>'Data - All'!C27</f>
        <v>MSY</v>
      </c>
      <c r="D78" s="7">
        <f>'Data - All'!D27</f>
        <v>39700</v>
      </c>
      <c r="E78" s="5">
        <f>'Data - All'!E27</f>
        <v>0.54861111111111105</v>
      </c>
      <c r="F78" s="5">
        <f>'Data - All'!F27</f>
        <v>0.61111111111111105</v>
      </c>
      <c r="G78" s="5">
        <f>'Data - All'!G27</f>
        <v>0.61319444444444438</v>
      </c>
      <c r="H78" s="6">
        <f>'Data - All'!H27</f>
        <v>3</v>
      </c>
      <c r="I78" s="8">
        <f>'Data - All'!I27</f>
        <v>0</v>
      </c>
      <c r="J78" s="8">
        <f>'Data - All'!J27</f>
        <v>3</v>
      </c>
      <c r="K78" s="8">
        <f>'Data - All'!K27</f>
        <v>1</v>
      </c>
      <c r="L78" s="1">
        <f>'Data - All'!L27</f>
        <v>124</v>
      </c>
    </row>
    <row r="79" spans="1:12" s="9" customFormat="1">
      <c r="A79" s="1" t="str">
        <f>'Data - All'!A28</f>
        <v>RegionEx</v>
      </c>
      <c r="B79" s="1" t="str">
        <f>'Data - All'!B28</f>
        <v>DFW</v>
      </c>
      <c r="C79" s="1" t="str">
        <f>'Data - All'!C28</f>
        <v>MSY</v>
      </c>
      <c r="D79" s="7">
        <f>'Data - All'!D28</f>
        <v>39700</v>
      </c>
      <c r="E79" s="5">
        <f>'Data - All'!E28</f>
        <v>0.75694444444444453</v>
      </c>
      <c r="F79" s="5">
        <f>'Data - All'!F28</f>
        <v>0.81944444444444453</v>
      </c>
      <c r="G79" s="5">
        <f>'Data - All'!G28</f>
        <v>0.82152777777777786</v>
      </c>
      <c r="H79" s="6">
        <f>'Data - All'!H28</f>
        <v>3</v>
      </c>
      <c r="I79" s="8">
        <f>'Data - All'!I28</f>
        <v>0</v>
      </c>
      <c r="J79" s="8">
        <f>'Data - All'!J28</f>
        <v>3</v>
      </c>
      <c r="K79" s="8">
        <f>'Data - All'!K28</f>
        <v>1</v>
      </c>
      <c r="L79" s="1">
        <f>'Data - All'!L28</f>
        <v>92</v>
      </c>
    </row>
    <row r="80" spans="1:12" s="9" customFormat="1">
      <c r="A80" s="1" t="str">
        <f>'Data - All'!A47</f>
        <v>RegionEx</v>
      </c>
      <c r="B80" s="1" t="str">
        <f>'Data - All'!B47</f>
        <v>DFW</v>
      </c>
      <c r="C80" s="1" t="str">
        <f>'Data - All'!C47</f>
        <v>MSY</v>
      </c>
      <c r="D80" s="7">
        <f>'Data - All'!D47</f>
        <v>39707</v>
      </c>
      <c r="E80" s="5">
        <f>'Data - All'!E47</f>
        <v>0.38194444444444442</v>
      </c>
      <c r="F80" s="5">
        <f>'Data - All'!F47</f>
        <v>0.44444444444444442</v>
      </c>
      <c r="G80" s="5">
        <f>'Data - All'!G47</f>
        <v>0.44305555555555554</v>
      </c>
      <c r="H80" s="6">
        <f>'Data - All'!H47</f>
        <v>-2</v>
      </c>
      <c r="I80" s="8">
        <f>'Data - All'!I47</f>
        <v>0</v>
      </c>
      <c r="J80" s="8">
        <f>'Data - All'!J47</f>
        <v>3</v>
      </c>
      <c r="K80" s="8">
        <f>'Data - All'!K47</f>
        <v>1</v>
      </c>
      <c r="L80" s="1">
        <f>'Data - All'!L47</f>
        <v>103</v>
      </c>
    </row>
    <row r="81" spans="1:12" s="9" customFormat="1">
      <c r="A81" s="1" t="str">
        <f>'Data - All'!A48</f>
        <v>RegionEx</v>
      </c>
      <c r="B81" s="1" t="str">
        <f>'Data - All'!B48</f>
        <v>DFW</v>
      </c>
      <c r="C81" s="1" t="str">
        <f>'Data - All'!C48</f>
        <v>MSY</v>
      </c>
      <c r="D81" s="7">
        <f>'Data - All'!D48</f>
        <v>39707</v>
      </c>
      <c r="E81" s="5">
        <f>'Data - All'!E48</f>
        <v>0.54861111111111105</v>
      </c>
      <c r="F81" s="5">
        <f>'Data - All'!F48</f>
        <v>0.61111111111111105</v>
      </c>
      <c r="G81" s="5">
        <f>'Data - All'!G48</f>
        <v>0.60972222222222217</v>
      </c>
      <c r="H81" s="6">
        <f>'Data - All'!H48</f>
        <v>-2</v>
      </c>
      <c r="I81" s="8">
        <f>'Data - All'!I48</f>
        <v>0</v>
      </c>
      <c r="J81" s="8">
        <f>'Data - All'!J48</f>
        <v>3</v>
      </c>
      <c r="K81" s="8">
        <f>'Data - All'!K48</f>
        <v>1</v>
      </c>
      <c r="L81" s="1">
        <f>'Data - All'!L48</f>
        <v>119</v>
      </c>
    </row>
    <row r="82" spans="1:12" s="9" customFormat="1">
      <c r="A82" s="1" t="str">
        <f>'Data - All'!A49</f>
        <v>RegionEx</v>
      </c>
      <c r="B82" s="1" t="str">
        <f>'Data - All'!B49</f>
        <v>DFW</v>
      </c>
      <c r="C82" s="1" t="str">
        <f>'Data - All'!C49</f>
        <v>MSY</v>
      </c>
      <c r="D82" s="7">
        <f>'Data - All'!D49</f>
        <v>39707</v>
      </c>
      <c r="E82" s="5">
        <f>'Data - All'!E49</f>
        <v>0.75694444444444453</v>
      </c>
      <c r="F82" s="5">
        <f>'Data - All'!F49</f>
        <v>0.81944444444444453</v>
      </c>
      <c r="G82" s="5">
        <f>'Data - All'!G49</f>
        <v>0.81666666666666676</v>
      </c>
      <c r="H82" s="6">
        <f>'Data - All'!H49</f>
        <v>-4</v>
      </c>
      <c r="I82" s="8">
        <f>'Data - All'!I49</f>
        <v>0</v>
      </c>
      <c r="J82" s="8">
        <f>'Data - All'!J49</f>
        <v>3</v>
      </c>
      <c r="K82" s="8">
        <f>'Data - All'!K49</f>
        <v>1</v>
      </c>
      <c r="L82" s="1">
        <f>'Data - All'!L49</f>
        <v>84</v>
      </c>
    </row>
    <row r="83" spans="1:12" s="9" customFormat="1">
      <c r="A83" s="1" t="str">
        <f>'Data - All'!A68</f>
        <v>RegionEx</v>
      </c>
      <c r="B83" s="1" t="str">
        <f>'Data - All'!B68</f>
        <v>DFW</v>
      </c>
      <c r="C83" s="1" t="str">
        <f>'Data - All'!C68</f>
        <v>MSY</v>
      </c>
      <c r="D83" s="7">
        <f>'Data - All'!D68</f>
        <v>39714</v>
      </c>
      <c r="E83" s="5">
        <f>'Data - All'!E68</f>
        <v>0.38194444444444442</v>
      </c>
      <c r="F83" s="5">
        <f>'Data - All'!F68</f>
        <v>0.44444444444444442</v>
      </c>
      <c r="G83" s="5">
        <f>'Data - All'!G68</f>
        <v>0.44791666666666663</v>
      </c>
      <c r="H83" s="6">
        <f>'Data - All'!H68</f>
        <v>5</v>
      </c>
      <c r="I83" s="8">
        <f>'Data - All'!I68</f>
        <v>0</v>
      </c>
      <c r="J83" s="8">
        <f>'Data - All'!J68</f>
        <v>3</v>
      </c>
      <c r="K83" s="8">
        <f>'Data - All'!K68</f>
        <v>1</v>
      </c>
      <c r="L83" s="1">
        <f>'Data - All'!L68</f>
        <v>78</v>
      </c>
    </row>
    <row r="84" spans="1:12" s="9" customFormat="1">
      <c r="A84" s="1" t="str">
        <f>'Data - All'!A69</f>
        <v>RegionEx</v>
      </c>
      <c r="B84" s="1" t="str">
        <f>'Data - All'!B69</f>
        <v>DFW</v>
      </c>
      <c r="C84" s="1" t="str">
        <f>'Data - All'!C69</f>
        <v>MSY</v>
      </c>
      <c r="D84" s="7">
        <f>'Data - All'!D69</f>
        <v>39714</v>
      </c>
      <c r="E84" s="5">
        <f>'Data - All'!E69</f>
        <v>0.54861111111111105</v>
      </c>
      <c r="F84" s="5">
        <f>'Data - All'!F69</f>
        <v>0.61111111111111105</v>
      </c>
      <c r="G84" s="5">
        <f>'Data - All'!G69</f>
        <v>0.61458333333333326</v>
      </c>
      <c r="H84" s="6">
        <f>'Data - All'!H69</f>
        <v>5</v>
      </c>
      <c r="I84" s="8">
        <f>'Data - All'!I69</f>
        <v>0</v>
      </c>
      <c r="J84" s="8">
        <f>'Data - All'!J69</f>
        <v>3</v>
      </c>
      <c r="K84" s="8">
        <f>'Data - All'!K69</f>
        <v>1</v>
      </c>
      <c r="L84" s="1">
        <f>'Data - All'!L69</f>
        <v>103</v>
      </c>
    </row>
    <row r="85" spans="1:12" s="9" customFormat="1">
      <c r="A85" s="1" t="str">
        <f>'Data - All'!A70</f>
        <v>RegionEx</v>
      </c>
      <c r="B85" s="1" t="str">
        <f>'Data - All'!B70</f>
        <v>DFW</v>
      </c>
      <c r="C85" s="1" t="str">
        <f>'Data - All'!C70</f>
        <v>MSY</v>
      </c>
      <c r="D85" s="7">
        <f>'Data - All'!D70</f>
        <v>39714</v>
      </c>
      <c r="E85" s="5">
        <f>'Data - All'!E70</f>
        <v>0.75694444444444453</v>
      </c>
      <c r="F85" s="5">
        <f>'Data - All'!F70</f>
        <v>0.81944444444444453</v>
      </c>
      <c r="G85" s="5">
        <f>'Data - All'!G70</f>
        <v>0.82361111111111118</v>
      </c>
      <c r="H85" s="6">
        <f>'Data - All'!H70</f>
        <v>6</v>
      </c>
      <c r="I85" s="8">
        <f>'Data - All'!I70</f>
        <v>0</v>
      </c>
      <c r="J85" s="8">
        <f>'Data - All'!J70</f>
        <v>3</v>
      </c>
      <c r="K85" s="8">
        <f>'Data - All'!K70</f>
        <v>1</v>
      </c>
      <c r="L85" s="1">
        <f>'Data - All'!L70</f>
        <v>92</v>
      </c>
    </row>
    <row r="86" spans="1:12" s="9" customFormat="1">
      <c r="A86" s="1" t="str">
        <f>'Data - All'!A89</f>
        <v>RegionEx</v>
      </c>
      <c r="B86" s="1" t="str">
        <f>'Data - All'!B89</f>
        <v>DFW</v>
      </c>
      <c r="C86" s="1" t="str">
        <f>'Data - All'!C89</f>
        <v>MSY</v>
      </c>
      <c r="D86" s="7">
        <f>'Data - All'!D89</f>
        <v>39721</v>
      </c>
      <c r="E86" s="5">
        <f>'Data - All'!E89</f>
        <v>0.38194444444444442</v>
      </c>
      <c r="F86" s="5">
        <f>'Data - All'!F89</f>
        <v>0.44444444444444442</v>
      </c>
      <c r="G86" s="5">
        <f>'Data - All'!G89</f>
        <v>0.4506944444444444</v>
      </c>
      <c r="H86" s="6">
        <f>'Data - All'!H89</f>
        <v>9</v>
      </c>
      <c r="I86" s="8">
        <f>'Data - All'!I89</f>
        <v>0</v>
      </c>
      <c r="J86" s="8">
        <f>'Data - All'!J89</f>
        <v>3</v>
      </c>
      <c r="K86" s="8">
        <f>'Data - All'!K89</f>
        <v>1</v>
      </c>
      <c r="L86" s="1">
        <f>'Data - All'!L89</f>
        <v>89</v>
      </c>
    </row>
    <row r="87" spans="1:12" s="9" customFormat="1">
      <c r="A87" s="1" t="str">
        <f>'Data - All'!A90</f>
        <v>RegionEx</v>
      </c>
      <c r="B87" s="1" t="str">
        <f>'Data - All'!B90</f>
        <v>DFW</v>
      </c>
      <c r="C87" s="1" t="str">
        <f>'Data - All'!C90</f>
        <v>MSY</v>
      </c>
      <c r="D87" s="7">
        <f>'Data - All'!D90</f>
        <v>39721</v>
      </c>
      <c r="E87" s="5">
        <f>'Data - All'!E90</f>
        <v>0.54861111111111105</v>
      </c>
      <c r="F87" s="5">
        <f>'Data - All'!F90</f>
        <v>0.61111111111111105</v>
      </c>
      <c r="G87" s="5">
        <f>'Data - All'!G90</f>
        <v>0.61736111111111103</v>
      </c>
      <c r="H87" s="6">
        <f>'Data - All'!H90</f>
        <v>9</v>
      </c>
      <c r="I87" s="8">
        <f>'Data - All'!I90</f>
        <v>0</v>
      </c>
      <c r="J87" s="8">
        <f>'Data - All'!J90</f>
        <v>3</v>
      </c>
      <c r="K87" s="8">
        <f>'Data - All'!K90</f>
        <v>1</v>
      </c>
      <c r="L87" s="1">
        <f>'Data - All'!L90</f>
        <v>113</v>
      </c>
    </row>
    <row r="88" spans="1:12" s="9" customFormat="1">
      <c r="A88" s="1" t="str">
        <f>'Data - All'!A91</f>
        <v>RegionEx</v>
      </c>
      <c r="B88" s="1" t="str">
        <f>'Data - All'!B91</f>
        <v>DFW</v>
      </c>
      <c r="C88" s="1" t="str">
        <f>'Data - All'!C91</f>
        <v>MSY</v>
      </c>
      <c r="D88" s="7">
        <f>'Data - All'!D91</f>
        <v>39721</v>
      </c>
      <c r="E88" s="5">
        <f>'Data - All'!E91</f>
        <v>0.75694444444444453</v>
      </c>
      <c r="F88" s="5">
        <f>'Data - All'!F91</f>
        <v>0.81944444444444453</v>
      </c>
      <c r="G88" s="5">
        <f>'Data - All'!G91</f>
        <v>0.82569444444444451</v>
      </c>
      <c r="H88" s="6">
        <f>'Data - All'!H91</f>
        <v>9</v>
      </c>
      <c r="I88" s="8">
        <f>'Data - All'!I91</f>
        <v>0</v>
      </c>
      <c r="J88" s="8">
        <f>'Data - All'!J91</f>
        <v>3</v>
      </c>
      <c r="K88" s="8">
        <f>'Data - All'!K91</f>
        <v>1</v>
      </c>
      <c r="L88" s="1">
        <f>'Data - All'!L91</f>
        <v>101</v>
      </c>
    </row>
    <row r="89" spans="1:12" s="9" customFormat="1">
      <c r="A89" s="1" t="str">
        <f>'Data - All'!A95</f>
        <v>RegionEx</v>
      </c>
      <c r="B89" s="1" t="str">
        <f>'Data - All'!B95</f>
        <v>MSY</v>
      </c>
      <c r="C89" s="1" t="str">
        <f>'Data - All'!C95</f>
        <v>DFW</v>
      </c>
      <c r="D89" s="7">
        <f>'Data - All'!D95</f>
        <v>39693</v>
      </c>
      <c r="E89" s="5">
        <f>'Data - All'!E95</f>
        <v>0.32291666666666669</v>
      </c>
      <c r="F89" s="5">
        <f>'Data - All'!F95</f>
        <v>0.38541666666666669</v>
      </c>
      <c r="G89" s="5">
        <f>'Data - All'!G95</f>
        <v>0.3923611111111111</v>
      </c>
      <c r="H89" s="6">
        <f>'Data - All'!H95</f>
        <v>10</v>
      </c>
      <c r="I89" s="8">
        <f>'Data - All'!I95</f>
        <v>0</v>
      </c>
      <c r="J89" s="8">
        <f>'Data - All'!J95</f>
        <v>3</v>
      </c>
      <c r="K89" s="8">
        <f>'Data - All'!K95</f>
        <v>2</v>
      </c>
      <c r="L89" s="1">
        <f>'Data - All'!L95</f>
        <v>125</v>
      </c>
    </row>
    <row r="90" spans="1:12" s="9" customFormat="1">
      <c r="A90" s="1" t="str">
        <f>'Data - All'!A96</f>
        <v>RegionEx</v>
      </c>
      <c r="B90" s="1" t="str">
        <f>'Data - All'!B96</f>
        <v>MSY</v>
      </c>
      <c r="C90" s="1" t="str">
        <f>'Data - All'!C96</f>
        <v>DFW</v>
      </c>
      <c r="D90" s="7">
        <f>'Data - All'!D96</f>
        <v>39693</v>
      </c>
      <c r="E90" s="5">
        <f>'Data - All'!E96</f>
        <v>0.61458333333333337</v>
      </c>
      <c r="F90" s="5">
        <f>'Data - All'!F96</f>
        <v>0.67708333333333337</v>
      </c>
      <c r="G90" s="5">
        <f>'Data - All'!G96</f>
        <v>0.68402777777777779</v>
      </c>
      <c r="H90" s="6">
        <f>'Data - All'!H96</f>
        <v>10</v>
      </c>
      <c r="I90" s="8">
        <f>'Data - All'!I96</f>
        <v>0</v>
      </c>
      <c r="J90" s="8">
        <f>'Data - All'!J96</f>
        <v>3</v>
      </c>
      <c r="K90" s="8">
        <f>'Data - All'!K96</f>
        <v>2</v>
      </c>
      <c r="L90" s="1">
        <f>'Data - All'!L96</f>
        <v>104</v>
      </c>
    </row>
    <row r="91" spans="1:12" s="9" customFormat="1">
      <c r="A91" s="1" t="str">
        <f>'Data - All'!A97</f>
        <v>RegionEx</v>
      </c>
      <c r="B91" s="1" t="str">
        <f>'Data - All'!B97</f>
        <v>MSY</v>
      </c>
      <c r="C91" s="1" t="str">
        <f>'Data - All'!C97</f>
        <v>DFW</v>
      </c>
      <c r="D91" s="7">
        <f>'Data - All'!D97</f>
        <v>39693</v>
      </c>
      <c r="E91" s="5">
        <f>'Data - All'!E97</f>
        <v>0.86458333333333337</v>
      </c>
      <c r="F91" s="5">
        <f>'Data - All'!F97</f>
        <v>0.92708333333333337</v>
      </c>
      <c r="G91" s="5">
        <f>'Data - All'!G97</f>
        <v>0.93333333333333335</v>
      </c>
      <c r="H91" s="6">
        <f>'Data - All'!H97</f>
        <v>9</v>
      </c>
      <c r="I91" s="8">
        <f>'Data - All'!I97</f>
        <v>0</v>
      </c>
      <c r="J91" s="8">
        <f>'Data - All'!J97</f>
        <v>3</v>
      </c>
      <c r="K91" s="8">
        <f>'Data - All'!K97</f>
        <v>2</v>
      </c>
      <c r="L91" s="1">
        <f>'Data - All'!L97</f>
        <v>111</v>
      </c>
    </row>
    <row r="92" spans="1:12" s="9" customFormat="1">
      <c r="A92" s="1" t="str">
        <f>'Data - All'!A116</f>
        <v>RegionEx</v>
      </c>
      <c r="B92" s="1" t="str">
        <f>'Data - All'!B116</f>
        <v>MSY</v>
      </c>
      <c r="C92" s="1" t="str">
        <f>'Data - All'!C116</f>
        <v>DFW</v>
      </c>
      <c r="D92" s="7">
        <f>'Data - All'!D116</f>
        <v>39700</v>
      </c>
      <c r="E92" s="5">
        <f>'Data - All'!E116</f>
        <v>0.32291666666666669</v>
      </c>
      <c r="F92" s="5">
        <f>'Data - All'!F116</f>
        <v>0.38541666666666669</v>
      </c>
      <c r="G92" s="5">
        <f>'Data - All'!G116</f>
        <v>0.38680555555555557</v>
      </c>
      <c r="H92" s="6">
        <f>'Data - All'!H116</f>
        <v>2</v>
      </c>
      <c r="I92" s="8">
        <f>'Data - All'!I116</f>
        <v>0</v>
      </c>
      <c r="J92" s="8">
        <f>'Data - All'!J116</f>
        <v>3</v>
      </c>
      <c r="K92" s="8">
        <f>'Data - All'!K116</f>
        <v>2</v>
      </c>
      <c r="L92" s="1">
        <f>'Data - All'!L116</f>
        <v>108</v>
      </c>
    </row>
    <row r="93" spans="1:12" s="9" customFormat="1">
      <c r="A93" s="1" t="str">
        <f>'Data - All'!A117</f>
        <v>RegionEx</v>
      </c>
      <c r="B93" s="1" t="str">
        <f>'Data - All'!B117</f>
        <v>MSY</v>
      </c>
      <c r="C93" s="1" t="str">
        <f>'Data - All'!C117</f>
        <v>DFW</v>
      </c>
      <c r="D93" s="7">
        <f>'Data - All'!D117</f>
        <v>39700</v>
      </c>
      <c r="E93" s="5">
        <f>'Data - All'!E117</f>
        <v>0.61458333333333337</v>
      </c>
      <c r="F93" s="5">
        <f>'Data - All'!F117</f>
        <v>0.67708333333333337</v>
      </c>
      <c r="G93" s="5">
        <f>'Data - All'!G117</f>
        <v>0.67847222222222225</v>
      </c>
      <c r="H93" s="6">
        <f>'Data - All'!H117</f>
        <v>2</v>
      </c>
      <c r="I93" s="8">
        <f>'Data - All'!I117</f>
        <v>0</v>
      </c>
      <c r="J93" s="8">
        <f>'Data - All'!J117</f>
        <v>3</v>
      </c>
      <c r="K93" s="8">
        <f>'Data - All'!K117</f>
        <v>2</v>
      </c>
      <c r="L93" s="1">
        <f>'Data - All'!L117</f>
        <v>121</v>
      </c>
    </row>
    <row r="94" spans="1:12" s="9" customFormat="1">
      <c r="A94" s="1" t="str">
        <f>'Data - All'!A118</f>
        <v>RegionEx</v>
      </c>
      <c r="B94" s="1" t="str">
        <f>'Data - All'!B118</f>
        <v>MSY</v>
      </c>
      <c r="C94" s="1" t="str">
        <f>'Data - All'!C118</f>
        <v>DFW</v>
      </c>
      <c r="D94" s="7">
        <f>'Data - All'!D118</f>
        <v>39700</v>
      </c>
      <c r="E94" s="5">
        <f>'Data - All'!E118</f>
        <v>0.86458333333333337</v>
      </c>
      <c r="F94" s="5">
        <f>'Data - All'!F118</f>
        <v>0.92708333333333337</v>
      </c>
      <c r="G94" s="5">
        <f>'Data - All'!G118</f>
        <v>0.92847222222222225</v>
      </c>
      <c r="H94" s="6">
        <f>'Data - All'!H118</f>
        <v>2</v>
      </c>
      <c r="I94" s="8">
        <f>'Data - All'!I118</f>
        <v>0</v>
      </c>
      <c r="J94" s="8">
        <f>'Data - All'!J118</f>
        <v>3</v>
      </c>
      <c r="K94" s="8">
        <f>'Data - All'!K118</f>
        <v>2</v>
      </c>
      <c r="L94" s="1">
        <f>'Data - All'!L118</f>
        <v>147</v>
      </c>
    </row>
    <row r="95" spans="1:12" s="9" customFormat="1">
      <c r="A95" s="1" t="str">
        <f>'Data - All'!A137</f>
        <v>RegionEx</v>
      </c>
      <c r="B95" s="1" t="str">
        <f>'Data - All'!B137</f>
        <v>MSY</v>
      </c>
      <c r="C95" s="1" t="str">
        <f>'Data - All'!C137</f>
        <v>DFW</v>
      </c>
      <c r="D95" s="7">
        <f>'Data - All'!D137</f>
        <v>39707</v>
      </c>
      <c r="E95" s="5">
        <f>'Data - All'!E137</f>
        <v>0.32291666666666669</v>
      </c>
      <c r="F95" s="5">
        <f>'Data - All'!F137</f>
        <v>0.38541666666666669</v>
      </c>
      <c r="G95" s="5">
        <f>'Data - All'!G137</f>
        <v>0.38055555555555559</v>
      </c>
      <c r="H95" s="6">
        <f>'Data - All'!H137</f>
        <v>-7</v>
      </c>
      <c r="I95" s="8">
        <f>'Data - All'!I137</f>
        <v>0</v>
      </c>
      <c r="J95" s="8">
        <f>'Data - All'!J137</f>
        <v>3</v>
      </c>
      <c r="K95" s="8">
        <f>'Data - All'!K137</f>
        <v>2</v>
      </c>
      <c r="L95" s="1">
        <f>'Data - All'!L137</f>
        <v>104</v>
      </c>
    </row>
    <row r="96" spans="1:12" s="9" customFormat="1">
      <c r="A96" s="1" t="str">
        <f>'Data - All'!A138</f>
        <v>RegionEx</v>
      </c>
      <c r="B96" s="1" t="str">
        <f>'Data - All'!B138</f>
        <v>MSY</v>
      </c>
      <c r="C96" s="1" t="str">
        <f>'Data - All'!C138</f>
        <v>DFW</v>
      </c>
      <c r="D96" s="7">
        <f>'Data - All'!D138</f>
        <v>39707</v>
      </c>
      <c r="E96" s="5">
        <f>'Data - All'!E138</f>
        <v>0.61458333333333337</v>
      </c>
      <c r="F96" s="5">
        <f>'Data - All'!F138</f>
        <v>0.67708333333333337</v>
      </c>
      <c r="G96" s="5">
        <f>'Data - All'!G138</f>
        <v>0.67569444444444449</v>
      </c>
      <c r="H96" s="6">
        <f>'Data - All'!H138</f>
        <v>-2</v>
      </c>
      <c r="I96" s="8">
        <f>'Data - All'!I138</f>
        <v>0</v>
      </c>
      <c r="J96" s="8">
        <f>'Data - All'!J138</f>
        <v>3</v>
      </c>
      <c r="K96" s="8">
        <f>'Data - All'!K138</f>
        <v>2</v>
      </c>
      <c r="L96" s="1">
        <f>'Data - All'!L138</f>
        <v>84</v>
      </c>
    </row>
    <row r="97" spans="1:12" s="9" customFormat="1">
      <c r="A97" s="1" t="str">
        <f>'Data - All'!A139</f>
        <v>RegionEx</v>
      </c>
      <c r="B97" s="1" t="str">
        <f>'Data - All'!B139</f>
        <v>MSY</v>
      </c>
      <c r="C97" s="1" t="str">
        <f>'Data - All'!C139</f>
        <v>DFW</v>
      </c>
      <c r="D97" s="7">
        <f>'Data - All'!D139</f>
        <v>39707</v>
      </c>
      <c r="E97" s="5">
        <f>'Data - All'!E139</f>
        <v>0.86458333333333337</v>
      </c>
      <c r="F97" s="5">
        <f>'Data - All'!F139</f>
        <v>0.92708333333333337</v>
      </c>
      <c r="G97" s="5">
        <f>'Data - All'!G139</f>
        <v>0.92291666666666672</v>
      </c>
      <c r="H97" s="6">
        <f>'Data - All'!H139</f>
        <v>-6</v>
      </c>
      <c r="I97" s="8">
        <f>'Data - All'!I139</f>
        <v>0</v>
      </c>
      <c r="J97" s="8">
        <f>'Data - All'!J139</f>
        <v>3</v>
      </c>
      <c r="K97" s="8">
        <f>'Data - All'!K139</f>
        <v>2</v>
      </c>
      <c r="L97" s="1">
        <f>'Data - All'!L139</f>
        <v>80</v>
      </c>
    </row>
    <row r="98" spans="1:12" s="9" customFormat="1">
      <c r="A98" s="1" t="str">
        <f>'Data - All'!A158</f>
        <v>RegionEx</v>
      </c>
      <c r="B98" s="1" t="str">
        <f>'Data - All'!B158</f>
        <v>MSY</v>
      </c>
      <c r="C98" s="1" t="str">
        <f>'Data - All'!C158</f>
        <v>DFW</v>
      </c>
      <c r="D98" s="7">
        <f>'Data - All'!D158</f>
        <v>39714</v>
      </c>
      <c r="E98" s="5">
        <f>'Data - All'!E158</f>
        <v>0.32291666666666669</v>
      </c>
      <c r="F98" s="5">
        <f>'Data - All'!F158</f>
        <v>0.38541666666666669</v>
      </c>
      <c r="G98" s="5">
        <f>'Data - All'!G158</f>
        <v>0.3888888888888889</v>
      </c>
      <c r="H98" s="6">
        <f>'Data - All'!H158</f>
        <v>5</v>
      </c>
      <c r="I98" s="8">
        <f>'Data - All'!I158</f>
        <v>0</v>
      </c>
      <c r="J98" s="8">
        <f>'Data - All'!J158</f>
        <v>3</v>
      </c>
      <c r="K98" s="8">
        <f>'Data - All'!K158</f>
        <v>2</v>
      </c>
      <c r="L98" s="1">
        <f>'Data - All'!L158</f>
        <v>85</v>
      </c>
    </row>
    <row r="99" spans="1:12" s="9" customFormat="1">
      <c r="A99" s="1" t="str">
        <f>'Data - All'!A159</f>
        <v>RegionEx</v>
      </c>
      <c r="B99" s="1" t="str">
        <f>'Data - All'!B159</f>
        <v>MSY</v>
      </c>
      <c r="C99" s="1" t="str">
        <f>'Data - All'!C159</f>
        <v>DFW</v>
      </c>
      <c r="D99" s="7">
        <f>'Data - All'!D159</f>
        <v>39714</v>
      </c>
      <c r="E99" s="5">
        <f>'Data - All'!E159</f>
        <v>0.61458333333333337</v>
      </c>
      <c r="F99" s="5">
        <f>'Data - All'!F159</f>
        <v>0.67708333333333337</v>
      </c>
      <c r="G99" s="5">
        <f>'Data - All'!G159</f>
        <v>0.68125000000000002</v>
      </c>
      <c r="H99" s="6">
        <f>'Data - All'!H159</f>
        <v>6</v>
      </c>
      <c r="I99" s="8">
        <f>'Data - All'!I159</f>
        <v>0</v>
      </c>
      <c r="J99" s="8">
        <f>'Data - All'!J159</f>
        <v>3</v>
      </c>
      <c r="K99" s="8">
        <f>'Data - All'!K159</f>
        <v>2</v>
      </c>
      <c r="L99" s="1">
        <f>'Data - All'!L159</f>
        <v>99</v>
      </c>
    </row>
    <row r="100" spans="1:12" s="9" customFormat="1">
      <c r="A100" s="1" t="str">
        <f>'Data - All'!A160</f>
        <v>RegionEx</v>
      </c>
      <c r="B100" s="1" t="str">
        <f>'Data - All'!B160</f>
        <v>MSY</v>
      </c>
      <c r="C100" s="1" t="str">
        <f>'Data - All'!C160</f>
        <v>DFW</v>
      </c>
      <c r="D100" s="7">
        <f>'Data - All'!D160</f>
        <v>39714</v>
      </c>
      <c r="E100" s="5">
        <f>'Data - All'!E160</f>
        <v>0.86458333333333337</v>
      </c>
      <c r="F100" s="5">
        <f>'Data - All'!F160</f>
        <v>0.92708333333333337</v>
      </c>
      <c r="G100" s="5">
        <f>'Data - All'!G160</f>
        <v>0.93125000000000002</v>
      </c>
      <c r="H100" s="6">
        <f>'Data - All'!H160</f>
        <v>6</v>
      </c>
      <c r="I100" s="8">
        <f>'Data - All'!I160</f>
        <v>0</v>
      </c>
      <c r="J100" s="8">
        <f>'Data - All'!J160</f>
        <v>3</v>
      </c>
      <c r="K100" s="8">
        <f>'Data - All'!K160</f>
        <v>2</v>
      </c>
      <c r="L100" s="1">
        <f>'Data - All'!L160</f>
        <v>93</v>
      </c>
    </row>
    <row r="101" spans="1:12" s="9" customFormat="1">
      <c r="A101" s="1" t="str">
        <f>'Data - All'!A179</f>
        <v>RegionEx</v>
      </c>
      <c r="B101" s="1" t="str">
        <f>'Data - All'!B179</f>
        <v>MSY</v>
      </c>
      <c r="C101" s="1" t="str">
        <f>'Data - All'!C179</f>
        <v>DFW</v>
      </c>
      <c r="D101" s="7">
        <f>'Data - All'!D179</f>
        <v>39721</v>
      </c>
      <c r="E101" s="5">
        <f>'Data - All'!E179</f>
        <v>0.32291666666666669</v>
      </c>
      <c r="F101" s="5">
        <f>'Data - All'!F179</f>
        <v>0.38541666666666669</v>
      </c>
      <c r="G101" s="5">
        <f>'Data - All'!G179</f>
        <v>0.39097222222222222</v>
      </c>
      <c r="H101" s="6">
        <f>'Data - All'!H179</f>
        <v>8</v>
      </c>
      <c r="I101" s="8">
        <f>'Data - All'!I179</f>
        <v>0</v>
      </c>
      <c r="J101" s="8">
        <f>'Data - All'!J179</f>
        <v>3</v>
      </c>
      <c r="K101" s="8">
        <f>'Data - All'!K179</f>
        <v>2</v>
      </c>
      <c r="L101" s="1">
        <f>'Data - All'!L179</f>
        <v>118</v>
      </c>
    </row>
    <row r="102" spans="1:12" s="9" customFormat="1">
      <c r="A102" s="1" t="str">
        <f>'Data - All'!A180</f>
        <v>RegionEx</v>
      </c>
      <c r="B102" s="1" t="str">
        <f>'Data - All'!B180</f>
        <v>MSY</v>
      </c>
      <c r="C102" s="1" t="str">
        <f>'Data - All'!C180</f>
        <v>DFW</v>
      </c>
      <c r="D102" s="7">
        <f>'Data - All'!D180</f>
        <v>39721</v>
      </c>
      <c r="E102" s="5">
        <f>'Data - All'!E180</f>
        <v>0.61458333333333337</v>
      </c>
      <c r="F102" s="5">
        <f>'Data - All'!F180</f>
        <v>0.67708333333333337</v>
      </c>
      <c r="G102" s="5">
        <f>'Data - All'!G180</f>
        <v>0.68263888888888891</v>
      </c>
      <c r="H102" s="6">
        <f>'Data - All'!H180</f>
        <v>8</v>
      </c>
      <c r="I102" s="8">
        <f>'Data - All'!I180</f>
        <v>0</v>
      </c>
      <c r="J102" s="8">
        <f>'Data - All'!J180</f>
        <v>3</v>
      </c>
      <c r="K102" s="8">
        <f>'Data - All'!K180</f>
        <v>2</v>
      </c>
      <c r="L102" s="1">
        <f>'Data - All'!L180</f>
        <v>95</v>
      </c>
    </row>
    <row r="103" spans="1:12" s="9" customFormat="1">
      <c r="A103" s="1" t="str">
        <f>'Data - All'!A181</f>
        <v>RegionEx</v>
      </c>
      <c r="B103" s="1" t="str">
        <f>'Data - All'!B181</f>
        <v>MSY</v>
      </c>
      <c r="C103" s="1" t="str">
        <f>'Data - All'!C181</f>
        <v>DFW</v>
      </c>
      <c r="D103" s="7">
        <f>'Data - All'!D181</f>
        <v>39721</v>
      </c>
      <c r="E103" s="5">
        <f>'Data - All'!E181</f>
        <v>0.86458333333333337</v>
      </c>
      <c r="F103" s="5">
        <f>'Data - All'!F181</f>
        <v>0.92708333333333337</v>
      </c>
      <c r="G103" s="5">
        <f>'Data - All'!G181</f>
        <v>0.93194444444444446</v>
      </c>
      <c r="H103" s="6">
        <f>'Data - All'!H181</f>
        <v>7</v>
      </c>
      <c r="I103" s="8">
        <f>'Data - All'!I181</f>
        <v>0</v>
      </c>
      <c r="J103" s="8">
        <f>'Data - All'!J181</f>
        <v>3</v>
      </c>
      <c r="K103" s="8">
        <f>'Data - All'!K181</f>
        <v>2</v>
      </c>
      <c r="L103" s="1">
        <f>'Data - All'!L181</f>
        <v>101</v>
      </c>
    </row>
    <row r="104" spans="1:12" s="9" customFormat="1">
      <c r="A104" s="1" t="str">
        <f>'Data - All'!A183</f>
        <v>RegionEx</v>
      </c>
      <c r="B104" s="1" t="str">
        <f>'Data - All'!B183</f>
        <v>MSY</v>
      </c>
      <c r="C104" s="1" t="str">
        <f>'Data - All'!C183</f>
        <v>PNS</v>
      </c>
      <c r="D104" s="7">
        <f>'Data - All'!D183</f>
        <v>39693</v>
      </c>
      <c r="E104" s="5">
        <f>'Data - All'!E183</f>
        <v>0.88541666666666663</v>
      </c>
      <c r="F104" s="5">
        <f>'Data - All'!F183</f>
        <v>0.93402777777777768</v>
      </c>
      <c r="G104" s="5">
        <f>'Data - All'!G183</f>
        <v>0.93888888888888877</v>
      </c>
      <c r="H104" s="6">
        <f>'Data - All'!H183</f>
        <v>7</v>
      </c>
      <c r="I104" s="8">
        <f>'Data - All'!I183</f>
        <v>0</v>
      </c>
      <c r="J104" s="8">
        <f>'Data - All'!J183</f>
        <v>3</v>
      </c>
      <c r="K104" s="8">
        <f>'Data - All'!K183</f>
        <v>3</v>
      </c>
      <c r="L104" s="1">
        <f>'Data - All'!L183</f>
        <v>58</v>
      </c>
    </row>
    <row r="105" spans="1:12" s="9" customFormat="1">
      <c r="A105" s="1" t="str">
        <f>'Data - All'!A190</f>
        <v>RegionEx</v>
      </c>
      <c r="B105" s="1" t="str">
        <f>'Data - All'!B190</f>
        <v>MSY</v>
      </c>
      <c r="C105" s="1" t="str">
        <f>'Data - All'!C190</f>
        <v>PNS</v>
      </c>
      <c r="D105" s="7">
        <f>'Data - All'!D190</f>
        <v>39700</v>
      </c>
      <c r="E105" s="5">
        <f>'Data - All'!E190</f>
        <v>0.88541666666666663</v>
      </c>
      <c r="F105" s="5">
        <f>'Data - All'!F190</f>
        <v>0.93402777777777768</v>
      </c>
      <c r="G105" s="5">
        <f>'Data - All'!G190</f>
        <v>0.93472222222222212</v>
      </c>
      <c r="H105" s="6">
        <f>'Data - All'!H190</f>
        <v>1</v>
      </c>
      <c r="I105" s="8">
        <f>'Data - All'!I190</f>
        <v>0</v>
      </c>
      <c r="J105" s="8">
        <f>'Data - All'!J190</f>
        <v>3</v>
      </c>
      <c r="K105" s="8">
        <f>'Data - All'!K190</f>
        <v>3</v>
      </c>
      <c r="L105" s="1">
        <f>'Data - All'!L190</f>
        <v>54</v>
      </c>
    </row>
    <row r="106" spans="1:12" s="9" customFormat="1">
      <c r="A106" s="1" t="str">
        <f>'Data - All'!A197</f>
        <v>RegionEx</v>
      </c>
      <c r="B106" s="1" t="str">
        <f>'Data - All'!B197</f>
        <v>MSY</v>
      </c>
      <c r="C106" s="1" t="str">
        <f>'Data - All'!C197</f>
        <v>PNS</v>
      </c>
      <c r="D106" s="7">
        <f>'Data - All'!D197</f>
        <v>39707</v>
      </c>
      <c r="E106" s="5">
        <f>'Data - All'!E197</f>
        <v>0.88541666666666663</v>
      </c>
      <c r="F106" s="5">
        <f>'Data - All'!F197</f>
        <v>0.93402777777777768</v>
      </c>
      <c r="G106" s="5">
        <f>'Data - All'!G197</f>
        <v>0.93124999999999991</v>
      </c>
      <c r="H106" s="6">
        <f>'Data - All'!H197</f>
        <v>-4</v>
      </c>
      <c r="I106" s="8">
        <f>'Data - All'!I197</f>
        <v>0</v>
      </c>
      <c r="J106" s="8">
        <f>'Data - All'!J197</f>
        <v>3</v>
      </c>
      <c r="K106" s="8">
        <f>'Data - All'!K197</f>
        <v>3</v>
      </c>
      <c r="L106" s="1">
        <f>'Data - All'!L197</f>
        <v>54</v>
      </c>
    </row>
    <row r="107" spans="1:12" s="9" customFormat="1">
      <c r="A107" s="1" t="str">
        <f>'Data - All'!A204</f>
        <v>RegionEx</v>
      </c>
      <c r="B107" s="1" t="str">
        <f>'Data - All'!B204</f>
        <v>MSY</v>
      </c>
      <c r="C107" s="1" t="str">
        <f>'Data - All'!C204</f>
        <v>PNS</v>
      </c>
      <c r="D107" s="7">
        <f>'Data - All'!D204</f>
        <v>39714</v>
      </c>
      <c r="E107" s="5">
        <f>'Data - All'!E204</f>
        <v>0.88541666666666663</v>
      </c>
      <c r="F107" s="5">
        <f>'Data - All'!F204</f>
        <v>0.93402777777777768</v>
      </c>
      <c r="G107" s="5">
        <f>'Data - All'!G204</f>
        <v>0.93611111111111101</v>
      </c>
      <c r="H107" s="6">
        <f>'Data - All'!H204</f>
        <v>3</v>
      </c>
      <c r="I107" s="8">
        <f>'Data - All'!I204</f>
        <v>0</v>
      </c>
      <c r="J107" s="8">
        <f>'Data - All'!J204</f>
        <v>3</v>
      </c>
      <c r="K107" s="8">
        <f>'Data - All'!K204</f>
        <v>3</v>
      </c>
      <c r="L107" s="1">
        <f>'Data - All'!L204</f>
        <v>67</v>
      </c>
    </row>
    <row r="108" spans="1:12" s="9" customFormat="1">
      <c r="A108" s="1" t="str">
        <f>'Data - All'!A211</f>
        <v>RegionEx</v>
      </c>
      <c r="B108" s="1" t="str">
        <f>'Data - All'!B211</f>
        <v>MSY</v>
      </c>
      <c r="C108" s="1" t="str">
        <f>'Data - All'!C211</f>
        <v>PNS</v>
      </c>
      <c r="D108" s="7">
        <f>'Data - All'!D211</f>
        <v>39721</v>
      </c>
      <c r="E108" s="5">
        <f>'Data - All'!E211</f>
        <v>0.88541666666666663</v>
      </c>
      <c r="F108" s="5">
        <f>'Data - All'!F211</f>
        <v>0.93402777777777768</v>
      </c>
      <c r="G108" s="5">
        <f>'Data - All'!G211</f>
        <v>0.93819444444444433</v>
      </c>
      <c r="H108" s="6">
        <f>'Data - All'!H211</f>
        <v>6</v>
      </c>
      <c r="I108" s="8">
        <f>'Data - All'!I211</f>
        <v>0</v>
      </c>
      <c r="J108" s="8">
        <f>'Data - All'!J211</f>
        <v>3</v>
      </c>
      <c r="K108" s="8">
        <f>'Data - All'!K211</f>
        <v>3</v>
      </c>
      <c r="L108" s="1">
        <f>'Data - All'!L211</f>
        <v>60</v>
      </c>
    </row>
    <row r="109" spans="1:12" s="9" customFormat="1">
      <c r="A109" s="1" t="str">
        <f>'Data - All'!A213</f>
        <v>RegionEx</v>
      </c>
      <c r="B109" s="1" t="str">
        <f>'Data - All'!B213</f>
        <v>PNS</v>
      </c>
      <c r="C109" s="1" t="str">
        <f>'Data - All'!C213</f>
        <v>MSY</v>
      </c>
      <c r="D109" s="7">
        <f>'Data - All'!D213</f>
        <v>39693</v>
      </c>
      <c r="E109" s="5">
        <f>'Data - All'!E213</f>
        <v>0.75347222222222221</v>
      </c>
      <c r="F109" s="5">
        <f>'Data - All'!F213</f>
        <v>0.80208333333333337</v>
      </c>
      <c r="G109" s="5">
        <f>'Data - All'!G213</f>
        <v>0.80763888888888891</v>
      </c>
      <c r="H109" s="6">
        <f>'Data - All'!H213</f>
        <v>8</v>
      </c>
      <c r="I109" s="8">
        <f>'Data - All'!I213</f>
        <v>0</v>
      </c>
      <c r="J109" s="8">
        <f>'Data - All'!J213</f>
        <v>3</v>
      </c>
      <c r="K109" s="8">
        <f>'Data - All'!K213</f>
        <v>4</v>
      </c>
      <c r="L109" s="1">
        <f>'Data - All'!L213</f>
        <v>65</v>
      </c>
    </row>
    <row r="110" spans="1:12" s="9" customFormat="1">
      <c r="A110" s="1" t="str">
        <f>'Data - All'!A220</f>
        <v>RegionEx</v>
      </c>
      <c r="B110" s="1" t="str">
        <f>'Data - All'!B220</f>
        <v>PNS</v>
      </c>
      <c r="C110" s="1" t="str">
        <f>'Data - All'!C220</f>
        <v>MSY</v>
      </c>
      <c r="D110" s="7">
        <f>'Data - All'!D220</f>
        <v>39700</v>
      </c>
      <c r="E110" s="5">
        <f>'Data - All'!E220</f>
        <v>0.75347222222222221</v>
      </c>
      <c r="F110" s="5">
        <f>'Data - All'!F220</f>
        <v>0.80208333333333337</v>
      </c>
      <c r="G110" s="5">
        <f>'Data - All'!G220</f>
        <v>0.80069444444444449</v>
      </c>
      <c r="H110" s="6">
        <f>'Data - All'!H220</f>
        <v>-2</v>
      </c>
      <c r="I110" s="8">
        <f>'Data - All'!I220</f>
        <v>0</v>
      </c>
      <c r="J110" s="8">
        <f>'Data - All'!J220</f>
        <v>3</v>
      </c>
      <c r="K110" s="8">
        <f>'Data - All'!K220</f>
        <v>4</v>
      </c>
      <c r="L110" s="1">
        <f>'Data - All'!L220</f>
        <v>69</v>
      </c>
    </row>
    <row r="111" spans="1:12" s="9" customFormat="1">
      <c r="A111" s="1" t="str">
        <f>'Data - All'!A227</f>
        <v>RegionEx</v>
      </c>
      <c r="B111" s="1" t="str">
        <f>'Data - All'!B227</f>
        <v>PNS</v>
      </c>
      <c r="C111" s="1" t="str">
        <f>'Data - All'!C227</f>
        <v>MSY</v>
      </c>
      <c r="D111" s="7">
        <f>'Data - All'!D227</f>
        <v>39707</v>
      </c>
      <c r="E111" s="5">
        <f>'Data - All'!E227</f>
        <v>0.75347222222222221</v>
      </c>
      <c r="F111" s="5">
        <f>'Data - All'!F227</f>
        <v>0.80208333333333337</v>
      </c>
      <c r="G111" s="5">
        <f>'Data - All'!G227</f>
        <v>0.79444444444444451</v>
      </c>
      <c r="H111" s="6">
        <f>'Data - All'!H227</f>
        <v>-11</v>
      </c>
      <c r="I111" s="8">
        <f>'Data - All'!I227</f>
        <v>0</v>
      </c>
      <c r="J111" s="8">
        <f>'Data - All'!J227</f>
        <v>3</v>
      </c>
      <c r="K111" s="8">
        <f>'Data - All'!K227</f>
        <v>4</v>
      </c>
      <c r="L111" s="1">
        <f>'Data - All'!L227</f>
        <v>79</v>
      </c>
    </row>
    <row r="112" spans="1:12" s="9" customFormat="1">
      <c r="A112" s="1" t="str">
        <f>'Data - All'!A234</f>
        <v>RegionEx</v>
      </c>
      <c r="B112" s="1" t="str">
        <f>'Data - All'!B234</f>
        <v>PNS</v>
      </c>
      <c r="C112" s="1" t="str">
        <f>'Data - All'!C234</f>
        <v>MSY</v>
      </c>
      <c r="D112" s="7">
        <f>'Data - All'!D234</f>
        <v>39714</v>
      </c>
      <c r="E112" s="5">
        <f>'Data - All'!E234</f>
        <v>0.75347222222222221</v>
      </c>
      <c r="F112" s="5">
        <f>'Data - All'!F234</f>
        <v>0.80208333333333337</v>
      </c>
      <c r="G112" s="5">
        <f>'Data - All'!G234</f>
        <v>0.80347222222222225</v>
      </c>
      <c r="H112" s="6">
        <f>'Data - All'!H234</f>
        <v>2</v>
      </c>
      <c r="I112" s="8">
        <f>'Data - All'!I234</f>
        <v>0</v>
      </c>
      <c r="J112" s="8">
        <f>'Data - All'!J234</f>
        <v>3</v>
      </c>
      <c r="K112" s="8">
        <f>'Data - All'!K234</f>
        <v>4</v>
      </c>
      <c r="L112" s="1">
        <f>'Data - All'!L234</f>
        <v>68</v>
      </c>
    </row>
    <row r="113" spans="1:12" s="9" customFormat="1">
      <c r="A113" s="1" t="str">
        <f>'Data - All'!A241</f>
        <v>RegionEx</v>
      </c>
      <c r="B113" s="1" t="str">
        <f>'Data - All'!B241</f>
        <v>PNS</v>
      </c>
      <c r="C113" s="1" t="str">
        <f>'Data - All'!C241</f>
        <v>MSY</v>
      </c>
      <c r="D113" s="7">
        <f>'Data - All'!D241</f>
        <v>39721</v>
      </c>
      <c r="E113" s="5">
        <f>'Data - All'!E241</f>
        <v>0.75347222222222221</v>
      </c>
      <c r="F113" s="5">
        <f>'Data - All'!F241</f>
        <v>0.80208333333333337</v>
      </c>
      <c r="G113" s="5">
        <f>'Data - All'!G241</f>
        <v>0.80555555555555558</v>
      </c>
      <c r="H113" s="6">
        <f>'Data - All'!H241</f>
        <v>5</v>
      </c>
      <c r="I113" s="8">
        <f>'Data - All'!I241</f>
        <v>0</v>
      </c>
      <c r="J113" s="8">
        <f>'Data - All'!J241</f>
        <v>3</v>
      </c>
      <c r="K113" s="8">
        <f>'Data - All'!K241</f>
        <v>4</v>
      </c>
      <c r="L113" s="1">
        <f>'Data - All'!L241</f>
        <v>70</v>
      </c>
    </row>
    <row r="114" spans="1:12" s="9" customFormat="1">
      <c r="A114" s="1" t="str">
        <f>'Data - All'!A8</f>
        <v>RegionEx</v>
      </c>
      <c r="B114" s="1" t="str">
        <f>'Data - All'!B8</f>
        <v>DFW</v>
      </c>
      <c r="C114" s="1" t="str">
        <f>'Data - All'!C8</f>
        <v>MSY</v>
      </c>
      <c r="D114" s="7">
        <f>'Data - All'!D8</f>
        <v>39694</v>
      </c>
      <c r="E114" s="5">
        <f>'Data - All'!E8</f>
        <v>0.38194444444444442</v>
      </c>
      <c r="F114" s="5">
        <f>'Data - All'!F8</f>
        <v>0.44444444444444442</v>
      </c>
      <c r="G114" s="5">
        <f>'Data - All'!G8</f>
        <v>0.4506944444444444</v>
      </c>
      <c r="H114" s="6">
        <f>'Data - All'!H8</f>
        <v>9</v>
      </c>
      <c r="I114" s="8">
        <f>'Data - All'!I8</f>
        <v>0</v>
      </c>
      <c r="J114" s="8">
        <f>'Data - All'!J8</f>
        <v>4</v>
      </c>
      <c r="K114" s="8">
        <f>'Data - All'!K8</f>
        <v>1</v>
      </c>
      <c r="L114" s="1">
        <f>'Data - All'!L8</f>
        <v>94</v>
      </c>
    </row>
    <row r="115" spans="1:12" s="9" customFormat="1">
      <c r="A115" s="1" t="str">
        <f>'Data - All'!A9</f>
        <v>RegionEx</v>
      </c>
      <c r="B115" s="1" t="str">
        <f>'Data - All'!B9</f>
        <v>DFW</v>
      </c>
      <c r="C115" s="1" t="str">
        <f>'Data - All'!C9</f>
        <v>MSY</v>
      </c>
      <c r="D115" s="7">
        <f>'Data - All'!D9</f>
        <v>39694</v>
      </c>
      <c r="E115" s="5">
        <f>'Data - All'!E9</f>
        <v>0.54861111111111105</v>
      </c>
      <c r="F115" s="5">
        <f>'Data - All'!F9</f>
        <v>0.61111111111111105</v>
      </c>
      <c r="G115" s="5">
        <f>'Data - All'!G9</f>
        <v>0.61736111111111103</v>
      </c>
      <c r="H115" s="6">
        <f>'Data - All'!H9</f>
        <v>9</v>
      </c>
      <c r="I115" s="8">
        <f>'Data - All'!I9</f>
        <v>0</v>
      </c>
      <c r="J115" s="8">
        <f>'Data - All'!J9</f>
        <v>4</v>
      </c>
      <c r="K115" s="8">
        <f>'Data - All'!K9</f>
        <v>1</v>
      </c>
      <c r="L115" s="1">
        <f>'Data - All'!L9</f>
        <v>104</v>
      </c>
    </row>
    <row r="116" spans="1:12" s="9" customFormat="1">
      <c r="A116" s="1" t="str">
        <f>'Data - All'!A10</f>
        <v>RegionEx</v>
      </c>
      <c r="B116" s="1" t="str">
        <f>'Data - All'!B10</f>
        <v>DFW</v>
      </c>
      <c r="C116" s="1" t="str">
        <f>'Data - All'!C10</f>
        <v>MSY</v>
      </c>
      <c r="D116" s="7">
        <f>'Data - All'!D10</f>
        <v>39694</v>
      </c>
      <c r="E116" s="5">
        <f>'Data - All'!E10</f>
        <v>0.75694444444444453</v>
      </c>
      <c r="F116" s="5">
        <f>'Data - All'!F10</f>
        <v>0.81944444444444453</v>
      </c>
      <c r="G116" s="5">
        <f>'Data - All'!G10</f>
        <v>0.82569444444444451</v>
      </c>
      <c r="H116" s="6">
        <f>'Data - All'!H10</f>
        <v>9</v>
      </c>
      <c r="I116" s="8">
        <f>'Data - All'!I10</f>
        <v>0</v>
      </c>
      <c r="J116" s="8">
        <f>'Data - All'!J10</f>
        <v>4</v>
      </c>
      <c r="K116" s="8">
        <f>'Data - All'!K10</f>
        <v>1</v>
      </c>
      <c r="L116" s="1">
        <f>'Data - All'!L10</f>
        <v>105</v>
      </c>
    </row>
    <row r="117" spans="1:12" s="9" customFormat="1">
      <c r="A117" s="1" t="str">
        <f>'Data - All'!A29</f>
        <v>RegionEx</v>
      </c>
      <c r="B117" s="1" t="str">
        <f>'Data - All'!B29</f>
        <v>DFW</v>
      </c>
      <c r="C117" s="1" t="str">
        <f>'Data - All'!C29</f>
        <v>MSY</v>
      </c>
      <c r="D117" s="7">
        <f>'Data - All'!D29</f>
        <v>39701</v>
      </c>
      <c r="E117" s="5">
        <f>'Data - All'!E29</f>
        <v>0.38194444444444442</v>
      </c>
      <c r="F117" s="5">
        <f>'Data - All'!F29</f>
        <v>0.44444444444444442</v>
      </c>
      <c r="G117" s="5">
        <f>'Data - All'!G29</f>
        <v>0.44652777777777775</v>
      </c>
      <c r="H117" s="6">
        <f>'Data - All'!H29</f>
        <v>3</v>
      </c>
      <c r="I117" s="8">
        <f>'Data - All'!I29</f>
        <v>0</v>
      </c>
      <c r="J117" s="8">
        <f>'Data - All'!J29</f>
        <v>4</v>
      </c>
      <c r="K117" s="8">
        <f>'Data - All'!K29</f>
        <v>1</v>
      </c>
      <c r="L117" s="1">
        <f>'Data - All'!L29</f>
        <v>110</v>
      </c>
    </row>
    <row r="118" spans="1:12" s="9" customFormat="1">
      <c r="A118" s="1" t="str">
        <f>'Data - All'!A30</f>
        <v>RegionEx</v>
      </c>
      <c r="B118" s="1" t="str">
        <f>'Data - All'!B30</f>
        <v>DFW</v>
      </c>
      <c r="C118" s="1" t="str">
        <f>'Data - All'!C30</f>
        <v>MSY</v>
      </c>
      <c r="D118" s="7">
        <f>'Data - All'!D30</f>
        <v>39701</v>
      </c>
      <c r="E118" s="5">
        <f>'Data - All'!E30</f>
        <v>0.54861111111111105</v>
      </c>
      <c r="F118" s="5">
        <f>'Data - All'!F30</f>
        <v>0.61111111111111105</v>
      </c>
      <c r="G118" s="5">
        <f>'Data - All'!G30</f>
        <v>0.61249999999999993</v>
      </c>
      <c r="H118" s="6">
        <f>'Data - All'!H30</f>
        <v>2</v>
      </c>
      <c r="I118" s="8">
        <f>'Data - All'!I30</f>
        <v>0</v>
      </c>
      <c r="J118" s="8">
        <f>'Data - All'!J30</f>
        <v>4</v>
      </c>
      <c r="K118" s="8">
        <f>'Data - All'!K30</f>
        <v>1</v>
      </c>
      <c r="L118" s="1">
        <f>'Data - All'!L30</f>
        <v>93</v>
      </c>
    </row>
    <row r="119" spans="1:12" s="9" customFormat="1">
      <c r="A119" s="1" t="str">
        <f>'Data - All'!A31</f>
        <v>RegionEx</v>
      </c>
      <c r="B119" s="1" t="str">
        <f>'Data - All'!B31</f>
        <v>DFW</v>
      </c>
      <c r="C119" s="1" t="str">
        <f>'Data - All'!C31</f>
        <v>MSY</v>
      </c>
      <c r="D119" s="7">
        <f>'Data - All'!D31</f>
        <v>39701</v>
      </c>
      <c r="E119" s="5">
        <f>'Data - All'!E31</f>
        <v>0.75694444444444453</v>
      </c>
      <c r="F119" s="5">
        <f>'Data - All'!F31</f>
        <v>0.81944444444444453</v>
      </c>
      <c r="G119" s="5">
        <f>'Data - All'!G31</f>
        <v>0.82013888888888897</v>
      </c>
      <c r="H119" s="6">
        <f>'Data - All'!H31</f>
        <v>1</v>
      </c>
      <c r="I119" s="8">
        <f>'Data - All'!I31</f>
        <v>0</v>
      </c>
      <c r="J119" s="8">
        <f>'Data - All'!J31</f>
        <v>4</v>
      </c>
      <c r="K119" s="8">
        <f>'Data - All'!K31</f>
        <v>1</v>
      </c>
      <c r="L119" s="1">
        <f>'Data - All'!L31</f>
        <v>109</v>
      </c>
    </row>
    <row r="120" spans="1:12" s="9" customFormat="1">
      <c r="A120" s="1" t="str">
        <f>'Data - All'!A50</f>
        <v>RegionEx</v>
      </c>
      <c r="B120" s="1" t="str">
        <f>'Data - All'!B50</f>
        <v>DFW</v>
      </c>
      <c r="C120" s="1" t="str">
        <f>'Data - All'!C50</f>
        <v>MSY</v>
      </c>
      <c r="D120" s="7">
        <f>'Data - All'!D50</f>
        <v>39708</v>
      </c>
      <c r="E120" s="5">
        <f>'Data - All'!E50</f>
        <v>0.38194444444444442</v>
      </c>
      <c r="F120" s="5">
        <f>'Data - All'!F50</f>
        <v>0.44444444444444442</v>
      </c>
      <c r="G120" s="5">
        <f>'Data - All'!G50</f>
        <v>0.45208333333333328</v>
      </c>
      <c r="H120" s="6">
        <f>'Data - All'!H50</f>
        <v>11</v>
      </c>
      <c r="I120" s="8">
        <f>'Data - All'!I50</f>
        <v>0</v>
      </c>
      <c r="J120" s="8">
        <f>'Data - All'!J50</f>
        <v>4</v>
      </c>
      <c r="K120" s="8">
        <f>'Data - All'!K50</f>
        <v>1</v>
      </c>
      <c r="L120" s="1">
        <f>'Data - All'!L50</f>
        <v>83</v>
      </c>
    </row>
    <row r="121" spans="1:12" s="9" customFormat="1">
      <c r="A121" s="1" t="str">
        <f>'Data - All'!A51</f>
        <v>RegionEx</v>
      </c>
      <c r="B121" s="1" t="str">
        <f>'Data - All'!B51</f>
        <v>DFW</v>
      </c>
      <c r="C121" s="1" t="str">
        <f>'Data - All'!C51</f>
        <v>MSY</v>
      </c>
      <c r="D121" s="7">
        <f>'Data - All'!D51</f>
        <v>39708</v>
      </c>
      <c r="E121" s="5">
        <f>'Data - All'!E51</f>
        <v>0.54861111111111105</v>
      </c>
      <c r="F121" s="5">
        <f>'Data - All'!F51</f>
        <v>0.61111111111111105</v>
      </c>
      <c r="G121" s="5">
        <f>'Data - All'!G51</f>
        <v>0.61874999999999991</v>
      </c>
      <c r="H121" s="6">
        <f>'Data - All'!H51</f>
        <v>11</v>
      </c>
      <c r="I121" s="8">
        <f>'Data - All'!I51</f>
        <v>0</v>
      </c>
      <c r="J121" s="8">
        <f>'Data - All'!J51</f>
        <v>4</v>
      </c>
      <c r="K121" s="8">
        <f>'Data - All'!K51</f>
        <v>1</v>
      </c>
      <c r="L121" s="1">
        <f>'Data - All'!L51</f>
        <v>115</v>
      </c>
    </row>
    <row r="122" spans="1:12" s="9" customFormat="1">
      <c r="A122" s="1" t="str">
        <f>'Data - All'!A52</f>
        <v>RegionEx</v>
      </c>
      <c r="B122" s="1" t="str">
        <f>'Data - All'!B52</f>
        <v>DFW</v>
      </c>
      <c r="C122" s="1" t="str">
        <f>'Data - All'!C52</f>
        <v>MSY</v>
      </c>
      <c r="D122" s="7">
        <f>'Data - All'!D52</f>
        <v>39708</v>
      </c>
      <c r="E122" s="5">
        <f>'Data - All'!E52</f>
        <v>0.75694444444444453</v>
      </c>
      <c r="F122" s="5">
        <f>'Data - All'!F52</f>
        <v>0.81944444444444453</v>
      </c>
      <c r="G122" s="5">
        <f>'Data - All'!G52</f>
        <v>0.82708333333333339</v>
      </c>
      <c r="H122" s="6">
        <f>'Data - All'!H52</f>
        <v>11</v>
      </c>
      <c r="I122" s="8">
        <f>'Data - All'!I52</f>
        <v>0</v>
      </c>
      <c r="J122" s="8">
        <f>'Data - All'!J52</f>
        <v>4</v>
      </c>
      <c r="K122" s="8">
        <f>'Data - All'!K52</f>
        <v>1</v>
      </c>
      <c r="L122" s="1">
        <f>'Data - All'!L52</f>
        <v>105</v>
      </c>
    </row>
    <row r="123" spans="1:12" s="9" customFormat="1">
      <c r="A123" s="1" t="str">
        <f>'Data - All'!A71</f>
        <v>RegionEx</v>
      </c>
      <c r="B123" s="1" t="str">
        <f>'Data - All'!B71</f>
        <v>DFW</v>
      </c>
      <c r="C123" s="1" t="str">
        <f>'Data - All'!C71</f>
        <v>MSY</v>
      </c>
      <c r="D123" s="7">
        <f>'Data - All'!D71</f>
        <v>39715</v>
      </c>
      <c r="E123" s="5">
        <f>'Data - All'!E71</f>
        <v>0.38194444444444442</v>
      </c>
      <c r="F123" s="5">
        <f>'Data - All'!F71</f>
        <v>0.44444444444444442</v>
      </c>
      <c r="G123" s="5">
        <f>'Data - All'!G71</f>
        <v>0.44722222222222219</v>
      </c>
      <c r="H123" s="6">
        <f>'Data - All'!H71</f>
        <v>4</v>
      </c>
      <c r="I123" s="8">
        <f>'Data - All'!I71</f>
        <v>0</v>
      </c>
      <c r="J123" s="8">
        <f>'Data - All'!J71</f>
        <v>4</v>
      </c>
      <c r="K123" s="8">
        <f>'Data - All'!K71</f>
        <v>1</v>
      </c>
      <c r="L123" s="1">
        <f>'Data - All'!L71</f>
        <v>81</v>
      </c>
    </row>
    <row r="124" spans="1:12" s="9" customFormat="1">
      <c r="A124" s="1" t="str">
        <f>'Data - All'!A72</f>
        <v>RegionEx</v>
      </c>
      <c r="B124" s="1" t="str">
        <f>'Data - All'!B72</f>
        <v>DFW</v>
      </c>
      <c r="C124" s="1" t="str">
        <f>'Data - All'!C72</f>
        <v>MSY</v>
      </c>
      <c r="D124" s="7">
        <f>'Data - All'!D72</f>
        <v>39715</v>
      </c>
      <c r="E124" s="5">
        <f>'Data - All'!E72</f>
        <v>0.54861111111111105</v>
      </c>
      <c r="F124" s="5">
        <f>'Data - All'!F72</f>
        <v>0.61111111111111105</v>
      </c>
      <c r="G124" s="5">
        <f>'Data - All'!G72</f>
        <v>0.61388888888888882</v>
      </c>
      <c r="H124" s="6">
        <f>'Data - All'!H72</f>
        <v>4</v>
      </c>
      <c r="I124" s="8">
        <f>'Data - All'!I72</f>
        <v>0</v>
      </c>
      <c r="J124" s="8">
        <f>'Data - All'!J72</f>
        <v>4</v>
      </c>
      <c r="K124" s="8">
        <f>'Data - All'!K72</f>
        <v>1</v>
      </c>
      <c r="L124" s="1">
        <f>'Data - All'!L72</f>
        <v>101</v>
      </c>
    </row>
    <row r="125" spans="1:12" s="9" customFormat="1">
      <c r="A125" s="1" t="str">
        <f>'Data - All'!A73</f>
        <v>RegionEx</v>
      </c>
      <c r="B125" s="1" t="str">
        <f>'Data - All'!B73</f>
        <v>DFW</v>
      </c>
      <c r="C125" s="1" t="str">
        <f>'Data - All'!C73</f>
        <v>MSY</v>
      </c>
      <c r="D125" s="7">
        <f>'Data - All'!D73</f>
        <v>39715</v>
      </c>
      <c r="E125" s="5">
        <f>'Data - All'!E73</f>
        <v>0.75694444444444453</v>
      </c>
      <c r="F125" s="5">
        <f>'Data - All'!F73</f>
        <v>0.81944444444444453</v>
      </c>
      <c r="G125" s="5">
        <f>'Data - All'!G73</f>
        <v>0.8222222222222223</v>
      </c>
      <c r="H125" s="6">
        <f>'Data - All'!H73</f>
        <v>4</v>
      </c>
      <c r="I125" s="8">
        <f>'Data - All'!I73</f>
        <v>0</v>
      </c>
      <c r="J125" s="8">
        <f>'Data - All'!J73</f>
        <v>4</v>
      </c>
      <c r="K125" s="8">
        <f>'Data - All'!K73</f>
        <v>1</v>
      </c>
      <c r="L125" s="1">
        <f>'Data - All'!L73</f>
        <v>103</v>
      </c>
    </row>
    <row r="126" spans="1:12" s="9" customFormat="1">
      <c r="A126" s="1" t="str">
        <f>'Data - All'!A98</f>
        <v>RegionEx</v>
      </c>
      <c r="B126" s="1" t="str">
        <f>'Data - All'!B98</f>
        <v>MSY</v>
      </c>
      <c r="C126" s="1" t="str">
        <f>'Data - All'!C98</f>
        <v>DFW</v>
      </c>
      <c r="D126" s="7">
        <f>'Data - All'!D98</f>
        <v>39694</v>
      </c>
      <c r="E126" s="5">
        <f>'Data - All'!E98</f>
        <v>0.32291666666666669</v>
      </c>
      <c r="F126" s="5">
        <f>'Data - All'!F98</f>
        <v>0.38541666666666669</v>
      </c>
      <c r="G126" s="5">
        <f>'Data - All'!G98</f>
        <v>0.39027777777777778</v>
      </c>
      <c r="H126" s="6">
        <f>'Data - All'!H98</f>
        <v>7</v>
      </c>
      <c r="I126" s="8">
        <f>'Data - All'!I98</f>
        <v>0</v>
      </c>
      <c r="J126" s="8">
        <f>'Data - All'!J98</f>
        <v>4</v>
      </c>
      <c r="K126" s="8">
        <f>'Data - All'!K98</f>
        <v>2</v>
      </c>
      <c r="L126" s="1">
        <f>'Data - All'!L98</f>
        <v>110</v>
      </c>
    </row>
    <row r="127" spans="1:12" s="9" customFormat="1">
      <c r="A127" s="1" t="str">
        <f>'Data - All'!A99</f>
        <v>RegionEx</v>
      </c>
      <c r="B127" s="1" t="str">
        <f>'Data - All'!B99</f>
        <v>MSY</v>
      </c>
      <c r="C127" s="1" t="str">
        <f>'Data - All'!C99</f>
        <v>DFW</v>
      </c>
      <c r="D127" s="7">
        <f>'Data - All'!D99</f>
        <v>39694</v>
      </c>
      <c r="E127" s="5">
        <f>'Data - All'!E99</f>
        <v>0.61458333333333337</v>
      </c>
      <c r="F127" s="5">
        <f>'Data - All'!F99</f>
        <v>0.67708333333333337</v>
      </c>
      <c r="G127" s="5">
        <f>'Data - All'!G99</f>
        <v>0.68194444444444446</v>
      </c>
      <c r="H127" s="6">
        <f>'Data - All'!H99</f>
        <v>7</v>
      </c>
      <c r="I127" s="8">
        <f>'Data - All'!I99</f>
        <v>0</v>
      </c>
      <c r="J127" s="8">
        <f>'Data - All'!J99</f>
        <v>4</v>
      </c>
      <c r="K127" s="8">
        <f>'Data - All'!K99</f>
        <v>2</v>
      </c>
      <c r="L127" s="1">
        <f>'Data - All'!L99</f>
        <v>103</v>
      </c>
    </row>
    <row r="128" spans="1:12" s="9" customFormat="1">
      <c r="A128" s="1" t="str">
        <f>'Data - All'!A100</f>
        <v>RegionEx</v>
      </c>
      <c r="B128" s="1" t="str">
        <f>'Data - All'!B100</f>
        <v>MSY</v>
      </c>
      <c r="C128" s="1" t="str">
        <f>'Data - All'!C100</f>
        <v>DFW</v>
      </c>
      <c r="D128" s="7">
        <f>'Data - All'!D100</f>
        <v>39694</v>
      </c>
      <c r="E128" s="5">
        <f>'Data - All'!E100</f>
        <v>0.86458333333333337</v>
      </c>
      <c r="F128" s="5">
        <f>'Data - All'!F100</f>
        <v>0.92708333333333337</v>
      </c>
      <c r="G128" s="5">
        <f>'Data - All'!G100</f>
        <v>0.93194444444444446</v>
      </c>
      <c r="H128" s="6">
        <f>'Data - All'!H100</f>
        <v>7</v>
      </c>
      <c r="I128" s="8">
        <f>'Data - All'!I100</f>
        <v>0</v>
      </c>
      <c r="J128" s="8">
        <f>'Data - All'!J100</f>
        <v>4</v>
      </c>
      <c r="K128" s="8">
        <f>'Data - All'!K100</f>
        <v>2</v>
      </c>
      <c r="L128" s="1">
        <f>'Data - All'!L100</f>
        <v>58</v>
      </c>
    </row>
    <row r="129" spans="1:12" s="9" customFormat="1">
      <c r="A129" s="1" t="str">
        <f>'Data - All'!A119</f>
        <v>RegionEx</v>
      </c>
      <c r="B129" s="1" t="str">
        <f>'Data - All'!B119</f>
        <v>MSY</v>
      </c>
      <c r="C129" s="1" t="str">
        <f>'Data - All'!C119</f>
        <v>DFW</v>
      </c>
      <c r="D129" s="7">
        <f>'Data - All'!D119</f>
        <v>39701</v>
      </c>
      <c r="E129" s="5">
        <f>'Data - All'!E119</f>
        <v>0.32291666666666669</v>
      </c>
      <c r="F129" s="5">
        <f>'Data - All'!F119</f>
        <v>0.38541666666666669</v>
      </c>
      <c r="G129" s="5">
        <f>'Data - All'!G119</f>
        <v>0.38541666666666669</v>
      </c>
      <c r="H129" s="6">
        <f>'Data - All'!H119</f>
        <v>0</v>
      </c>
      <c r="I129" s="8">
        <f>'Data - All'!I119</f>
        <v>0</v>
      </c>
      <c r="J129" s="8">
        <f>'Data - All'!J119</f>
        <v>4</v>
      </c>
      <c r="K129" s="8">
        <f>'Data - All'!K119</f>
        <v>2</v>
      </c>
      <c r="L129" s="1">
        <f>'Data - All'!L119</f>
        <v>101</v>
      </c>
    </row>
    <row r="130" spans="1:12" s="9" customFormat="1">
      <c r="A130" s="1" t="str">
        <f>'Data - All'!A120</f>
        <v>RegionEx</v>
      </c>
      <c r="B130" s="1" t="str">
        <f>'Data - All'!B120</f>
        <v>MSY</v>
      </c>
      <c r="C130" s="1" t="str">
        <f>'Data - All'!C120</f>
        <v>DFW</v>
      </c>
      <c r="D130" s="7">
        <f>'Data - All'!D120</f>
        <v>39701</v>
      </c>
      <c r="E130" s="5">
        <f>'Data - All'!E120</f>
        <v>0.61458333333333337</v>
      </c>
      <c r="F130" s="5">
        <f>'Data - All'!F120</f>
        <v>0.67708333333333337</v>
      </c>
      <c r="G130" s="5">
        <f>'Data - All'!G120</f>
        <v>0.67708333333333337</v>
      </c>
      <c r="H130" s="6">
        <f>'Data - All'!H120</f>
        <v>0</v>
      </c>
      <c r="I130" s="8">
        <f>'Data - All'!I120</f>
        <v>0</v>
      </c>
      <c r="J130" s="8">
        <f>'Data - All'!J120</f>
        <v>4</v>
      </c>
      <c r="K130" s="8">
        <f>'Data - All'!K120</f>
        <v>2</v>
      </c>
      <c r="L130" s="1">
        <f>'Data - All'!L120</f>
        <v>102</v>
      </c>
    </row>
    <row r="131" spans="1:12" s="9" customFormat="1">
      <c r="A131" s="1" t="str">
        <f>'Data - All'!A121</f>
        <v>RegionEx</v>
      </c>
      <c r="B131" s="1" t="str">
        <f>'Data - All'!B121</f>
        <v>MSY</v>
      </c>
      <c r="C131" s="1" t="str">
        <f>'Data - All'!C121</f>
        <v>DFW</v>
      </c>
      <c r="D131" s="7">
        <f>'Data - All'!D121</f>
        <v>39701</v>
      </c>
      <c r="E131" s="5">
        <f>'Data - All'!E121</f>
        <v>0.86458333333333337</v>
      </c>
      <c r="F131" s="5">
        <f>'Data - All'!F121</f>
        <v>0.92708333333333337</v>
      </c>
      <c r="G131" s="5">
        <f>'Data - All'!G121</f>
        <v>0.92708333333333337</v>
      </c>
      <c r="H131" s="6">
        <f>'Data - All'!H121</f>
        <v>0</v>
      </c>
      <c r="I131" s="8">
        <f>'Data - All'!I121</f>
        <v>0</v>
      </c>
      <c r="J131" s="8">
        <f>'Data - All'!J121</f>
        <v>4</v>
      </c>
      <c r="K131" s="8">
        <f>'Data - All'!K121</f>
        <v>2</v>
      </c>
      <c r="L131" s="1">
        <f>'Data - All'!L121</f>
        <v>108</v>
      </c>
    </row>
    <row r="132" spans="1:12" s="9" customFormat="1">
      <c r="A132" s="1" t="str">
        <f>'Data - All'!A140</f>
        <v>RegionEx</v>
      </c>
      <c r="B132" s="1" t="str">
        <f>'Data - All'!B140</f>
        <v>MSY</v>
      </c>
      <c r="C132" s="1" t="str">
        <f>'Data - All'!C140</f>
        <v>DFW</v>
      </c>
      <c r="D132" s="7">
        <f>'Data - All'!D140</f>
        <v>39708</v>
      </c>
      <c r="E132" s="5">
        <f>'Data - All'!E140</f>
        <v>0.32291666666666669</v>
      </c>
      <c r="F132" s="5">
        <f>'Data - All'!F140</f>
        <v>0.38541666666666669</v>
      </c>
      <c r="G132" s="5">
        <f>'Data - All'!G140</f>
        <v>0.39305555555555555</v>
      </c>
      <c r="H132" s="6">
        <f>'Data - All'!H140</f>
        <v>11</v>
      </c>
      <c r="I132" s="8">
        <f>'Data - All'!I140</f>
        <v>0</v>
      </c>
      <c r="J132" s="8">
        <f>'Data - All'!J140</f>
        <v>4</v>
      </c>
      <c r="K132" s="8">
        <f>'Data - All'!K140</f>
        <v>2</v>
      </c>
      <c r="L132" s="1">
        <f>'Data - All'!L140</f>
        <v>106</v>
      </c>
    </row>
    <row r="133" spans="1:12" s="9" customFormat="1">
      <c r="A133" s="1" t="str">
        <f>'Data - All'!A141</f>
        <v>RegionEx</v>
      </c>
      <c r="B133" s="1" t="str">
        <f>'Data - All'!B141</f>
        <v>MSY</v>
      </c>
      <c r="C133" s="1" t="str">
        <f>'Data - All'!C141</f>
        <v>DFW</v>
      </c>
      <c r="D133" s="7">
        <f>'Data - All'!D141</f>
        <v>39708</v>
      </c>
      <c r="E133" s="5">
        <f>'Data - All'!E141</f>
        <v>0.61458333333333337</v>
      </c>
      <c r="F133" s="5">
        <f>'Data - All'!F141</f>
        <v>0.67708333333333337</v>
      </c>
      <c r="G133" s="5">
        <f>'Data - All'!G141</f>
        <v>0.68402777777777779</v>
      </c>
      <c r="H133" s="6">
        <f>'Data - All'!H141</f>
        <v>10</v>
      </c>
      <c r="I133" s="8">
        <f>'Data - All'!I141</f>
        <v>0</v>
      </c>
      <c r="J133" s="8">
        <f>'Data - All'!J141</f>
        <v>4</v>
      </c>
      <c r="K133" s="8">
        <f>'Data - All'!K141</f>
        <v>2</v>
      </c>
      <c r="L133" s="1">
        <f>'Data - All'!L141</f>
        <v>85</v>
      </c>
    </row>
    <row r="134" spans="1:12" s="9" customFormat="1">
      <c r="A134" s="1" t="str">
        <f>'Data - All'!A142</f>
        <v>RegionEx</v>
      </c>
      <c r="B134" s="1" t="str">
        <f>'Data - All'!B142</f>
        <v>MSY</v>
      </c>
      <c r="C134" s="1" t="str">
        <f>'Data - All'!C142</f>
        <v>DFW</v>
      </c>
      <c r="D134" s="7">
        <f>'Data - All'!D142</f>
        <v>39708</v>
      </c>
      <c r="E134" s="5">
        <f>'Data - All'!E142</f>
        <v>0.86458333333333337</v>
      </c>
      <c r="F134" s="5">
        <f>'Data - All'!F142</f>
        <v>0.92708333333333337</v>
      </c>
      <c r="G134" s="5">
        <f>'Data - All'!G142</f>
        <v>0.93402777777777779</v>
      </c>
      <c r="H134" s="6">
        <f>'Data - All'!H142</f>
        <v>10</v>
      </c>
      <c r="I134" s="8">
        <f>'Data - All'!I142</f>
        <v>0</v>
      </c>
      <c r="J134" s="8">
        <f>'Data - All'!J142</f>
        <v>4</v>
      </c>
      <c r="K134" s="8">
        <f>'Data - All'!K142</f>
        <v>2</v>
      </c>
      <c r="L134" s="1">
        <f>'Data - All'!L142</f>
        <v>119</v>
      </c>
    </row>
    <row r="135" spans="1:12" s="9" customFormat="1">
      <c r="A135" s="1" t="str">
        <f>'Data - All'!A161</f>
        <v>RegionEx</v>
      </c>
      <c r="B135" s="1" t="str">
        <f>'Data - All'!B161</f>
        <v>MSY</v>
      </c>
      <c r="C135" s="1" t="str">
        <f>'Data - All'!C161</f>
        <v>DFW</v>
      </c>
      <c r="D135" s="7">
        <f>'Data - All'!D161</f>
        <v>39715</v>
      </c>
      <c r="E135" s="5">
        <f>'Data - All'!E161</f>
        <v>0.32291666666666669</v>
      </c>
      <c r="F135" s="5">
        <f>'Data - All'!F161</f>
        <v>0.38541666666666669</v>
      </c>
      <c r="G135" s="5">
        <f>'Data - All'!G161</f>
        <v>0.38819444444444445</v>
      </c>
      <c r="H135" s="6">
        <f>'Data - All'!H161</f>
        <v>4</v>
      </c>
      <c r="I135" s="8">
        <f>'Data - All'!I161</f>
        <v>0</v>
      </c>
      <c r="J135" s="8">
        <f>'Data - All'!J161</f>
        <v>4</v>
      </c>
      <c r="K135" s="8">
        <f>'Data - All'!K161</f>
        <v>2</v>
      </c>
      <c r="L135" s="1">
        <f>'Data - All'!L161</f>
        <v>112</v>
      </c>
    </row>
    <row r="136" spans="1:12" s="9" customFormat="1">
      <c r="A136" s="1" t="str">
        <f>'Data - All'!A162</f>
        <v>RegionEx</v>
      </c>
      <c r="B136" s="1" t="str">
        <f>'Data - All'!B162</f>
        <v>MSY</v>
      </c>
      <c r="C136" s="1" t="str">
        <f>'Data - All'!C162</f>
        <v>DFW</v>
      </c>
      <c r="D136" s="7">
        <f>'Data - All'!D162</f>
        <v>39715</v>
      </c>
      <c r="E136" s="5">
        <f>'Data - All'!E162</f>
        <v>0.61458333333333337</v>
      </c>
      <c r="F136" s="5">
        <f>'Data - All'!F162</f>
        <v>0.67708333333333337</v>
      </c>
      <c r="G136" s="5">
        <f>'Data - All'!G162</f>
        <v>0.67986111111111114</v>
      </c>
      <c r="H136" s="6">
        <f>'Data - All'!H162</f>
        <v>4</v>
      </c>
      <c r="I136" s="8">
        <f>'Data - All'!I162</f>
        <v>0</v>
      </c>
      <c r="J136" s="8">
        <f>'Data - All'!J162</f>
        <v>4</v>
      </c>
      <c r="K136" s="8">
        <f>'Data - All'!K162</f>
        <v>2</v>
      </c>
      <c r="L136" s="1">
        <f>'Data - All'!L162</f>
        <v>118</v>
      </c>
    </row>
    <row r="137" spans="1:12" s="9" customFormat="1">
      <c r="A137" s="1" t="str">
        <f>'Data - All'!A163</f>
        <v>RegionEx</v>
      </c>
      <c r="B137" s="1" t="str">
        <f>'Data - All'!B163</f>
        <v>MSY</v>
      </c>
      <c r="C137" s="1" t="str">
        <f>'Data - All'!C163</f>
        <v>DFW</v>
      </c>
      <c r="D137" s="7">
        <f>'Data - All'!D163</f>
        <v>39715</v>
      </c>
      <c r="E137" s="5">
        <f>'Data - All'!E163</f>
        <v>0.86458333333333337</v>
      </c>
      <c r="F137" s="5">
        <f>'Data - All'!F163</f>
        <v>0.92708333333333337</v>
      </c>
      <c r="G137" s="5">
        <f>'Data - All'!G163</f>
        <v>0.9291666666666667</v>
      </c>
      <c r="H137" s="6">
        <f>'Data - All'!H163</f>
        <v>3</v>
      </c>
      <c r="I137" s="8">
        <f>'Data - All'!I163</f>
        <v>0</v>
      </c>
      <c r="J137" s="8">
        <f>'Data - All'!J163</f>
        <v>4</v>
      </c>
      <c r="K137" s="8">
        <f>'Data - All'!K163</f>
        <v>2</v>
      </c>
      <c r="L137" s="1">
        <f>'Data - All'!L163</f>
        <v>116</v>
      </c>
    </row>
    <row r="138" spans="1:12" s="9" customFormat="1">
      <c r="A138" s="1" t="str">
        <f>'Data - All'!A184</f>
        <v>RegionEx</v>
      </c>
      <c r="B138" s="1" t="str">
        <f>'Data - All'!B184</f>
        <v>MSY</v>
      </c>
      <c r="C138" s="1" t="str">
        <f>'Data - All'!C184</f>
        <v>PNS</v>
      </c>
      <c r="D138" s="7">
        <f>'Data - All'!D184</f>
        <v>39694</v>
      </c>
      <c r="E138" s="5">
        <f>'Data - All'!E184</f>
        <v>0.88541666666666663</v>
      </c>
      <c r="F138" s="5">
        <f>'Data - All'!F184</f>
        <v>0.93402777777777768</v>
      </c>
      <c r="G138" s="5">
        <f>'Data - All'!G184</f>
        <v>0.93819444444444433</v>
      </c>
      <c r="H138" s="6">
        <f>'Data - All'!H184</f>
        <v>6</v>
      </c>
      <c r="I138" s="8">
        <f>'Data - All'!I184</f>
        <v>0</v>
      </c>
      <c r="J138" s="8">
        <f>'Data - All'!J184</f>
        <v>4</v>
      </c>
      <c r="K138" s="8">
        <f>'Data - All'!K184</f>
        <v>3</v>
      </c>
      <c r="L138" s="1">
        <f>'Data - All'!L184</f>
        <v>34</v>
      </c>
    </row>
    <row r="139" spans="1:12" s="9" customFormat="1">
      <c r="A139" s="1" t="str">
        <f>'Data - All'!A191</f>
        <v>RegionEx</v>
      </c>
      <c r="B139" s="1" t="str">
        <f>'Data - All'!B191</f>
        <v>MSY</v>
      </c>
      <c r="C139" s="1" t="str">
        <f>'Data - All'!C191</f>
        <v>PNS</v>
      </c>
      <c r="D139" s="7">
        <f>'Data - All'!D191</f>
        <v>39701</v>
      </c>
      <c r="E139" s="5">
        <f>'Data - All'!E191</f>
        <v>0.88541666666666663</v>
      </c>
      <c r="F139" s="5">
        <f>'Data - All'!F191</f>
        <v>0.93402777777777768</v>
      </c>
      <c r="G139" s="5">
        <f>'Data - All'!G191</f>
        <v>0.93402777777777768</v>
      </c>
      <c r="H139" s="6">
        <f>'Data - All'!H191</f>
        <v>0</v>
      </c>
      <c r="I139" s="8">
        <f>'Data - All'!I191</f>
        <v>0</v>
      </c>
      <c r="J139" s="8">
        <f>'Data - All'!J191</f>
        <v>4</v>
      </c>
      <c r="K139" s="8">
        <f>'Data - All'!K191</f>
        <v>3</v>
      </c>
      <c r="L139" s="1">
        <f>'Data - All'!L191</f>
        <v>56</v>
      </c>
    </row>
    <row r="140" spans="1:12" s="9" customFormat="1">
      <c r="A140" s="1" t="str">
        <f>'Data - All'!A198</f>
        <v>RegionEx</v>
      </c>
      <c r="B140" s="1" t="str">
        <f>'Data - All'!B198</f>
        <v>MSY</v>
      </c>
      <c r="C140" s="1" t="str">
        <f>'Data - All'!C198</f>
        <v>PNS</v>
      </c>
      <c r="D140" s="7">
        <f>'Data - All'!D198</f>
        <v>39708</v>
      </c>
      <c r="E140" s="5">
        <f>'Data - All'!E198</f>
        <v>0.88541666666666663</v>
      </c>
      <c r="F140" s="5">
        <f>'Data - All'!F198</f>
        <v>0.93402777777777768</v>
      </c>
      <c r="G140" s="5">
        <f>'Data - All'!G198</f>
        <v>0.93958333333333321</v>
      </c>
      <c r="H140" s="6">
        <f>'Data - All'!H198</f>
        <v>8</v>
      </c>
      <c r="I140" s="8">
        <f>'Data - All'!I198</f>
        <v>0</v>
      </c>
      <c r="J140" s="8">
        <f>'Data - All'!J198</f>
        <v>4</v>
      </c>
      <c r="K140" s="8">
        <f>'Data - All'!K198</f>
        <v>3</v>
      </c>
      <c r="L140" s="1">
        <f>'Data - All'!L198</f>
        <v>49</v>
      </c>
    </row>
    <row r="141" spans="1:12" s="9" customFormat="1">
      <c r="A141" s="1" t="str">
        <f>'Data - All'!A205</f>
        <v>RegionEx</v>
      </c>
      <c r="B141" s="1" t="str">
        <f>'Data - All'!B205</f>
        <v>MSY</v>
      </c>
      <c r="C141" s="1" t="str">
        <f>'Data - All'!C205</f>
        <v>PNS</v>
      </c>
      <c r="D141" s="7">
        <f>'Data - All'!D205</f>
        <v>39715</v>
      </c>
      <c r="E141" s="5">
        <f>'Data - All'!E205</f>
        <v>0.88541666666666663</v>
      </c>
      <c r="F141" s="5">
        <f>'Data - All'!F205</f>
        <v>0.93402777777777768</v>
      </c>
      <c r="G141" s="5">
        <f>'Data - All'!G205</f>
        <v>0.93541666666666656</v>
      </c>
      <c r="H141" s="6">
        <f>'Data - All'!H205</f>
        <v>2</v>
      </c>
      <c r="I141" s="8">
        <f>'Data - All'!I205</f>
        <v>0</v>
      </c>
      <c r="J141" s="8">
        <f>'Data - All'!J205</f>
        <v>4</v>
      </c>
      <c r="K141" s="8">
        <f>'Data - All'!K205</f>
        <v>3</v>
      </c>
      <c r="L141" s="1">
        <f>'Data - All'!L205</f>
        <v>65</v>
      </c>
    </row>
    <row r="142" spans="1:12" s="9" customFormat="1">
      <c r="A142" s="1" t="str">
        <f>'Data - All'!A214</f>
        <v>RegionEx</v>
      </c>
      <c r="B142" s="1" t="str">
        <f>'Data - All'!B214</f>
        <v>PNS</v>
      </c>
      <c r="C142" s="1" t="str">
        <f>'Data - All'!C214</f>
        <v>MSY</v>
      </c>
      <c r="D142" s="7">
        <f>'Data - All'!D214</f>
        <v>39694</v>
      </c>
      <c r="E142" s="5">
        <f>'Data - All'!E214</f>
        <v>0.75347222222222221</v>
      </c>
      <c r="F142" s="5">
        <f>'Data - All'!F214</f>
        <v>0.80208333333333337</v>
      </c>
      <c r="G142" s="5">
        <f>'Data - All'!G214</f>
        <v>0.80555555555555558</v>
      </c>
      <c r="H142" s="6">
        <f>'Data - All'!H214</f>
        <v>5</v>
      </c>
      <c r="I142" s="8">
        <f>'Data - All'!I214</f>
        <v>0</v>
      </c>
      <c r="J142" s="8">
        <f>'Data - All'!J214</f>
        <v>4</v>
      </c>
      <c r="K142" s="8">
        <f>'Data - All'!K214</f>
        <v>4</v>
      </c>
      <c r="L142" s="1">
        <f>'Data - All'!L214</f>
        <v>62</v>
      </c>
    </row>
    <row r="143" spans="1:12" s="9" customFormat="1">
      <c r="A143" s="1" t="str">
        <f>'Data - All'!A221</f>
        <v>RegionEx</v>
      </c>
      <c r="B143" s="1" t="str">
        <f>'Data - All'!B221</f>
        <v>PNS</v>
      </c>
      <c r="C143" s="1" t="str">
        <f>'Data - All'!C221</f>
        <v>MSY</v>
      </c>
      <c r="D143" s="7">
        <f>'Data - All'!D221</f>
        <v>39701</v>
      </c>
      <c r="E143" s="5">
        <f>'Data - All'!E221</f>
        <v>0.75347222222222221</v>
      </c>
      <c r="F143" s="5">
        <f>'Data - All'!F221</f>
        <v>0.80208333333333337</v>
      </c>
      <c r="G143" s="5">
        <f>'Data - All'!G221</f>
        <v>0.8</v>
      </c>
      <c r="H143" s="6">
        <f>'Data - All'!H221</f>
        <v>-3</v>
      </c>
      <c r="I143" s="8">
        <f>'Data - All'!I221</f>
        <v>0</v>
      </c>
      <c r="J143" s="8">
        <f>'Data - All'!J221</f>
        <v>4</v>
      </c>
      <c r="K143" s="8">
        <f>'Data - All'!K221</f>
        <v>4</v>
      </c>
      <c r="L143" s="1">
        <f>'Data - All'!L221</f>
        <v>78</v>
      </c>
    </row>
    <row r="144" spans="1:12" s="9" customFormat="1">
      <c r="A144" s="1" t="str">
        <f>'Data - All'!A228</f>
        <v>RegionEx</v>
      </c>
      <c r="B144" s="1" t="str">
        <f>'Data - All'!B228</f>
        <v>PNS</v>
      </c>
      <c r="C144" s="1" t="str">
        <f>'Data - All'!C228</f>
        <v>MSY</v>
      </c>
      <c r="D144" s="7">
        <f>'Data - All'!D228</f>
        <v>39708</v>
      </c>
      <c r="E144" s="5">
        <f>'Data - All'!E228</f>
        <v>0.75347222222222221</v>
      </c>
      <c r="F144" s="5">
        <f>'Data - All'!F228</f>
        <v>0.80208333333333337</v>
      </c>
      <c r="G144" s="5">
        <f>'Data - All'!G228</f>
        <v>0.80763888888888891</v>
      </c>
      <c r="H144" s="6">
        <f>'Data - All'!H228</f>
        <v>8</v>
      </c>
      <c r="I144" s="8">
        <f>'Data - All'!I228</f>
        <v>0</v>
      </c>
      <c r="J144" s="8">
        <f>'Data - All'!J228</f>
        <v>4</v>
      </c>
      <c r="K144" s="8">
        <f>'Data - All'!K228</f>
        <v>4</v>
      </c>
      <c r="L144" s="1">
        <f>'Data - All'!L228</f>
        <v>74</v>
      </c>
    </row>
    <row r="145" spans="1:12" s="9" customFormat="1">
      <c r="A145" s="1" t="str">
        <f>'Data - All'!A235</f>
        <v>RegionEx</v>
      </c>
      <c r="B145" s="1" t="str">
        <f>'Data - All'!B235</f>
        <v>PNS</v>
      </c>
      <c r="C145" s="1" t="str">
        <f>'Data - All'!C235</f>
        <v>MSY</v>
      </c>
      <c r="D145" s="7">
        <f>'Data - All'!D235</f>
        <v>39715</v>
      </c>
      <c r="E145" s="5">
        <f>'Data - All'!E235</f>
        <v>0.75347222222222221</v>
      </c>
      <c r="F145" s="5">
        <f>'Data - All'!F235</f>
        <v>0.80208333333333337</v>
      </c>
      <c r="G145" s="5">
        <f>'Data - All'!G235</f>
        <v>0.80208333333333337</v>
      </c>
      <c r="H145" s="6">
        <f>'Data - All'!H235</f>
        <v>0</v>
      </c>
      <c r="I145" s="8">
        <f>'Data - All'!I235</f>
        <v>0</v>
      </c>
      <c r="J145" s="8">
        <f>'Data - All'!J235</f>
        <v>4</v>
      </c>
      <c r="K145" s="8">
        <f>'Data - All'!K235</f>
        <v>4</v>
      </c>
      <c r="L145" s="1">
        <f>'Data - All'!L235</f>
        <v>75</v>
      </c>
    </row>
    <row r="146" spans="1:12" s="9" customFormat="1">
      <c r="A146" s="1" t="str">
        <f>'Data - All'!A11</f>
        <v>RegionEx</v>
      </c>
      <c r="B146" s="1" t="str">
        <f>'Data - All'!B11</f>
        <v>DFW</v>
      </c>
      <c r="C146" s="1" t="str">
        <f>'Data - All'!C11</f>
        <v>MSY</v>
      </c>
      <c r="D146" s="7">
        <f>'Data - All'!D11</f>
        <v>39695</v>
      </c>
      <c r="E146" s="5">
        <f>'Data - All'!E11</f>
        <v>0.38194444444444442</v>
      </c>
      <c r="F146" s="5">
        <f>'Data - All'!F11</f>
        <v>0.44444444444444442</v>
      </c>
      <c r="G146" s="5">
        <f>'Data - All'!G11</f>
        <v>0.45138888888888884</v>
      </c>
      <c r="H146" s="6">
        <f>'Data - All'!H11</f>
        <v>10</v>
      </c>
      <c r="I146" s="8">
        <f>'Data - All'!I11</f>
        <v>0</v>
      </c>
      <c r="J146" s="8">
        <f>'Data - All'!J11</f>
        <v>5</v>
      </c>
      <c r="K146" s="8">
        <f>'Data - All'!K11</f>
        <v>1</v>
      </c>
      <c r="L146" s="1">
        <f>'Data - All'!L11</f>
        <v>100</v>
      </c>
    </row>
    <row r="147" spans="1:12" s="9" customFormat="1">
      <c r="A147" s="1" t="str">
        <f>'Data - All'!A12</f>
        <v>RegionEx</v>
      </c>
      <c r="B147" s="1" t="str">
        <f>'Data - All'!B12</f>
        <v>DFW</v>
      </c>
      <c r="C147" s="1" t="str">
        <f>'Data - All'!C12</f>
        <v>MSY</v>
      </c>
      <c r="D147" s="7">
        <f>'Data - All'!D12</f>
        <v>39695</v>
      </c>
      <c r="E147" s="5">
        <f>'Data - All'!E12</f>
        <v>0.54861111111111105</v>
      </c>
      <c r="F147" s="5">
        <f>'Data - All'!F12</f>
        <v>0.61111111111111105</v>
      </c>
      <c r="G147" s="5">
        <f>'Data - All'!G12</f>
        <v>0.61805555555555547</v>
      </c>
      <c r="H147" s="6">
        <f>'Data - All'!H12</f>
        <v>10</v>
      </c>
      <c r="I147" s="8">
        <f>'Data - All'!I12</f>
        <v>0</v>
      </c>
      <c r="J147" s="8">
        <f>'Data - All'!J12</f>
        <v>5</v>
      </c>
      <c r="K147" s="8">
        <f>'Data - All'!K12</f>
        <v>1</v>
      </c>
      <c r="L147" s="1">
        <f>'Data - All'!L12</f>
        <v>94</v>
      </c>
    </row>
    <row r="148" spans="1:12" s="9" customFormat="1">
      <c r="A148" s="1" t="str">
        <f>'Data - All'!A13</f>
        <v>RegionEx</v>
      </c>
      <c r="B148" s="1" t="str">
        <f>'Data - All'!B13</f>
        <v>DFW</v>
      </c>
      <c r="C148" s="1" t="str">
        <f>'Data - All'!C13</f>
        <v>MSY</v>
      </c>
      <c r="D148" s="7">
        <f>'Data - All'!D13</f>
        <v>39695</v>
      </c>
      <c r="E148" s="5">
        <f>'Data - All'!E13</f>
        <v>0.75694444444444453</v>
      </c>
      <c r="F148" s="5">
        <f>'Data - All'!F13</f>
        <v>0.81944444444444453</v>
      </c>
      <c r="G148" s="5">
        <f>'Data - All'!G13</f>
        <v>0.82569444444444451</v>
      </c>
      <c r="H148" s="6">
        <f>'Data - All'!H13</f>
        <v>9</v>
      </c>
      <c r="I148" s="8">
        <f>'Data - All'!I13</f>
        <v>0</v>
      </c>
      <c r="J148" s="8">
        <f>'Data - All'!J13</f>
        <v>5</v>
      </c>
      <c r="K148" s="8">
        <f>'Data - All'!K13</f>
        <v>1</v>
      </c>
      <c r="L148" s="1">
        <f>'Data - All'!L13</f>
        <v>92</v>
      </c>
    </row>
    <row r="149" spans="1:12" s="9" customFormat="1">
      <c r="A149" s="1" t="str">
        <f>'Data - All'!A32</f>
        <v>RegionEx</v>
      </c>
      <c r="B149" s="1" t="str">
        <f>'Data - All'!B32</f>
        <v>DFW</v>
      </c>
      <c r="C149" s="1" t="str">
        <f>'Data - All'!C32</f>
        <v>MSY</v>
      </c>
      <c r="D149" s="7">
        <f>'Data - All'!D32</f>
        <v>39702</v>
      </c>
      <c r="E149" s="5">
        <f>'Data - All'!E32</f>
        <v>0.38194444444444442</v>
      </c>
      <c r="F149" s="5">
        <f>'Data - All'!F32</f>
        <v>0.44444444444444442</v>
      </c>
      <c r="G149" s="5">
        <f>'Data - All'!G32</f>
        <v>0.4506944444444444</v>
      </c>
      <c r="H149" s="6">
        <f>'Data - All'!H32</f>
        <v>9</v>
      </c>
      <c r="I149" s="8">
        <f>'Data - All'!I32</f>
        <v>0</v>
      </c>
      <c r="J149" s="8">
        <f>'Data - All'!J32</f>
        <v>5</v>
      </c>
      <c r="K149" s="8">
        <f>'Data - All'!K32</f>
        <v>1</v>
      </c>
      <c r="L149" s="1">
        <f>'Data - All'!L32</f>
        <v>126</v>
      </c>
    </row>
    <row r="150" spans="1:12" s="9" customFormat="1">
      <c r="A150" s="1" t="str">
        <f>'Data - All'!A33</f>
        <v>RegionEx</v>
      </c>
      <c r="B150" s="1" t="str">
        <f>'Data - All'!B33</f>
        <v>DFW</v>
      </c>
      <c r="C150" s="1" t="str">
        <f>'Data - All'!C33</f>
        <v>MSY</v>
      </c>
      <c r="D150" s="7">
        <f>'Data - All'!D33</f>
        <v>39702</v>
      </c>
      <c r="E150" s="5">
        <f>'Data - All'!E33</f>
        <v>0.54861111111111105</v>
      </c>
      <c r="F150" s="5">
        <f>'Data - All'!F33</f>
        <v>0.61111111111111105</v>
      </c>
      <c r="G150" s="5">
        <f>'Data - All'!G33</f>
        <v>0.61666666666666659</v>
      </c>
      <c r="H150" s="6">
        <f>'Data - All'!H33</f>
        <v>8</v>
      </c>
      <c r="I150" s="8">
        <f>'Data - All'!I33</f>
        <v>0</v>
      </c>
      <c r="J150" s="8">
        <f>'Data - All'!J33</f>
        <v>5</v>
      </c>
      <c r="K150" s="8">
        <f>'Data - All'!K33</f>
        <v>1</v>
      </c>
      <c r="L150" s="1">
        <f>'Data - All'!L33</f>
        <v>113</v>
      </c>
    </row>
    <row r="151" spans="1:12" s="9" customFormat="1">
      <c r="A151" s="1" t="str">
        <f>'Data - All'!A34</f>
        <v>RegionEx</v>
      </c>
      <c r="B151" s="1" t="str">
        <f>'Data - All'!B34</f>
        <v>DFW</v>
      </c>
      <c r="C151" s="1" t="str">
        <f>'Data - All'!C34</f>
        <v>MSY</v>
      </c>
      <c r="D151" s="7">
        <f>'Data - All'!D34</f>
        <v>39702</v>
      </c>
      <c r="E151" s="5">
        <f>'Data - All'!E34</f>
        <v>0.75694444444444453</v>
      </c>
      <c r="F151" s="5">
        <f>'Data - All'!F34</f>
        <v>0.81944444444444453</v>
      </c>
      <c r="G151" s="5">
        <f>'Data - All'!G34</f>
        <v>0.82500000000000007</v>
      </c>
      <c r="H151" s="6">
        <f>'Data - All'!H34</f>
        <v>8</v>
      </c>
      <c r="I151" s="8">
        <f>'Data - All'!I34</f>
        <v>0</v>
      </c>
      <c r="J151" s="8">
        <f>'Data - All'!J34</f>
        <v>5</v>
      </c>
      <c r="K151" s="8">
        <f>'Data - All'!K34</f>
        <v>1</v>
      </c>
      <c r="L151" s="1">
        <f>'Data - All'!L34</f>
        <v>98</v>
      </c>
    </row>
    <row r="152" spans="1:12" s="9" customFormat="1">
      <c r="A152" s="1" t="str">
        <f>'Data - All'!A53</f>
        <v>RegionEx</v>
      </c>
      <c r="B152" s="1" t="str">
        <f>'Data - All'!B53</f>
        <v>DFW</v>
      </c>
      <c r="C152" s="1" t="str">
        <f>'Data - All'!C53</f>
        <v>MSY</v>
      </c>
      <c r="D152" s="7">
        <f>'Data - All'!D53</f>
        <v>39709</v>
      </c>
      <c r="E152" s="5">
        <f>'Data - All'!E53</f>
        <v>0.38194444444444442</v>
      </c>
      <c r="F152" s="5">
        <f>'Data - All'!F53</f>
        <v>0.44444444444444442</v>
      </c>
      <c r="G152" s="5">
        <f>'Data - All'!G53</f>
        <v>0.44652777777777775</v>
      </c>
      <c r="H152" s="6">
        <f>'Data - All'!H53</f>
        <v>3</v>
      </c>
      <c r="I152" s="8">
        <f>'Data - All'!I53</f>
        <v>0</v>
      </c>
      <c r="J152" s="8">
        <f>'Data - All'!J53</f>
        <v>5</v>
      </c>
      <c r="K152" s="8">
        <f>'Data - All'!K53</f>
        <v>1</v>
      </c>
      <c r="L152" s="1">
        <f>'Data - All'!L53</f>
        <v>123</v>
      </c>
    </row>
    <row r="153" spans="1:12" s="9" customFormat="1">
      <c r="A153" s="1" t="str">
        <f>'Data - All'!A54</f>
        <v>RegionEx</v>
      </c>
      <c r="B153" s="1" t="str">
        <f>'Data - All'!B54</f>
        <v>DFW</v>
      </c>
      <c r="C153" s="1" t="str">
        <f>'Data - All'!C54</f>
        <v>MSY</v>
      </c>
      <c r="D153" s="7">
        <f>'Data - All'!D54</f>
        <v>39709</v>
      </c>
      <c r="E153" s="5">
        <f>'Data - All'!E54</f>
        <v>0.54861111111111105</v>
      </c>
      <c r="F153" s="5">
        <f>'Data - All'!F54</f>
        <v>0.61111111111111105</v>
      </c>
      <c r="G153" s="5">
        <f>'Data - All'!G54</f>
        <v>0.61319444444444438</v>
      </c>
      <c r="H153" s="6">
        <f>'Data - All'!H54</f>
        <v>3</v>
      </c>
      <c r="I153" s="8">
        <f>'Data - All'!I54</f>
        <v>0</v>
      </c>
      <c r="J153" s="8">
        <f>'Data - All'!J54</f>
        <v>5</v>
      </c>
      <c r="K153" s="8">
        <f>'Data - All'!K54</f>
        <v>1</v>
      </c>
      <c r="L153" s="1">
        <f>'Data - All'!L54</f>
        <v>102</v>
      </c>
    </row>
    <row r="154" spans="1:12" s="9" customFormat="1">
      <c r="A154" s="1" t="str">
        <f>'Data - All'!A55</f>
        <v>RegionEx</v>
      </c>
      <c r="B154" s="1" t="str">
        <f>'Data - All'!B55</f>
        <v>DFW</v>
      </c>
      <c r="C154" s="1" t="str">
        <f>'Data - All'!C55</f>
        <v>MSY</v>
      </c>
      <c r="D154" s="7">
        <f>'Data - All'!D55</f>
        <v>39709</v>
      </c>
      <c r="E154" s="5">
        <f>'Data - All'!E55</f>
        <v>0.75694444444444453</v>
      </c>
      <c r="F154" s="5">
        <f>'Data - All'!F55</f>
        <v>0.81944444444444453</v>
      </c>
      <c r="G154" s="5">
        <f>'Data - All'!G55</f>
        <v>0.82152777777777786</v>
      </c>
      <c r="H154" s="6">
        <f>'Data - All'!H55</f>
        <v>3</v>
      </c>
      <c r="I154" s="8">
        <f>'Data - All'!I55</f>
        <v>0</v>
      </c>
      <c r="J154" s="8">
        <f>'Data - All'!J55</f>
        <v>5</v>
      </c>
      <c r="K154" s="8">
        <f>'Data - All'!K55</f>
        <v>1</v>
      </c>
      <c r="L154" s="1">
        <f>'Data - All'!L55</f>
        <v>113</v>
      </c>
    </row>
    <row r="155" spans="1:12" s="9" customFormat="1">
      <c r="A155" s="1" t="str">
        <f>'Data - All'!A74</f>
        <v>RegionEx</v>
      </c>
      <c r="B155" s="1" t="str">
        <f>'Data - All'!B74</f>
        <v>DFW</v>
      </c>
      <c r="C155" s="1" t="str">
        <f>'Data - All'!C74</f>
        <v>MSY</v>
      </c>
      <c r="D155" s="7">
        <f>'Data - All'!D74</f>
        <v>39716</v>
      </c>
      <c r="E155" s="5">
        <f>'Data - All'!E74</f>
        <v>0.38194444444444442</v>
      </c>
      <c r="F155" s="5">
        <f>'Data - All'!F74</f>
        <v>0.44444444444444442</v>
      </c>
      <c r="G155" s="5">
        <f>'Data - All'!G74</f>
        <v>0.44791666666666663</v>
      </c>
      <c r="H155" s="6">
        <f>'Data - All'!H74</f>
        <v>5</v>
      </c>
      <c r="I155" s="8">
        <f>'Data - All'!I74</f>
        <v>0</v>
      </c>
      <c r="J155" s="8">
        <f>'Data - All'!J74</f>
        <v>5</v>
      </c>
      <c r="K155" s="8">
        <f>'Data - All'!K74</f>
        <v>1</v>
      </c>
      <c r="L155" s="1">
        <f>'Data - All'!L74</f>
        <v>103</v>
      </c>
    </row>
    <row r="156" spans="1:12" s="9" customFormat="1">
      <c r="A156" s="1" t="str">
        <f>'Data - All'!A75</f>
        <v>RegionEx</v>
      </c>
      <c r="B156" s="1" t="str">
        <f>'Data - All'!B75</f>
        <v>DFW</v>
      </c>
      <c r="C156" s="1" t="str">
        <f>'Data - All'!C75</f>
        <v>MSY</v>
      </c>
      <c r="D156" s="7">
        <f>'Data - All'!D75</f>
        <v>39716</v>
      </c>
      <c r="E156" s="5">
        <f>'Data - All'!E75</f>
        <v>0.54861111111111105</v>
      </c>
      <c r="F156" s="5">
        <f>'Data - All'!F75</f>
        <v>0.61111111111111105</v>
      </c>
      <c r="G156" s="5">
        <f>'Data - All'!G75</f>
        <v>0.61388888888888882</v>
      </c>
      <c r="H156" s="6">
        <f>'Data - All'!H75</f>
        <v>4</v>
      </c>
      <c r="I156" s="8">
        <f>'Data - All'!I75</f>
        <v>0</v>
      </c>
      <c r="J156" s="8">
        <f>'Data - All'!J75</f>
        <v>5</v>
      </c>
      <c r="K156" s="8">
        <f>'Data - All'!K75</f>
        <v>1</v>
      </c>
      <c r="L156" s="1">
        <f>'Data - All'!L75</f>
        <v>114</v>
      </c>
    </row>
    <row r="157" spans="1:12" s="9" customFormat="1">
      <c r="A157" s="1" t="str">
        <f>'Data - All'!A76</f>
        <v>RegionEx</v>
      </c>
      <c r="B157" s="1" t="str">
        <f>'Data - All'!B76</f>
        <v>DFW</v>
      </c>
      <c r="C157" s="1" t="str">
        <f>'Data - All'!C76</f>
        <v>MSY</v>
      </c>
      <c r="D157" s="7">
        <f>'Data - All'!D76</f>
        <v>39716</v>
      </c>
      <c r="E157" s="5">
        <f>'Data - All'!E76</f>
        <v>0.75694444444444453</v>
      </c>
      <c r="F157" s="5">
        <f>'Data - All'!F76</f>
        <v>0.81944444444444453</v>
      </c>
      <c r="G157" s="5">
        <f>'Data - All'!G76</f>
        <v>0.8222222222222223</v>
      </c>
      <c r="H157" s="6">
        <f>'Data - All'!H76</f>
        <v>4</v>
      </c>
      <c r="I157" s="8">
        <f>'Data - All'!I76</f>
        <v>0</v>
      </c>
      <c r="J157" s="8">
        <f>'Data - All'!J76</f>
        <v>5</v>
      </c>
      <c r="K157" s="8">
        <f>'Data - All'!K76</f>
        <v>1</v>
      </c>
      <c r="L157" s="1">
        <f>'Data - All'!L76</f>
        <v>77</v>
      </c>
    </row>
    <row r="158" spans="1:12" s="9" customFormat="1">
      <c r="A158" s="1" t="str">
        <f>'Data - All'!A101</f>
        <v>RegionEx</v>
      </c>
      <c r="B158" s="1" t="str">
        <f>'Data - All'!B101</f>
        <v>MSY</v>
      </c>
      <c r="C158" s="1" t="str">
        <f>'Data - All'!C101</f>
        <v>DFW</v>
      </c>
      <c r="D158" s="7">
        <f>'Data - All'!D101</f>
        <v>39695</v>
      </c>
      <c r="E158" s="5">
        <f>'Data - All'!E101</f>
        <v>0.32291666666666669</v>
      </c>
      <c r="F158" s="5">
        <f>'Data - All'!F101</f>
        <v>0.38541666666666669</v>
      </c>
      <c r="G158" s="5">
        <f>'Data - All'!G101</f>
        <v>0.39097222222222222</v>
      </c>
      <c r="H158" s="6">
        <f>'Data - All'!H101</f>
        <v>8</v>
      </c>
      <c r="I158" s="8">
        <f>'Data - All'!I101</f>
        <v>0</v>
      </c>
      <c r="J158" s="8">
        <f>'Data - All'!J101</f>
        <v>5</v>
      </c>
      <c r="K158" s="8">
        <f>'Data - All'!K101</f>
        <v>2</v>
      </c>
      <c r="L158" s="1">
        <f>'Data - All'!L101</f>
        <v>115</v>
      </c>
    </row>
    <row r="159" spans="1:12" s="9" customFormat="1">
      <c r="A159" s="1" t="str">
        <f>'Data - All'!A102</f>
        <v>RegionEx</v>
      </c>
      <c r="B159" s="1" t="str">
        <f>'Data - All'!B102</f>
        <v>MSY</v>
      </c>
      <c r="C159" s="1" t="str">
        <f>'Data - All'!C102</f>
        <v>DFW</v>
      </c>
      <c r="D159" s="7">
        <f>'Data - All'!D102</f>
        <v>39695</v>
      </c>
      <c r="E159" s="5">
        <f>'Data - All'!E102</f>
        <v>0.61458333333333337</v>
      </c>
      <c r="F159" s="5">
        <f>'Data - All'!F102</f>
        <v>0.67708333333333337</v>
      </c>
      <c r="G159" s="5">
        <f>'Data - All'!G102</f>
        <v>0.68263888888888891</v>
      </c>
      <c r="H159" s="6">
        <f>'Data - All'!H102</f>
        <v>8</v>
      </c>
      <c r="I159" s="8">
        <f>'Data - All'!I102</f>
        <v>0</v>
      </c>
      <c r="J159" s="8">
        <f>'Data - All'!J102</f>
        <v>5</v>
      </c>
      <c r="K159" s="8">
        <f>'Data - All'!K102</f>
        <v>2</v>
      </c>
      <c r="L159" s="1">
        <f>'Data - All'!L102</f>
        <v>91</v>
      </c>
    </row>
    <row r="160" spans="1:12" s="9" customFormat="1">
      <c r="A160" s="1" t="str">
        <f>'Data - All'!A103</f>
        <v>RegionEx</v>
      </c>
      <c r="B160" s="1" t="str">
        <f>'Data - All'!B103</f>
        <v>MSY</v>
      </c>
      <c r="C160" s="1" t="str">
        <f>'Data - All'!C103</f>
        <v>DFW</v>
      </c>
      <c r="D160" s="7">
        <f>'Data - All'!D103</f>
        <v>39695</v>
      </c>
      <c r="E160" s="5">
        <f>'Data - All'!E103</f>
        <v>0.86458333333333337</v>
      </c>
      <c r="F160" s="5">
        <f>'Data - All'!F103</f>
        <v>0.92708333333333337</v>
      </c>
      <c r="G160" s="5">
        <f>'Data - All'!G103</f>
        <v>0.93263888888888891</v>
      </c>
      <c r="H160" s="6">
        <f>'Data - All'!H103</f>
        <v>8</v>
      </c>
      <c r="I160" s="8">
        <f>'Data - All'!I103</f>
        <v>0</v>
      </c>
      <c r="J160" s="8">
        <f>'Data - All'!J103</f>
        <v>5</v>
      </c>
      <c r="K160" s="8">
        <f>'Data - All'!K103</f>
        <v>2</v>
      </c>
      <c r="L160" s="1">
        <f>'Data - All'!L103</f>
        <v>115</v>
      </c>
    </row>
    <row r="161" spans="1:12" s="9" customFormat="1">
      <c r="A161" s="1" t="str">
        <f>'Data - All'!A122</f>
        <v>RegionEx</v>
      </c>
      <c r="B161" s="1" t="str">
        <f>'Data - All'!B122</f>
        <v>MSY</v>
      </c>
      <c r="C161" s="1" t="str">
        <f>'Data - All'!C122</f>
        <v>DFW</v>
      </c>
      <c r="D161" s="7">
        <f>'Data - All'!D122</f>
        <v>39702</v>
      </c>
      <c r="E161" s="5">
        <f>'Data - All'!E122</f>
        <v>0.32291666666666669</v>
      </c>
      <c r="F161" s="5">
        <f>'Data - All'!F122</f>
        <v>0.38541666666666669</v>
      </c>
      <c r="G161" s="5">
        <f>'Data - All'!G122</f>
        <v>0.39027777777777778</v>
      </c>
      <c r="H161" s="6">
        <f>'Data - All'!H122</f>
        <v>7</v>
      </c>
      <c r="I161" s="8">
        <f>'Data - All'!I122</f>
        <v>0</v>
      </c>
      <c r="J161" s="8">
        <f>'Data - All'!J122</f>
        <v>5</v>
      </c>
      <c r="K161" s="8">
        <f>'Data - All'!K122</f>
        <v>2</v>
      </c>
      <c r="L161" s="1">
        <f>'Data - All'!L122</f>
        <v>77</v>
      </c>
    </row>
    <row r="162" spans="1:12" s="9" customFormat="1">
      <c r="A162" s="1" t="str">
        <f>'Data - All'!A123</f>
        <v>RegionEx</v>
      </c>
      <c r="B162" s="1" t="str">
        <f>'Data - All'!B123</f>
        <v>MSY</v>
      </c>
      <c r="C162" s="1" t="str">
        <f>'Data - All'!C123</f>
        <v>DFW</v>
      </c>
      <c r="D162" s="7">
        <f>'Data - All'!D123</f>
        <v>39702</v>
      </c>
      <c r="E162" s="5">
        <f>'Data - All'!E123</f>
        <v>0.61458333333333337</v>
      </c>
      <c r="F162" s="5">
        <f>'Data - All'!F123</f>
        <v>0.67708333333333337</v>
      </c>
      <c r="G162" s="5">
        <f>'Data - All'!G123</f>
        <v>0.68194444444444446</v>
      </c>
      <c r="H162" s="6">
        <f>'Data - All'!H123</f>
        <v>7</v>
      </c>
      <c r="I162" s="8">
        <f>'Data - All'!I123</f>
        <v>0</v>
      </c>
      <c r="J162" s="8">
        <f>'Data - All'!J123</f>
        <v>5</v>
      </c>
      <c r="K162" s="8">
        <f>'Data - All'!K123</f>
        <v>2</v>
      </c>
      <c r="L162" s="1">
        <f>'Data - All'!L123</f>
        <v>92</v>
      </c>
    </row>
    <row r="163" spans="1:12" s="9" customFormat="1">
      <c r="A163" s="1" t="str">
        <f>'Data - All'!A124</f>
        <v>RegionEx</v>
      </c>
      <c r="B163" s="1" t="str">
        <f>'Data - All'!B124</f>
        <v>MSY</v>
      </c>
      <c r="C163" s="1" t="str">
        <f>'Data - All'!C124</f>
        <v>DFW</v>
      </c>
      <c r="D163" s="7">
        <f>'Data - All'!D124</f>
        <v>39702</v>
      </c>
      <c r="E163" s="5">
        <f>'Data - All'!E124</f>
        <v>0.86458333333333337</v>
      </c>
      <c r="F163" s="5">
        <f>'Data - All'!F124</f>
        <v>0.92708333333333337</v>
      </c>
      <c r="G163" s="5">
        <f>'Data - All'!G124</f>
        <v>0.93194444444444446</v>
      </c>
      <c r="H163" s="6">
        <f>'Data - All'!H124</f>
        <v>7</v>
      </c>
      <c r="I163" s="8">
        <f>'Data - All'!I124</f>
        <v>0</v>
      </c>
      <c r="J163" s="8">
        <f>'Data - All'!J124</f>
        <v>5</v>
      </c>
      <c r="K163" s="8">
        <f>'Data - All'!K124</f>
        <v>2</v>
      </c>
      <c r="L163" s="1">
        <f>'Data - All'!L124</f>
        <v>97</v>
      </c>
    </row>
    <row r="164" spans="1:12" s="9" customFormat="1">
      <c r="A164" s="1" t="str">
        <f>'Data - All'!A143</f>
        <v>RegionEx</v>
      </c>
      <c r="B164" s="1" t="str">
        <f>'Data - All'!B143</f>
        <v>MSY</v>
      </c>
      <c r="C164" s="1" t="str">
        <f>'Data - All'!C143</f>
        <v>DFW</v>
      </c>
      <c r="D164" s="7">
        <f>'Data - All'!D143</f>
        <v>39709</v>
      </c>
      <c r="E164" s="5">
        <f>'Data - All'!E143</f>
        <v>0.32291666666666669</v>
      </c>
      <c r="F164" s="5">
        <f>'Data - All'!F143</f>
        <v>0.38541666666666669</v>
      </c>
      <c r="G164" s="5">
        <f>'Data - All'!G143</f>
        <v>0.38611111111111113</v>
      </c>
      <c r="H164" s="6">
        <f>'Data - All'!H143</f>
        <v>1</v>
      </c>
      <c r="I164" s="8">
        <f>'Data - All'!I143</f>
        <v>0</v>
      </c>
      <c r="J164" s="8">
        <f>'Data - All'!J143</f>
        <v>5</v>
      </c>
      <c r="K164" s="8">
        <f>'Data - All'!K143</f>
        <v>2</v>
      </c>
      <c r="L164" s="1">
        <f>'Data - All'!L143</f>
        <v>113</v>
      </c>
    </row>
    <row r="165" spans="1:12" s="9" customFormat="1">
      <c r="A165" s="1" t="str">
        <f>'Data - All'!A144</f>
        <v>RegionEx</v>
      </c>
      <c r="B165" s="1" t="str">
        <f>'Data - All'!B144</f>
        <v>MSY</v>
      </c>
      <c r="C165" s="1" t="str">
        <f>'Data - All'!C144</f>
        <v>DFW</v>
      </c>
      <c r="D165" s="7">
        <f>'Data - All'!D144</f>
        <v>39709</v>
      </c>
      <c r="E165" s="5">
        <f>'Data - All'!E144</f>
        <v>0.61458333333333337</v>
      </c>
      <c r="F165" s="5">
        <f>'Data - All'!F144</f>
        <v>0.67708333333333337</v>
      </c>
      <c r="G165" s="5">
        <f>'Data - All'!G144</f>
        <v>0.67708333333333337</v>
      </c>
      <c r="H165" s="6">
        <f>'Data - All'!H144</f>
        <v>0</v>
      </c>
      <c r="I165" s="8">
        <f>'Data - All'!I144</f>
        <v>0</v>
      </c>
      <c r="J165" s="8">
        <f>'Data - All'!J144</f>
        <v>5</v>
      </c>
      <c r="K165" s="8">
        <f>'Data - All'!K144</f>
        <v>2</v>
      </c>
      <c r="L165" s="1">
        <f>'Data - All'!L144</f>
        <v>119</v>
      </c>
    </row>
    <row r="166" spans="1:12" s="9" customFormat="1">
      <c r="A166" s="1" t="str">
        <f>'Data - All'!A145</f>
        <v>RegionEx</v>
      </c>
      <c r="B166" s="1" t="str">
        <f>'Data - All'!B145</f>
        <v>MSY</v>
      </c>
      <c r="C166" s="1" t="str">
        <f>'Data - All'!C145</f>
        <v>DFW</v>
      </c>
      <c r="D166" s="7">
        <f>'Data - All'!D145</f>
        <v>39709</v>
      </c>
      <c r="E166" s="5">
        <f>'Data - All'!E145</f>
        <v>0.86458333333333337</v>
      </c>
      <c r="F166" s="5">
        <f>'Data - All'!F145</f>
        <v>0.92708333333333337</v>
      </c>
      <c r="G166" s="5">
        <f>'Data - All'!G145</f>
        <v>0.92708333333333337</v>
      </c>
      <c r="H166" s="6">
        <f>'Data - All'!H145</f>
        <v>0</v>
      </c>
      <c r="I166" s="8">
        <f>'Data - All'!I145</f>
        <v>0</v>
      </c>
      <c r="J166" s="8">
        <f>'Data - All'!J145</f>
        <v>5</v>
      </c>
      <c r="K166" s="8">
        <f>'Data - All'!K145</f>
        <v>2</v>
      </c>
      <c r="L166" s="1">
        <f>'Data - All'!L145</f>
        <v>118</v>
      </c>
    </row>
    <row r="167" spans="1:12" s="9" customFormat="1">
      <c r="A167" s="1" t="str">
        <f>'Data - All'!A164</f>
        <v>RegionEx</v>
      </c>
      <c r="B167" s="1" t="str">
        <f>'Data - All'!B164</f>
        <v>MSY</v>
      </c>
      <c r="C167" s="1" t="str">
        <f>'Data - All'!C164</f>
        <v>DFW</v>
      </c>
      <c r="D167" s="7">
        <f>'Data - All'!D164</f>
        <v>39716</v>
      </c>
      <c r="E167" s="5">
        <f>'Data - All'!E164</f>
        <v>0.32291666666666669</v>
      </c>
      <c r="F167" s="5">
        <f>'Data - All'!F164</f>
        <v>0.38541666666666669</v>
      </c>
      <c r="G167" s="5">
        <f>'Data - All'!G164</f>
        <v>0.3888888888888889</v>
      </c>
      <c r="H167" s="6">
        <f>'Data - All'!H164</f>
        <v>5</v>
      </c>
      <c r="I167" s="8">
        <f>'Data - All'!I164</f>
        <v>0</v>
      </c>
      <c r="J167" s="8">
        <f>'Data - All'!J164</f>
        <v>5</v>
      </c>
      <c r="K167" s="8">
        <f>'Data - All'!K164</f>
        <v>2</v>
      </c>
      <c r="L167" s="1">
        <f>'Data - All'!L164</f>
        <v>93</v>
      </c>
    </row>
    <row r="168" spans="1:12" s="9" customFormat="1">
      <c r="A168" s="1" t="str">
        <f>'Data - All'!A165</f>
        <v>RegionEx</v>
      </c>
      <c r="B168" s="1" t="str">
        <f>'Data - All'!B165</f>
        <v>MSY</v>
      </c>
      <c r="C168" s="1" t="str">
        <f>'Data - All'!C165</f>
        <v>DFW</v>
      </c>
      <c r="D168" s="7">
        <f>'Data - All'!D165</f>
        <v>39716</v>
      </c>
      <c r="E168" s="5">
        <f>'Data - All'!E165</f>
        <v>0.61458333333333337</v>
      </c>
      <c r="F168" s="5">
        <f>'Data - All'!F165</f>
        <v>0.67708333333333337</v>
      </c>
      <c r="G168" s="5">
        <f>'Data - All'!G165</f>
        <v>0.68055555555555558</v>
      </c>
      <c r="H168" s="6">
        <f>'Data - All'!H165</f>
        <v>5</v>
      </c>
      <c r="I168" s="8">
        <f>'Data - All'!I165</f>
        <v>0</v>
      </c>
      <c r="J168" s="8">
        <f>'Data - All'!J165</f>
        <v>5</v>
      </c>
      <c r="K168" s="8">
        <f>'Data - All'!K165</f>
        <v>2</v>
      </c>
      <c r="L168" s="1">
        <f>'Data - All'!L165</f>
        <v>97</v>
      </c>
    </row>
    <row r="169" spans="1:12" s="9" customFormat="1">
      <c r="A169" s="1" t="str">
        <f>'Data - All'!A166</f>
        <v>RegionEx</v>
      </c>
      <c r="B169" s="1" t="str">
        <f>'Data - All'!B166</f>
        <v>MSY</v>
      </c>
      <c r="C169" s="1" t="str">
        <f>'Data - All'!C166</f>
        <v>DFW</v>
      </c>
      <c r="D169" s="7">
        <f>'Data - All'!D166</f>
        <v>39716</v>
      </c>
      <c r="E169" s="5">
        <f>'Data - All'!E166</f>
        <v>0.86458333333333337</v>
      </c>
      <c r="F169" s="5">
        <f>'Data - All'!F166</f>
        <v>0.92708333333333337</v>
      </c>
      <c r="G169" s="5">
        <f>'Data - All'!G166</f>
        <v>0.93055555555555558</v>
      </c>
      <c r="H169" s="6">
        <f>'Data - All'!H166</f>
        <v>5</v>
      </c>
      <c r="I169" s="8">
        <f>'Data - All'!I166</f>
        <v>0</v>
      </c>
      <c r="J169" s="8">
        <f>'Data - All'!J166</f>
        <v>5</v>
      </c>
      <c r="K169" s="8">
        <f>'Data - All'!K166</f>
        <v>2</v>
      </c>
      <c r="L169" s="1">
        <f>'Data - All'!L166</f>
        <v>95</v>
      </c>
    </row>
    <row r="170" spans="1:12" s="9" customFormat="1">
      <c r="A170" s="1" t="str">
        <f>'Data - All'!A185</f>
        <v>RegionEx</v>
      </c>
      <c r="B170" s="1" t="str">
        <f>'Data - All'!B185</f>
        <v>MSY</v>
      </c>
      <c r="C170" s="1" t="str">
        <f>'Data - All'!C185</f>
        <v>PNS</v>
      </c>
      <c r="D170" s="7">
        <f>'Data - All'!D185</f>
        <v>39695</v>
      </c>
      <c r="E170" s="5">
        <f>'Data - All'!E185</f>
        <v>0.88541666666666663</v>
      </c>
      <c r="F170" s="5">
        <f>'Data - All'!F185</f>
        <v>0.93402777777777768</v>
      </c>
      <c r="G170" s="5">
        <f>'Data - All'!G185</f>
        <v>0.93819444444444433</v>
      </c>
      <c r="H170" s="6">
        <f>'Data - All'!H185</f>
        <v>6</v>
      </c>
      <c r="I170" s="8">
        <f>'Data - All'!I185</f>
        <v>0</v>
      </c>
      <c r="J170" s="8">
        <f>'Data - All'!J185</f>
        <v>5</v>
      </c>
      <c r="K170" s="8">
        <f>'Data - All'!K185</f>
        <v>3</v>
      </c>
      <c r="L170" s="1">
        <f>'Data - All'!L185</f>
        <v>54</v>
      </c>
    </row>
    <row r="171" spans="1:12" s="9" customFormat="1">
      <c r="A171" s="1" t="str">
        <f>'Data - All'!A192</f>
        <v>RegionEx</v>
      </c>
      <c r="B171" s="1" t="str">
        <f>'Data - All'!B192</f>
        <v>MSY</v>
      </c>
      <c r="C171" s="1" t="str">
        <f>'Data - All'!C192</f>
        <v>PNS</v>
      </c>
      <c r="D171" s="7">
        <f>'Data - All'!D192</f>
        <v>39702</v>
      </c>
      <c r="E171" s="5">
        <f>'Data - All'!E192</f>
        <v>0.88541666666666663</v>
      </c>
      <c r="F171" s="5">
        <f>'Data - All'!F192</f>
        <v>0.93402777777777768</v>
      </c>
      <c r="G171" s="5">
        <f>'Data - All'!G192</f>
        <v>0.93680555555555545</v>
      </c>
      <c r="H171" s="6">
        <f>'Data - All'!H192</f>
        <v>4</v>
      </c>
      <c r="I171" s="8">
        <f>'Data - All'!I192</f>
        <v>0</v>
      </c>
      <c r="J171" s="8">
        <f>'Data - All'!J192</f>
        <v>5</v>
      </c>
      <c r="K171" s="8">
        <f>'Data - All'!K192</f>
        <v>3</v>
      </c>
      <c r="L171" s="1">
        <f>'Data - All'!L192</f>
        <v>57</v>
      </c>
    </row>
    <row r="172" spans="1:12" s="9" customFormat="1">
      <c r="A172" s="1" t="str">
        <f>'Data - All'!A199</f>
        <v>RegionEx</v>
      </c>
      <c r="B172" s="1" t="str">
        <f>'Data - All'!B199</f>
        <v>MSY</v>
      </c>
      <c r="C172" s="1" t="str">
        <f>'Data - All'!C199</f>
        <v>PNS</v>
      </c>
      <c r="D172" s="7">
        <f>'Data - All'!D199</f>
        <v>39709</v>
      </c>
      <c r="E172" s="5">
        <f>'Data - All'!E199</f>
        <v>0.88541666666666663</v>
      </c>
      <c r="F172" s="5">
        <f>'Data - All'!F199</f>
        <v>0.93402777777777768</v>
      </c>
      <c r="G172" s="5">
        <f>'Data - All'!G199</f>
        <v>0.93402777777777768</v>
      </c>
      <c r="H172" s="6">
        <f>'Data - All'!H199</f>
        <v>0</v>
      </c>
      <c r="I172" s="8">
        <f>'Data - All'!I199</f>
        <v>0</v>
      </c>
      <c r="J172" s="8">
        <f>'Data - All'!J199</f>
        <v>5</v>
      </c>
      <c r="K172" s="8">
        <f>'Data - All'!K199</f>
        <v>3</v>
      </c>
      <c r="L172" s="1">
        <f>'Data - All'!L199</f>
        <v>49</v>
      </c>
    </row>
    <row r="173" spans="1:12" s="9" customFormat="1">
      <c r="A173" s="1" t="str">
        <f>'Data - All'!A206</f>
        <v>RegionEx</v>
      </c>
      <c r="B173" s="1" t="str">
        <f>'Data - All'!B206</f>
        <v>MSY</v>
      </c>
      <c r="C173" s="1" t="str">
        <f>'Data - All'!C206</f>
        <v>PNS</v>
      </c>
      <c r="D173" s="7">
        <f>'Data - All'!D206</f>
        <v>39716</v>
      </c>
      <c r="E173" s="5">
        <f>'Data - All'!E206</f>
        <v>0.88541666666666663</v>
      </c>
      <c r="F173" s="5">
        <f>'Data - All'!F206</f>
        <v>0.93402777777777768</v>
      </c>
      <c r="G173" s="5">
        <f>'Data - All'!G206</f>
        <v>0.93611111111111101</v>
      </c>
      <c r="H173" s="6">
        <f>'Data - All'!H206</f>
        <v>3</v>
      </c>
      <c r="I173" s="8">
        <f>'Data - All'!I206</f>
        <v>0</v>
      </c>
      <c r="J173" s="8">
        <f>'Data - All'!J206</f>
        <v>5</v>
      </c>
      <c r="K173" s="8">
        <f>'Data - All'!K206</f>
        <v>3</v>
      </c>
      <c r="L173" s="1">
        <f>'Data - All'!L206</f>
        <v>53</v>
      </c>
    </row>
    <row r="174" spans="1:12" s="9" customFormat="1">
      <c r="A174" s="1" t="str">
        <f>'Data - All'!A215</f>
        <v>RegionEx</v>
      </c>
      <c r="B174" s="1" t="str">
        <f>'Data - All'!B215</f>
        <v>PNS</v>
      </c>
      <c r="C174" s="1" t="str">
        <f>'Data - All'!C215</f>
        <v>MSY</v>
      </c>
      <c r="D174" s="7">
        <f>'Data - All'!D215</f>
        <v>39695</v>
      </c>
      <c r="E174" s="5">
        <f>'Data - All'!E215</f>
        <v>0.75347222222222221</v>
      </c>
      <c r="F174" s="5">
        <f>'Data - All'!F215</f>
        <v>0.80208333333333337</v>
      </c>
      <c r="G174" s="5">
        <f>'Data - All'!G215</f>
        <v>0.80694444444444446</v>
      </c>
      <c r="H174" s="6">
        <f>'Data - All'!H215</f>
        <v>7</v>
      </c>
      <c r="I174" s="8">
        <f>'Data - All'!I215</f>
        <v>0</v>
      </c>
      <c r="J174" s="8">
        <f>'Data - All'!J215</f>
        <v>5</v>
      </c>
      <c r="K174" s="8">
        <f>'Data - All'!K215</f>
        <v>4</v>
      </c>
      <c r="L174" s="1">
        <f>'Data - All'!L215</f>
        <v>61</v>
      </c>
    </row>
    <row r="175" spans="1:12" s="9" customFormat="1">
      <c r="A175" s="1" t="str">
        <f>'Data - All'!A222</f>
        <v>RegionEx</v>
      </c>
      <c r="B175" s="1" t="str">
        <f>'Data - All'!B222</f>
        <v>PNS</v>
      </c>
      <c r="C175" s="1" t="str">
        <f>'Data - All'!C222</f>
        <v>MSY</v>
      </c>
      <c r="D175" s="7">
        <f>'Data - All'!D222</f>
        <v>39702</v>
      </c>
      <c r="E175" s="5">
        <f>'Data - All'!E222</f>
        <v>0.75347222222222221</v>
      </c>
      <c r="F175" s="5">
        <f>'Data - All'!F222</f>
        <v>0.80208333333333337</v>
      </c>
      <c r="G175" s="5">
        <f>'Data - All'!G222</f>
        <v>0.80486111111111114</v>
      </c>
      <c r="H175" s="6">
        <f>'Data - All'!H222</f>
        <v>4</v>
      </c>
      <c r="I175" s="8">
        <f>'Data - All'!I222</f>
        <v>0</v>
      </c>
      <c r="J175" s="8">
        <f>'Data - All'!J222</f>
        <v>5</v>
      </c>
      <c r="K175" s="8">
        <f>'Data - All'!K222</f>
        <v>4</v>
      </c>
      <c r="L175" s="1">
        <f>'Data - All'!L222</f>
        <v>70</v>
      </c>
    </row>
    <row r="176" spans="1:12" s="9" customFormat="1">
      <c r="A176" s="1" t="str">
        <f>'Data - All'!A229</f>
        <v>RegionEx</v>
      </c>
      <c r="B176" s="1" t="str">
        <f>'Data - All'!B229</f>
        <v>PNS</v>
      </c>
      <c r="C176" s="1" t="str">
        <f>'Data - All'!C229</f>
        <v>MSY</v>
      </c>
      <c r="D176" s="7">
        <f>'Data - All'!D229</f>
        <v>39709</v>
      </c>
      <c r="E176" s="5">
        <f>'Data - All'!E229</f>
        <v>0.75347222222222221</v>
      </c>
      <c r="F176" s="5">
        <f>'Data - All'!F229</f>
        <v>0.80208333333333337</v>
      </c>
      <c r="G176" s="5">
        <f>'Data - All'!G229</f>
        <v>0.8</v>
      </c>
      <c r="H176" s="6">
        <f>'Data - All'!H229</f>
        <v>-3</v>
      </c>
      <c r="I176" s="8">
        <f>'Data - All'!I229</f>
        <v>0</v>
      </c>
      <c r="J176" s="8">
        <f>'Data - All'!J229</f>
        <v>5</v>
      </c>
      <c r="K176" s="8">
        <f>'Data - All'!K229</f>
        <v>4</v>
      </c>
      <c r="L176" s="1">
        <f>'Data - All'!L229</f>
        <v>62</v>
      </c>
    </row>
    <row r="177" spans="1:12" s="9" customFormat="1">
      <c r="A177" s="1" t="str">
        <f>'Data - All'!A236</f>
        <v>RegionEx</v>
      </c>
      <c r="B177" s="1" t="str">
        <f>'Data - All'!B236</f>
        <v>PNS</v>
      </c>
      <c r="C177" s="1" t="str">
        <f>'Data - All'!C236</f>
        <v>MSY</v>
      </c>
      <c r="D177" s="7">
        <f>'Data - All'!D236</f>
        <v>39716</v>
      </c>
      <c r="E177" s="5">
        <f>'Data - All'!E236</f>
        <v>0.75347222222222221</v>
      </c>
      <c r="F177" s="5">
        <f>'Data - All'!F236</f>
        <v>0.80208333333333337</v>
      </c>
      <c r="G177" s="5">
        <f>'Data - All'!G236</f>
        <v>0.80208333333333337</v>
      </c>
      <c r="H177" s="6">
        <f>'Data - All'!H236</f>
        <v>0</v>
      </c>
      <c r="I177" s="8">
        <f>'Data - All'!I236</f>
        <v>0</v>
      </c>
      <c r="J177" s="8">
        <f>'Data - All'!J236</f>
        <v>5</v>
      </c>
      <c r="K177" s="8">
        <f>'Data - All'!K236</f>
        <v>4</v>
      </c>
      <c r="L177" s="1">
        <f>'Data - All'!L236</f>
        <v>79</v>
      </c>
    </row>
    <row r="178" spans="1:12" s="9" customFormat="1">
      <c r="A178" s="1" t="str">
        <f>'Data - All'!A14</f>
        <v>RegionEx</v>
      </c>
      <c r="B178" s="1" t="str">
        <f>'Data - All'!B14</f>
        <v>DFW</v>
      </c>
      <c r="C178" s="1" t="str">
        <f>'Data - All'!C14</f>
        <v>MSY</v>
      </c>
      <c r="D178" s="7">
        <f>'Data - All'!D14</f>
        <v>39696</v>
      </c>
      <c r="E178" s="5">
        <f>'Data - All'!E14</f>
        <v>0.38194444444444442</v>
      </c>
      <c r="F178" s="5">
        <f>'Data - All'!F14</f>
        <v>0.44444444444444442</v>
      </c>
      <c r="G178" s="5">
        <f>'Data - All'!G14</f>
        <v>0.45347222222222222</v>
      </c>
      <c r="H178" s="6">
        <f>'Data - All'!H14</f>
        <v>13</v>
      </c>
      <c r="I178" s="8">
        <f>'Data - All'!I14</f>
        <v>0</v>
      </c>
      <c r="J178" s="8">
        <f>'Data - All'!J14</f>
        <v>6</v>
      </c>
      <c r="K178" s="8">
        <f>'Data - All'!K14</f>
        <v>1</v>
      </c>
      <c r="L178" s="1">
        <f>'Data - All'!L14</f>
        <v>182</v>
      </c>
    </row>
    <row r="179" spans="1:12" s="9" customFormat="1">
      <c r="A179" s="1" t="str">
        <f>'Data - All'!A15</f>
        <v>RegionEx</v>
      </c>
      <c r="B179" s="1" t="str">
        <f>'Data - All'!B15</f>
        <v>DFW</v>
      </c>
      <c r="C179" s="1" t="str">
        <f>'Data - All'!C15</f>
        <v>MSY</v>
      </c>
      <c r="D179" s="7">
        <f>'Data - All'!D15</f>
        <v>39696</v>
      </c>
      <c r="E179" s="5">
        <f>'Data - All'!E15</f>
        <v>0.54861111111111105</v>
      </c>
      <c r="F179" s="5">
        <f>'Data - All'!F15</f>
        <v>0.61111111111111105</v>
      </c>
      <c r="G179" s="5">
        <f>'Data - All'!G15</f>
        <v>0.6201388888888888</v>
      </c>
      <c r="H179" s="6">
        <f>'Data - All'!H15</f>
        <v>13</v>
      </c>
      <c r="I179" s="8">
        <f>'Data - All'!I15</f>
        <v>0</v>
      </c>
      <c r="J179" s="8">
        <f>'Data - All'!J15</f>
        <v>6</v>
      </c>
      <c r="K179" s="8">
        <f>'Data - All'!K15</f>
        <v>1</v>
      </c>
      <c r="L179" s="1">
        <f>'Data - All'!L15</f>
        <v>193</v>
      </c>
    </row>
    <row r="180" spans="1:12" s="9" customFormat="1">
      <c r="A180" s="1" t="str">
        <f>'Data - All'!A16</f>
        <v>RegionEx</v>
      </c>
      <c r="B180" s="1" t="str">
        <f>'Data - All'!B16</f>
        <v>DFW</v>
      </c>
      <c r="C180" s="1" t="str">
        <f>'Data - All'!C16</f>
        <v>MSY</v>
      </c>
      <c r="D180" s="7">
        <f>'Data - All'!D16</f>
        <v>39696</v>
      </c>
      <c r="E180" s="5">
        <f>'Data - All'!E16</f>
        <v>0.75694444444444453</v>
      </c>
      <c r="F180" s="5">
        <f>'Data - All'!F16</f>
        <v>0.81944444444444453</v>
      </c>
      <c r="G180" s="5">
        <f>'Data - All'!G16</f>
        <v>0.82847222222222228</v>
      </c>
      <c r="H180" s="6">
        <f>'Data - All'!H16</f>
        <v>13</v>
      </c>
      <c r="I180" s="8">
        <f>'Data - All'!I16</f>
        <v>0</v>
      </c>
      <c r="J180" s="8">
        <f>'Data - All'!J16</f>
        <v>6</v>
      </c>
      <c r="K180" s="8">
        <f>'Data - All'!K16</f>
        <v>1</v>
      </c>
      <c r="L180" s="1">
        <f>'Data - All'!L16</f>
        <v>192</v>
      </c>
    </row>
    <row r="181" spans="1:12" s="9" customFormat="1">
      <c r="A181" s="1" t="str">
        <f>'Data - All'!A35</f>
        <v>RegionEx</v>
      </c>
      <c r="B181" s="1" t="str">
        <f>'Data - All'!B35</f>
        <v>DFW</v>
      </c>
      <c r="C181" s="1" t="str">
        <f>'Data - All'!C35</f>
        <v>MSY</v>
      </c>
      <c r="D181" s="7">
        <f>'Data - All'!D35</f>
        <v>39703</v>
      </c>
      <c r="E181" s="5">
        <f>'Data - All'!E35</f>
        <v>0.38194444444444442</v>
      </c>
      <c r="F181" s="5">
        <f>'Data - All'!F35</f>
        <v>0.44444444444444442</v>
      </c>
      <c r="G181" s="5">
        <f>'Data - All'!G35</f>
        <v>0.54722222222222217</v>
      </c>
      <c r="H181" s="6">
        <f>'Data - All'!H35</f>
        <v>148</v>
      </c>
      <c r="I181" s="8">
        <f>'Data - All'!I35</f>
        <v>1</v>
      </c>
      <c r="J181" s="8">
        <f>'Data - All'!J35</f>
        <v>6</v>
      </c>
      <c r="K181" s="8">
        <f>'Data - All'!K35</f>
        <v>1</v>
      </c>
      <c r="L181" s="1">
        <f>'Data - All'!L35</f>
        <v>176</v>
      </c>
    </row>
    <row r="182" spans="1:12" s="9" customFormat="1">
      <c r="A182" s="1" t="str">
        <f>'Data - All'!A36</f>
        <v>RegionEx</v>
      </c>
      <c r="B182" s="1" t="str">
        <f>'Data - All'!B36</f>
        <v>DFW</v>
      </c>
      <c r="C182" s="1" t="str">
        <f>'Data - All'!C36</f>
        <v>MSY</v>
      </c>
      <c r="D182" s="7">
        <f>'Data - All'!D36</f>
        <v>39703</v>
      </c>
      <c r="E182" s="5">
        <f>'Data - All'!E36</f>
        <v>0.54861111111111105</v>
      </c>
      <c r="F182" s="5">
        <f>'Data - All'!F36</f>
        <v>0.61111111111111105</v>
      </c>
      <c r="G182" s="5">
        <f>'Data - All'!G36</f>
        <v>0.69444444444444442</v>
      </c>
      <c r="H182" s="6">
        <f>'Data - All'!H36</f>
        <v>120</v>
      </c>
      <c r="I182" s="8">
        <f>'Data - All'!I36</f>
        <v>1</v>
      </c>
      <c r="J182" s="8">
        <f>'Data - All'!J36</f>
        <v>6</v>
      </c>
      <c r="K182" s="8">
        <f>'Data - All'!K36</f>
        <v>1</v>
      </c>
      <c r="L182" s="1">
        <f>'Data - All'!L36</f>
        <v>182</v>
      </c>
    </row>
    <row r="183" spans="1:12" s="9" customFormat="1">
      <c r="A183" s="1" t="str">
        <f>'Data - All'!A37</f>
        <v>RegionEx</v>
      </c>
      <c r="B183" s="1" t="str">
        <f>'Data - All'!B37</f>
        <v>DFW</v>
      </c>
      <c r="C183" s="1" t="str">
        <f>'Data - All'!C37</f>
        <v>MSY</v>
      </c>
      <c r="D183" s="7">
        <f>'Data - All'!D37</f>
        <v>39703</v>
      </c>
      <c r="E183" s="5">
        <f>'Data - All'!E37</f>
        <v>0.75694444444444453</v>
      </c>
      <c r="F183" s="5">
        <f>'Data - All'!F37</f>
        <v>0.81944444444444453</v>
      </c>
      <c r="G183" s="5">
        <f>'Data - All'!G37</f>
        <v>0.8979166666666667</v>
      </c>
      <c r="H183" s="6">
        <f>'Data - All'!H37</f>
        <v>113</v>
      </c>
      <c r="I183" s="8">
        <f>'Data - All'!I37</f>
        <v>1</v>
      </c>
      <c r="J183" s="8">
        <f>'Data - All'!J37</f>
        <v>6</v>
      </c>
      <c r="K183" s="8">
        <f>'Data - All'!K37</f>
        <v>1</v>
      </c>
      <c r="L183" s="1">
        <f>'Data - All'!L37</f>
        <v>174</v>
      </c>
    </row>
    <row r="184" spans="1:12" s="9" customFormat="1">
      <c r="A184" s="1" t="str">
        <f>'Data - All'!A56</f>
        <v>RegionEx</v>
      </c>
      <c r="B184" s="1" t="str">
        <f>'Data - All'!B56</f>
        <v>DFW</v>
      </c>
      <c r="C184" s="1" t="str">
        <f>'Data - All'!C56</f>
        <v>MSY</v>
      </c>
      <c r="D184" s="7">
        <f>'Data - All'!D56</f>
        <v>39710</v>
      </c>
      <c r="E184" s="5">
        <f>'Data - All'!E56</f>
        <v>0.38194444444444442</v>
      </c>
      <c r="F184" s="5">
        <f>'Data - All'!F56</f>
        <v>0.44444444444444442</v>
      </c>
      <c r="G184" s="5">
        <f>'Data - All'!G56</f>
        <v>0.45624999999999999</v>
      </c>
      <c r="H184" s="6">
        <f>'Data - All'!H56</f>
        <v>17</v>
      </c>
      <c r="I184" s="8">
        <f>'Data - All'!I56</f>
        <v>1</v>
      </c>
      <c r="J184" s="8">
        <f>'Data - All'!J56</f>
        <v>6</v>
      </c>
      <c r="K184" s="8">
        <f>'Data - All'!K56</f>
        <v>1</v>
      </c>
      <c r="L184" s="1">
        <f>'Data - All'!L56</f>
        <v>181</v>
      </c>
    </row>
    <row r="185" spans="1:12" s="9" customFormat="1">
      <c r="A185" s="1" t="str">
        <f>'Data - All'!A57</f>
        <v>RegionEx</v>
      </c>
      <c r="B185" s="1" t="str">
        <f>'Data - All'!B57</f>
        <v>DFW</v>
      </c>
      <c r="C185" s="1" t="str">
        <f>'Data - All'!C57</f>
        <v>MSY</v>
      </c>
      <c r="D185" s="7">
        <f>'Data - All'!D57</f>
        <v>39710</v>
      </c>
      <c r="E185" s="5">
        <f>'Data - All'!E57</f>
        <v>0.54861111111111105</v>
      </c>
      <c r="F185" s="5">
        <f>'Data - All'!F57</f>
        <v>0.61111111111111105</v>
      </c>
      <c r="G185" s="5">
        <f>'Data - All'!G57</f>
        <v>0.62361111111111101</v>
      </c>
      <c r="H185" s="6">
        <f>'Data - All'!H57</f>
        <v>18</v>
      </c>
      <c r="I185" s="8">
        <f>'Data - All'!I57</f>
        <v>1</v>
      </c>
      <c r="J185" s="8">
        <f>'Data - All'!J57</f>
        <v>6</v>
      </c>
      <c r="K185" s="8">
        <f>'Data - All'!K57</f>
        <v>1</v>
      </c>
      <c r="L185" s="1">
        <f>'Data - All'!L57</f>
        <v>191</v>
      </c>
    </row>
    <row r="186" spans="1:12" s="9" customFormat="1">
      <c r="A186" s="1" t="str">
        <f>'Data - All'!A58</f>
        <v>RegionEx</v>
      </c>
      <c r="B186" s="1" t="str">
        <f>'Data - All'!B58</f>
        <v>DFW</v>
      </c>
      <c r="C186" s="1" t="str">
        <f>'Data - All'!C58</f>
        <v>MSY</v>
      </c>
      <c r="D186" s="7">
        <f>'Data - All'!D58</f>
        <v>39710</v>
      </c>
      <c r="E186" s="5">
        <f>'Data - All'!E58</f>
        <v>0.75694444444444453</v>
      </c>
      <c r="F186" s="5">
        <f>'Data - All'!F58</f>
        <v>0.81944444444444453</v>
      </c>
      <c r="G186" s="5">
        <f>'Data - All'!G58</f>
        <v>0.83125000000000004</v>
      </c>
      <c r="H186" s="6">
        <f>'Data - All'!H58</f>
        <v>17</v>
      </c>
      <c r="I186" s="8">
        <f>'Data - All'!I58</f>
        <v>1</v>
      </c>
      <c r="J186" s="8">
        <f>'Data - All'!J58</f>
        <v>6</v>
      </c>
      <c r="K186" s="8">
        <f>'Data - All'!K58</f>
        <v>1</v>
      </c>
      <c r="L186" s="1">
        <f>'Data - All'!L58</f>
        <v>191</v>
      </c>
    </row>
    <row r="187" spans="1:12" s="9" customFormat="1">
      <c r="A187" s="1" t="str">
        <f>'Data - All'!A77</f>
        <v>RegionEx</v>
      </c>
      <c r="B187" s="1" t="str">
        <f>'Data - All'!B77</f>
        <v>DFW</v>
      </c>
      <c r="C187" s="1" t="str">
        <f>'Data - All'!C77</f>
        <v>MSY</v>
      </c>
      <c r="D187" s="7">
        <f>'Data - All'!D77</f>
        <v>39717</v>
      </c>
      <c r="E187" s="5">
        <f>'Data - All'!E77</f>
        <v>0.38194444444444442</v>
      </c>
      <c r="F187" s="5">
        <f>'Data - All'!F77</f>
        <v>0.44444444444444442</v>
      </c>
      <c r="G187" s="5">
        <f>'Data - All'!G77</f>
        <v>0.45624999999999999</v>
      </c>
      <c r="H187" s="6">
        <f>'Data - All'!H77</f>
        <v>17</v>
      </c>
      <c r="I187" s="8">
        <f>'Data - All'!I77</f>
        <v>1</v>
      </c>
      <c r="J187" s="8">
        <f>'Data - All'!J77</f>
        <v>6</v>
      </c>
      <c r="K187" s="8">
        <f>'Data - All'!K77</f>
        <v>1</v>
      </c>
      <c r="L187" s="1">
        <f>'Data - All'!L77</f>
        <v>168</v>
      </c>
    </row>
    <row r="188" spans="1:12" s="9" customFormat="1">
      <c r="A188" s="1" t="str">
        <f>'Data - All'!A78</f>
        <v>RegionEx</v>
      </c>
      <c r="B188" s="1" t="str">
        <f>'Data - All'!B78</f>
        <v>DFW</v>
      </c>
      <c r="C188" s="1" t="str">
        <f>'Data - All'!C78</f>
        <v>MSY</v>
      </c>
      <c r="D188" s="7">
        <f>'Data - All'!D78</f>
        <v>39717</v>
      </c>
      <c r="E188" s="5">
        <f>'Data - All'!E78</f>
        <v>0.54861111111111105</v>
      </c>
      <c r="F188" s="5">
        <f>'Data - All'!F78</f>
        <v>0.61111111111111105</v>
      </c>
      <c r="G188" s="5">
        <f>'Data - All'!G78</f>
        <v>0.62222222222222212</v>
      </c>
      <c r="H188" s="6">
        <f>'Data - All'!H78</f>
        <v>16</v>
      </c>
      <c r="I188" s="8">
        <f>'Data - All'!I78</f>
        <v>1</v>
      </c>
      <c r="J188" s="8">
        <f>'Data - All'!J78</f>
        <v>6</v>
      </c>
      <c r="K188" s="8">
        <f>'Data - All'!K78</f>
        <v>1</v>
      </c>
      <c r="L188" s="1">
        <f>'Data - All'!L78</f>
        <v>177</v>
      </c>
    </row>
    <row r="189" spans="1:12" s="9" customFormat="1">
      <c r="A189" s="1" t="str">
        <f>'Data - All'!A79</f>
        <v>RegionEx</v>
      </c>
      <c r="B189" s="1" t="str">
        <f>'Data - All'!B79</f>
        <v>DFW</v>
      </c>
      <c r="C189" s="1" t="str">
        <f>'Data - All'!C79</f>
        <v>MSY</v>
      </c>
      <c r="D189" s="7">
        <f>'Data - All'!D79</f>
        <v>39717</v>
      </c>
      <c r="E189" s="5">
        <f>'Data - All'!E79</f>
        <v>0.75694444444444453</v>
      </c>
      <c r="F189" s="5">
        <f>'Data - All'!F79</f>
        <v>0.81944444444444453</v>
      </c>
      <c r="G189" s="5">
        <f>'Data - All'!G79</f>
        <v>0.83125000000000004</v>
      </c>
      <c r="H189" s="6">
        <f>'Data - All'!H79</f>
        <v>17</v>
      </c>
      <c r="I189" s="8">
        <f>'Data - All'!I79</f>
        <v>1</v>
      </c>
      <c r="J189" s="8">
        <f>'Data - All'!J79</f>
        <v>6</v>
      </c>
      <c r="K189" s="8">
        <f>'Data - All'!K79</f>
        <v>1</v>
      </c>
      <c r="L189" s="1">
        <f>'Data - All'!L79</f>
        <v>181</v>
      </c>
    </row>
    <row r="190" spans="1:12" s="9" customFormat="1">
      <c r="A190" s="1" t="str">
        <f>'Data - All'!A104</f>
        <v>RegionEx</v>
      </c>
      <c r="B190" s="1" t="str">
        <f>'Data - All'!B104</f>
        <v>MSY</v>
      </c>
      <c r="C190" s="1" t="str">
        <f>'Data - All'!C104</f>
        <v>DFW</v>
      </c>
      <c r="D190" s="7">
        <f>'Data - All'!D104</f>
        <v>39696</v>
      </c>
      <c r="E190" s="5">
        <f>'Data - All'!E104</f>
        <v>0.32291666666666669</v>
      </c>
      <c r="F190" s="5">
        <f>'Data - All'!F104</f>
        <v>0.38541666666666669</v>
      </c>
      <c r="G190" s="5">
        <f>'Data - All'!G104</f>
        <v>0.39513888888888893</v>
      </c>
      <c r="H190" s="6">
        <f>'Data - All'!H104</f>
        <v>14</v>
      </c>
      <c r="I190" s="8">
        <f>'Data - All'!I104</f>
        <v>0</v>
      </c>
      <c r="J190" s="8">
        <f>'Data - All'!J104</f>
        <v>6</v>
      </c>
      <c r="K190" s="8">
        <f>'Data - All'!K104</f>
        <v>2</v>
      </c>
      <c r="L190" s="1">
        <f>'Data - All'!L104</f>
        <v>179</v>
      </c>
    </row>
    <row r="191" spans="1:12" s="9" customFormat="1">
      <c r="A191" s="1" t="str">
        <f>'Data - All'!A105</f>
        <v>RegionEx</v>
      </c>
      <c r="B191" s="1" t="str">
        <f>'Data - All'!B105</f>
        <v>MSY</v>
      </c>
      <c r="C191" s="1" t="str">
        <f>'Data - All'!C105</f>
        <v>DFW</v>
      </c>
      <c r="D191" s="7">
        <f>'Data - All'!D105</f>
        <v>39696</v>
      </c>
      <c r="E191" s="5">
        <f>'Data - All'!E105</f>
        <v>0.61458333333333337</v>
      </c>
      <c r="F191" s="5">
        <f>'Data - All'!F105</f>
        <v>0.67708333333333337</v>
      </c>
      <c r="G191" s="5">
        <f>'Data - All'!G105</f>
        <v>0.68680555555555556</v>
      </c>
      <c r="H191" s="6">
        <f>'Data - All'!H105</f>
        <v>14</v>
      </c>
      <c r="I191" s="8">
        <f>'Data - All'!I105</f>
        <v>0</v>
      </c>
      <c r="J191" s="8">
        <f>'Data - All'!J105</f>
        <v>6</v>
      </c>
      <c r="K191" s="8">
        <f>'Data - All'!K105</f>
        <v>2</v>
      </c>
      <c r="L191" s="1">
        <f>'Data - All'!L105</f>
        <v>171</v>
      </c>
    </row>
    <row r="192" spans="1:12" s="9" customFormat="1">
      <c r="A192" s="1" t="str">
        <f>'Data - All'!A106</f>
        <v>RegionEx</v>
      </c>
      <c r="B192" s="1" t="str">
        <f>'Data - All'!B106</f>
        <v>MSY</v>
      </c>
      <c r="C192" s="1" t="str">
        <f>'Data - All'!C106</f>
        <v>DFW</v>
      </c>
      <c r="D192" s="7">
        <f>'Data - All'!D106</f>
        <v>39696</v>
      </c>
      <c r="E192" s="5">
        <f>'Data - All'!E106</f>
        <v>0.86458333333333337</v>
      </c>
      <c r="F192" s="5">
        <f>'Data - All'!F106</f>
        <v>0.92708333333333337</v>
      </c>
      <c r="G192" s="5">
        <f>'Data - All'!G106</f>
        <v>0.93680555555555556</v>
      </c>
      <c r="H192" s="6">
        <f>'Data - All'!H106</f>
        <v>14</v>
      </c>
      <c r="I192" s="8">
        <f>'Data - All'!I106</f>
        <v>0</v>
      </c>
      <c r="J192" s="8">
        <f>'Data - All'!J106</f>
        <v>6</v>
      </c>
      <c r="K192" s="8">
        <f>'Data - All'!K106</f>
        <v>2</v>
      </c>
      <c r="L192" s="1">
        <f>'Data - All'!L106</f>
        <v>165</v>
      </c>
    </row>
    <row r="193" spans="1:12" s="9" customFormat="1">
      <c r="A193" s="1" t="str">
        <f>'Data - All'!A125</f>
        <v>RegionEx</v>
      </c>
      <c r="B193" s="1" t="str">
        <f>'Data - All'!B125</f>
        <v>MSY</v>
      </c>
      <c r="C193" s="1" t="str">
        <f>'Data - All'!C125</f>
        <v>DFW</v>
      </c>
      <c r="D193" s="7">
        <f>'Data - All'!D125</f>
        <v>39703</v>
      </c>
      <c r="E193" s="5">
        <f>'Data - All'!E125</f>
        <v>0.32291666666666669</v>
      </c>
      <c r="F193" s="5">
        <f>'Data - All'!F125</f>
        <v>0.38541666666666669</v>
      </c>
      <c r="G193" s="5">
        <f>'Data - All'!G125</f>
        <v>0.4916666666666667</v>
      </c>
      <c r="H193" s="6">
        <f>'Data - All'!H125</f>
        <v>153</v>
      </c>
      <c r="I193" s="8">
        <f>'Data - All'!I125</f>
        <v>1</v>
      </c>
      <c r="J193" s="8">
        <f>'Data - All'!J125</f>
        <v>6</v>
      </c>
      <c r="K193" s="8">
        <f>'Data - All'!K125</f>
        <v>2</v>
      </c>
      <c r="L193" s="1">
        <f>'Data - All'!L125</f>
        <v>183</v>
      </c>
    </row>
    <row r="194" spans="1:12" s="9" customFormat="1">
      <c r="A194" s="1" t="str">
        <f>'Data - All'!A126</f>
        <v>RegionEx</v>
      </c>
      <c r="B194" s="1" t="str">
        <f>'Data - All'!B126</f>
        <v>MSY</v>
      </c>
      <c r="C194" s="1" t="str">
        <f>'Data - All'!C126</f>
        <v>DFW</v>
      </c>
      <c r="D194" s="7">
        <f>'Data - All'!D126</f>
        <v>39703</v>
      </c>
      <c r="E194" s="5">
        <f>'Data - All'!E126</f>
        <v>0.61458333333333337</v>
      </c>
      <c r="F194" s="5">
        <f>'Data - All'!F126</f>
        <v>0.67708333333333337</v>
      </c>
      <c r="G194" s="5">
        <f>'Data - All'!G126</f>
        <v>0.75347222222222221</v>
      </c>
      <c r="H194" s="6">
        <f>'Data - All'!H126</f>
        <v>110</v>
      </c>
      <c r="I194" s="8">
        <f>'Data - All'!I126</f>
        <v>1</v>
      </c>
      <c r="J194" s="8">
        <f>'Data - All'!J126</f>
        <v>6</v>
      </c>
      <c r="K194" s="8">
        <f>'Data - All'!K126</f>
        <v>2</v>
      </c>
      <c r="L194" s="1">
        <f>'Data - All'!L126</f>
        <v>181</v>
      </c>
    </row>
    <row r="195" spans="1:12" s="9" customFormat="1">
      <c r="A195" s="1" t="str">
        <f>'Data - All'!A127</f>
        <v>RegionEx</v>
      </c>
      <c r="B195" s="1" t="str">
        <f>'Data - All'!B127</f>
        <v>MSY</v>
      </c>
      <c r="C195" s="1" t="str">
        <f>'Data - All'!C127</f>
        <v>DFW</v>
      </c>
      <c r="D195" s="7">
        <f>'Data - All'!D127</f>
        <v>39703</v>
      </c>
      <c r="E195" s="5">
        <f>'Data - All'!E127</f>
        <v>0.86458333333333337</v>
      </c>
      <c r="F195" s="5">
        <f>'Data - All'!F127</f>
        <v>0.92708333333333337</v>
      </c>
      <c r="G195" s="5">
        <f>'Data - All'!G127</f>
        <v>0.99305555555555558</v>
      </c>
      <c r="H195" s="6">
        <f>'Data - All'!H127</f>
        <v>95</v>
      </c>
      <c r="I195" s="8">
        <f>'Data - All'!I127</f>
        <v>1</v>
      </c>
      <c r="J195" s="8">
        <f>'Data - All'!J127</f>
        <v>6</v>
      </c>
      <c r="K195" s="8">
        <f>'Data - All'!K127</f>
        <v>2</v>
      </c>
      <c r="L195" s="1">
        <f>'Data - All'!L127</f>
        <v>169</v>
      </c>
    </row>
    <row r="196" spans="1:12" s="9" customFormat="1">
      <c r="A196" s="1" t="str">
        <f>'Data - All'!A146</f>
        <v>RegionEx</v>
      </c>
      <c r="B196" s="1" t="str">
        <f>'Data - All'!B146</f>
        <v>MSY</v>
      </c>
      <c r="C196" s="1" t="str">
        <f>'Data - All'!C146</f>
        <v>DFW</v>
      </c>
      <c r="D196" s="7">
        <f>'Data - All'!D146</f>
        <v>39710</v>
      </c>
      <c r="E196" s="5">
        <f>'Data - All'!E146</f>
        <v>0.32291666666666669</v>
      </c>
      <c r="F196" s="5">
        <f>'Data - All'!F146</f>
        <v>0.38541666666666669</v>
      </c>
      <c r="G196" s="5">
        <f>'Data - All'!G146</f>
        <v>0.4</v>
      </c>
      <c r="H196" s="6">
        <f>'Data - All'!H146</f>
        <v>21</v>
      </c>
      <c r="I196" s="8">
        <f>'Data - All'!I146</f>
        <v>1</v>
      </c>
      <c r="J196" s="8">
        <f>'Data - All'!J146</f>
        <v>6</v>
      </c>
      <c r="K196" s="8">
        <f>'Data - All'!K146</f>
        <v>2</v>
      </c>
      <c r="L196" s="1">
        <f>'Data - All'!L146</f>
        <v>181</v>
      </c>
    </row>
    <row r="197" spans="1:12" s="9" customFormat="1">
      <c r="A197" s="1" t="str">
        <f>'Data - All'!A147</f>
        <v>RegionEx</v>
      </c>
      <c r="B197" s="1" t="str">
        <f>'Data - All'!B147</f>
        <v>MSY</v>
      </c>
      <c r="C197" s="1" t="str">
        <f>'Data - All'!C147</f>
        <v>DFW</v>
      </c>
      <c r="D197" s="7">
        <f>'Data - All'!D147</f>
        <v>39710</v>
      </c>
      <c r="E197" s="5">
        <f>'Data - All'!E147</f>
        <v>0.61458333333333337</v>
      </c>
      <c r="F197" s="5">
        <f>'Data - All'!F147</f>
        <v>0.67708333333333337</v>
      </c>
      <c r="G197" s="5">
        <f>'Data - All'!G147</f>
        <v>0.69027777777777777</v>
      </c>
      <c r="H197" s="6">
        <f>'Data - All'!H147</f>
        <v>19</v>
      </c>
      <c r="I197" s="8">
        <f>'Data - All'!I147</f>
        <v>1</v>
      </c>
      <c r="J197" s="8">
        <f>'Data - All'!J147</f>
        <v>6</v>
      </c>
      <c r="K197" s="8">
        <f>'Data - All'!K147</f>
        <v>2</v>
      </c>
      <c r="L197" s="1">
        <f>'Data - All'!L147</f>
        <v>184</v>
      </c>
    </row>
    <row r="198" spans="1:12" s="9" customFormat="1">
      <c r="A198" s="1" t="str">
        <f>'Data - All'!A148</f>
        <v>RegionEx</v>
      </c>
      <c r="B198" s="1" t="str">
        <f>'Data - All'!B148</f>
        <v>MSY</v>
      </c>
      <c r="C198" s="1" t="str">
        <f>'Data - All'!C148</f>
        <v>DFW</v>
      </c>
      <c r="D198" s="7">
        <f>'Data - All'!D148</f>
        <v>39710</v>
      </c>
      <c r="E198" s="5">
        <f>'Data - All'!E148</f>
        <v>0.86458333333333337</v>
      </c>
      <c r="F198" s="5">
        <f>'Data - All'!F148</f>
        <v>0.92708333333333337</v>
      </c>
      <c r="G198" s="5">
        <f>'Data - All'!G148</f>
        <v>0.94027777777777777</v>
      </c>
      <c r="H198" s="6">
        <f>'Data - All'!H148</f>
        <v>19</v>
      </c>
      <c r="I198" s="8">
        <f>'Data - All'!I148</f>
        <v>1</v>
      </c>
      <c r="J198" s="8">
        <f>'Data - All'!J148</f>
        <v>6</v>
      </c>
      <c r="K198" s="8">
        <f>'Data - All'!K148</f>
        <v>2</v>
      </c>
      <c r="L198" s="1">
        <f>'Data - All'!L148</f>
        <v>177</v>
      </c>
    </row>
    <row r="199" spans="1:12" s="9" customFormat="1">
      <c r="A199" s="1" t="str">
        <f>'Data - All'!A167</f>
        <v>RegionEx</v>
      </c>
      <c r="B199" s="1" t="str">
        <f>'Data - All'!B167</f>
        <v>MSY</v>
      </c>
      <c r="C199" s="1" t="str">
        <f>'Data - All'!C167</f>
        <v>DFW</v>
      </c>
      <c r="D199" s="7">
        <f>'Data - All'!D167</f>
        <v>39717</v>
      </c>
      <c r="E199" s="5">
        <f>'Data - All'!E167</f>
        <v>0.32291666666666669</v>
      </c>
      <c r="F199" s="5">
        <f>'Data - All'!F167</f>
        <v>0.38541666666666669</v>
      </c>
      <c r="G199" s="5">
        <f>'Data - All'!G167</f>
        <v>0.3979166666666667</v>
      </c>
      <c r="H199" s="6">
        <f>'Data - All'!H167</f>
        <v>18</v>
      </c>
      <c r="I199" s="8">
        <f>'Data - All'!I167</f>
        <v>1</v>
      </c>
      <c r="J199" s="8">
        <f>'Data - All'!J167</f>
        <v>6</v>
      </c>
      <c r="K199" s="8">
        <f>'Data - All'!K167</f>
        <v>2</v>
      </c>
      <c r="L199" s="1">
        <f>'Data - All'!L167</f>
        <v>175</v>
      </c>
    </row>
    <row r="200" spans="1:12" s="9" customFormat="1">
      <c r="A200" s="1" t="str">
        <f>'Data - All'!A168</f>
        <v>RegionEx</v>
      </c>
      <c r="B200" s="1" t="str">
        <f>'Data - All'!B168</f>
        <v>MSY</v>
      </c>
      <c r="C200" s="1" t="str">
        <f>'Data - All'!C168</f>
        <v>DFW</v>
      </c>
      <c r="D200" s="7">
        <f>'Data - All'!D168</f>
        <v>39717</v>
      </c>
      <c r="E200" s="5">
        <f>'Data - All'!E168</f>
        <v>0.61458333333333337</v>
      </c>
      <c r="F200" s="5">
        <f>'Data - All'!F168</f>
        <v>0.67708333333333337</v>
      </c>
      <c r="G200" s="5">
        <f>'Data - All'!G168</f>
        <v>0.68958333333333333</v>
      </c>
      <c r="H200" s="6">
        <f>'Data - All'!H168</f>
        <v>18</v>
      </c>
      <c r="I200" s="8">
        <f>'Data - All'!I168</f>
        <v>1</v>
      </c>
      <c r="J200" s="8">
        <f>'Data - All'!J168</f>
        <v>6</v>
      </c>
      <c r="K200" s="8">
        <f>'Data - All'!K168</f>
        <v>2</v>
      </c>
      <c r="L200" s="1">
        <f>'Data - All'!L168</f>
        <v>198</v>
      </c>
    </row>
    <row r="201" spans="1:12" s="9" customFormat="1">
      <c r="A201" s="1" t="str">
        <f>'Data - All'!A169</f>
        <v>RegionEx</v>
      </c>
      <c r="B201" s="1" t="str">
        <f>'Data - All'!B169</f>
        <v>MSY</v>
      </c>
      <c r="C201" s="1" t="str">
        <f>'Data - All'!C169</f>
        <v>DFW</v>
      </c>
      <c r="D201" s="7">
        <f>'Data - All'!D169</f>
        <v>39717</v>
      </c>
      <c r="E201" s="5">
        <f>'Data - All'!E169</f>
        <v>0.86458333333333337</v>
      </c>
      <c r="F201" s="5">
        <f>'Data - All'!F169</f>
        <v>0.92708333333333337</v>
      </c>
      <c r="G201" s="5">
        <f>'Data - All'!G169</f>
        <v>0.93958333333333333</v>
      </c>
      <c r="H201" s="6">
        <f>'Data - All'!H169</f>
        <v>18</v>
      </c>
      <c r="I201" s="8">
        <f>'Data - All'!I169</f>
        <v>1</v>
      </c>
      <c r="J201" s="8">
        <f>'Data - All'!J169</f>
        <v>6</v>
      </c>
      <c r="K201" s="8">
        <f>'Data - All'!K169</f>
        <v>2</v>
      </c>
      <c r="L201" s="1">
        <f>'Data - All'!L169</f>
        <v>192</v>
      </c>
    </row>
    <row r="202" spans="1:12" s="9" customFormat="1">
      <c r="A202" s="1" t="str">
        <f>'Data - All'!A186</f>
        <v>RegionEx</v>
      </c>
      <c r="B202" s="1" t="str">
        <f>'Data - All'!B186</f>
        <v>MSY</v>
      </c>
      <c r="C202" s="1" t="str">
        <f>'Data - All'!C186</f>
        <v>PNS</v>
      </c>
      <c r="D202" s="7">
        <f>'Data - All'!D186</f>
        <v>39696</v>
      </c>
      <c r="E202" s="5">
        <f>'Data - All'!E186</f>
        <v>0.88541666666666663</v>
      </c>
      <c r="F202" s="5">
        <f>'Data - All'!F186</f>
        <v>0.93402777777777768</v>
      </c>
      <c r="G202" s="5">
        <f>'Data - All'!G186</f>
        <v>0.9409722222222221</v>
      </c>
      <c r="H202" s="6">
        <f>'Data - All'!H186</f>
        <v>10</v>
      </c>
      <c r="I202" s="8">
        <f>'Data - All'!I186</f>
        <v>0</v>
      </c>
      <c r="J202" s="8">
        <f>'Data - All'!J186</f>
        <v>6</v>
      </c>
      <c r="K202" s="8">
        <f>'Data - All'!K186</f>
        <v>3</v>
      </c>
      <c r="L202" s="1">
        <f>'Data - All'!L186</f>
        <v>122</v>
      </c>
    </row>
    <row r="203" spans="1:12" s="9" customFormat="1">
      <c r="A203" s="1" t="str">
        <f>'Data - All'!A193</f>
        <v>RegionEx</v>
      </c>
      <c r="B203" s="1" t="str">
        <f>'Data - All'!B193</f>
        <v>MSY</v>
      </c>
      <c r="C203" s="1" t="str">
        <f>'Data - All'!C193</f>
        <v>PNS</v>
      </c>
      <c r="D203" s="7">
        <f>'Data - All'!D193</f>
        <v>39703</v>
      </c>
      <c r="E203" s="5">
        <f>'Data - All'!E193</f>
        <v>0.88541666666666663</v>
      </c>
      <c r="F203" s="5">
        <f>'Data - All'!F193</f>
        <v>0.93402777777777768</v>
      </c>
      <c r="G203" s="5">
        <f>'Data - All'!G193</f>
        <v>0.98263888888888884</v>
      </c>
      <c r="H203" s="6">
        <f>'Data - All'!H193</f>
        <v>70</v>
      </c>
      <c r="I203" s="8">
        <f>'Data - All'!I193</f>
        <v>1</v>
      </c>
      <c r="J203" s="8">
        <f>'Data - All'!J193</f>
        <v>6</v>
      </c>
      <c r="K203" s="8">
        <f>'Data - All'!K193</f>
        <v>3</v>
      </c>
      <c r="L203" s="1">
        <f>'Data - All'!L193</f>
        <v>115</v>
      </c>
    </row>
    <row r="204" spans="1:12" s="9" customFormat="1">
      <c r="A204" s="1" t="str">
        <f>'Data - All'!A200</f>
        <v>RegionEx</v>
      </c>
      <c r="B204" s="1" t="str">
        <f>'Data - All'!B200</f>
        <v>MSY</v>
      </c>
      <c r="C204" s="1" t="str">
        <f>'Data - All'!C200</f>
        <v>PNS</v>
      </c>
      <c r="D204" s="7">
        <f>'Data - All'!D200</f>
        <v>39710</v>
      </c>
      <c r="E204" s="5">
        <f>'Data - All'!E200</f>
        <v>0.88541666666666663</v>
      </c>
      <c r="F204" s="5">
        <f>'Data - All'!F200</f>
        <v>0.93402777777777768</v>
      </c>
      <c r="G204" s="5">
        <f>'Data - All'!G200</f>
        <v>0.94513888888888875</v>
      </c>
      <c r="H204" s="6">
        <f>'Data - All'!H200</f>
        <v>16</v>
      </c>
      <c r="I204" s="8">
        <f>'Data - All'!I200</f>
        <v>1</v>
      </c>
      <c r="J204" s="8">
        <f>'Data - All'!J200</f>
        <v>6</v>
      </c>
      <c r="K204" s="8">
        <f>'Data - All'!K200</f>
        <v>3</v>
      </c>
      <c r="L204" s="1">
        <f>'Data - All'!L200</f>
        <v>115</v>
      </c>
    </row>
    <row r="205" spans="1:12" s="9" customFormat="1">
      <c r="A205" s="1" t="str">
        <f>'Data - All'!A207</f>
        <v>RegionEx</v>
      </c>
      <c r="B205" s="1" t="str">
        <f>'Data - All'!B207</f>
        <v>MSY</v>
      </c>
      <c r="C205" s="1" t="str">
        <f>'Data - All'!C207</f>
        <v>PNS</v>
      </c>
      <c r="D205" s="7">
        <f>'Data - All'!D207</f>
        <v>39717</v>
      </c>
      <c r="E205" s="5">
        <f>'Data - All'!E207</f>
        <v>0.88541666666666663</v>
      </c>
      <c r="F205" s="5">
        <f>'Data - All'!F207</f>
        <v>0.93402777777777768</v>
      </c>
      <c r="G205" s="5">
        <f>'Data - All'!G207</f>
        <v>0.94444444444444431</v>
      </c>
      <c r="H205" s="6">
        <f>'Data - All'!H207</f>
        <v>15</v>
      </c>
      <c r="I205" s="8">
        <f>'Data - All'!I207</f>
        <v>1</v>
      </c>
      <c r="J205" s="8">
        <f>'Data - All'!J207</f>
        <v>6</v>
      </c>
      <c r="K205" s="8">
        <f>'Data - All'!K207</f>
        <v>3</v>
      </c>
      <c r="L205" s="1">
        <f>'Data - All'!L207</f>
        <v>112</v>
      </c>
    </row>
    <row r="206" spans="1:12" s="9" customFormat="1">
      <c r="A206" s="1" t="str">
        <f>'Data - All'!A216</f>
        <v>RegionEx</v>
      </c>
      <c r="B206" s="1" t="str">
        <f>'Data - All'!B216</f>
        <v>PNS</v>
      </c>
      <c r="C206" s="1" t="str">
        <f>'Data - All'!C216</f>
        <v>MSY</v>
      </c>
      <c r="D206" s="7">
        <f>'Data - All'!D216</f>
        <v>39696</v>
      </c>
      <c r="E206" s="5">
        <f>'Data - All'!E216</f>
        <v>0.75347222222222221</v>
      </c>
      <c r="F206" s="5">
        <f>'Data - All'!F216</f>
        <v>0.80208333333333337</v>
      </c>
      <c r="G206" s="5">
        <f>'Data - All'!G216</f>
        <v>0.81041666666666667</v>
      </c>
      <c r="H206" s="6">
        <f>'Data - All'!H216</f>
        <v>12</v>
      </c>
      <c r="I206" s="8">
        <f>'Data - All'!I216</f>
        <v>0</v>
      </c>
      <c r="J206" s="8">
        <f>'Data - All'!J216</f>
        <v>6</v>
      </c>
      <c r="K206" s="8">
        <f>'Data - All'!K216</f>
        <v>4</v>
      </c>
      <c r="L206" s="1">
        <f>'Data - All'!L216</f>
        <v>116</v>
      </c>
    </row>
    <row r="207" spans="1:12" s="9" customFormat="1">
      <c r="A207" s="1" t="str">
        <f>'Data - All'!A223</f>
        <v>RegionEx</v>
      </c>
      <c r="B207" s="1" t="str">
        <f>'Data - All'!B223</f>
        <v>PNS</v>
      </c>
      <c r="C207" s="1" t="str">
        <f>'Data - All'!C223</f>
        <v>MSY</v>
      </c>
      <c r="D207" s="7">
        <f>'Data - All'!D223</f>
        <v>39703</v>
      </c>
      <c r="E207" s="5">
        <f>'Data - All'!E223</f>
        <v>0.75347222222222221</v>
      </c>
      <c r="F207" s="5">
        <f>'Data - All'!F223</f>
        <v>0.80208333333333337</v>
      </c>
      <c r="G207" s="5">
        <f>'Data - All'!G223</f>
        <v>0.85416666666666674</v>
      </c>
      <c r="H207" s="6">
        <f>'Data - All'!H223</f>
        <v>75</v>
      </c>
      <c r="I207" s="8">
        <f>'Data - All'!I223</f>
        <v>1</v>
      </c>
      <c r="J207" s="8">
        <f>'Data - All'!J223</f>
        <v>6</v>
      </c>
      <c r="K207" s="8">
        <f>'Data - All'!K223</f>
        <v>4</v>
      </c>
      <c r="L207" s="1">
        <f>'Data - All'!L223</f>
        <v>108</v>
      </c>
    </row>
    <row r="208" spans="1:12" s="9" customFormat="1">
      <c r="A208" s="1" t="str">
        <f>'Data - All'!A230</f>
        <v>RegionEx</v>
      </c>
      <c r="B208" s="1" t="str">
        <f>'Data - All'!B230</f>
        <v>PNS</v>
      </c>
      <c r="C208" s="1" t="str">
        <f>'Data - All'!C230</f>
        <v>MSY</v>
      </c>
      <c r="D208" s="7">
        <f>'Data - All'!D230</f>
        <v>39710</v>
      </c>
      <c r="E208" s="5">
        <f>'Data - All'!E230</f>
        <v>0.75347222222222221</v>
      </c>
      <c r="F208" s="5">
        <f>'Data - All'!F230</f>
        <v>0.80208333333333337</v>
      </c>
      <c r="G208" s="5">
        <f>'Data - All'!G230</f>
        <v>0.81388888888888888</v>
      </c>
      <c r="H208" s="6">
        <f>'Data - All'!H230</f>
        <v>17</v>
      </c>
      <c r="I208" s="8">
        <f>'Data - All'!I230</f>
        <v>1</v>
      </c>
      <c r="J208" s="8">
        <f>'Data - All'!J230</f>
        <v>6</v>
      </c>
      <c r="K208" s="8">
        <f>'Data - All'!K230</f>
        <v>4</v>
      </c>
      <c r="L208" s="1">
        <f>'Data - All'!L230</f>
        <v>119</v>
      </c>
    </row>
    <row r="209" spans="1:12" s="9" customFormat="1">
      <c r="A209" s="1" t="str">
        <f>'Data - All'!A237</f>
        <v>RegionEx</v>
      </c>
      <c r="B209" s="1" t="str">
        <f>'Data - All'!B237</f>
        <v>PNS</v>
      </c>
      <c r="C209" s="1" t="str">
        <f>'Data - All'!C237</f>
        <v>MSY</v>
      </c>
      <c r="D209" s="7">
        <f>'Data - All'!D237</f>
        <v>39717</v>
      </c>
      <c r="E209" s="5">
        <f>'Data - All'!E237</f>
        <v>0.75347222222222221</v>
      </c>
      <c r="F209" s="5">
        <f>'Data - All'!F237</f>
        <v>0.80208333333333337</v>
      </c>
      <c r="G209" s="5">
        <f>'Data - All'!G237</f>
        <v>0.81319444444444444</v>
      </c>
      <c r="H209" s="6">
        <f>'Data - All'!H237</f>
        <v>16</v>
      </c>
      <c r="I209" s="8">
        <f>'Data - All'!I237</f>
        <v>1</v>
      </c>
      <c r="J209" s="8">
        <f>'Data - All'!J237</f>
        <v>6</v>
      </c>
      <c r="K209" s="8">
        <f>'Data - All'!K237</f>
        <v>4</v>
      </c>
      <c r="L209" s="1">
        <f>'Data - All'!L237</f>
        <v>128</v>
      </c>
    </row>
    <row r="210" spans="1:12" s="9" customFormat="1">
      <c r="A210" s="1" t="str">
        <f>'Data - All'!A17</f>
        <v>RegionEx</v>
      </c>
      <c r="B210" s="1" t="str">
        <f>'Data - All'!B17</f>
        <v>DFW</v>
      </c>
      <c r="C210" s="1" t="str">
        <f>'Data - All'!C17</f>
        <v>MSY</v>
      </c>
      <c r="D210" s="7">
        <f>'Data - All'!D17</f>
        <v>39697</v>
      </c>
      <c r="E210" s="5">
        <f>'Data - All'!E17</f>
        <v>0.38194444444444442</v>
      </c>
      <c r="F210" s="5">
        <f>'Data - All'!F17</f>
        <v>0.44444444444444442</v>
      </c>
      <c r="G210" s="5">
        <f>'Data - All'!G17</f>
        <v>0.44444444444444442</v>
      </c>
      <c r="H210" s="6">
        <f>'Data - All'!H17</f>
        <v>0</v>
      </c>
      <c r="I210" s="8">
        <f>'Data - All'!I17</f>
        <v>0</v>
      </c>
      <c r="J210" s="8">
        <f>'Data - All'!J17</f>
        <v>7</v>
      </c>
      <c r="K210" s="8">
        <f>'Data - All'!K17</f>
        <v>1</v>
      </c>
      <c r="L210" s="1">
        <f>'Data - All'!L17</f>
        <v>104</v>
      </c>
    </row>
    <row r="211" spans="1:12" s="9" customFormat="1">
      <c r="A211" s="1" t="str">
        <f>'Data - All'!A18</f>
        <v>RegionEx</v>
      </c>
      <c r="B211" s="1" t="str">
        <f>'Data - All'!B18</f>
        <v>DFW</v>
      </c>
      <c r="C211" s="1" t="str">
        <f>'Data - All'!C18</f>
        <v>MSY</v>
      </c>
      <c r="D211" s="7">
        <f>'Data - All'!D18</f>
        <v>39697</v>
      </c>
      <c r="E211" s="5">
        <f>'Data - All'!E18</f>
        <v>0.54861111111111105</v>
      </c>
      <c r="F211" s="5">
        <f>'Data - All'!F18</f>
        <v>0.61111111111111105</v>
      </c>
      <c r="G211" s="5">
        <f>'Data - All'!G18</f>
        <v>0.61111111111111105</v>
      </c>
      <c r="H211" s="6">
        <f>'Data - All'!H18</f>
        <v>0</v>
      </c>
      <c r="I211" s="8">
        <f>'Data - All'!I18</f>
        <v>0</v>
      </c>
      <c r="J211" s="8">
        <f>'Data - All'!J18</f>
        <v>7</v>
      </c>
      <c r="K211" s="8">
        <f>'Data - All'!K18</f>
        <v>1</v>
      </c>
      <c r="L211" s="1">
        <f>'Data - All'!L18</f>
        <v>95</v>
      </c>
    </row>
    <row r="212" spans="1:12" s="9" customFormat="1">
      <c r="A212" s="1" t="str">
        <f>'Data - All'!A19</f>
        <v>RegionEx</v>
      </c>
      <c r="B212" s="1" t="str">
        <f>'Data - All'!B19</f>
        <v>DFW</v>
      </c>
      <c r="C212" s="1" t="str">
        <f>'Data - All'!C19</f>
        <v>MSY</v>
      </c>
      <c r="D212" s="7">
        <f>'Data - All'!D19</f>
        <v>39697</v>
      </c>
      <c r="E212" s="5">
        <f>'Data - All'!E19</f>
        <v>0.75694444444444453</v>
      </c>
      <c r="F212" s="5">
        <f>'Data - All'!F19</f>
        <v>0.81944444444444453</v>
      </c>
      <c r="G212" s="5">
        <f>'Data - All'!G19</f>
        <v>0.81944444444444453</v>
      </c>
      <c r="H212" s="6">
        <f>'Data - All'!H19</f>
        <v>0</v>
      </c>
      <c r="I212" s="8">
        <f>'Data - All'!I19</f>
        <v>0</v>
      </c>
      <c r="J212" s="8">
        <f>'Data - All'!J19</f>
        <v>7</v>
      </c>
      <c r="K212" s="8">
        <f>'Data - All'!K19</f>
        <v>1</v>
      </c>
      <c r="L212" s="1">
        <f>'Data - All'!L19</f>
        <v>101</v>
      </c>
    </row>
    <row r="213" spans="1:12" s="9" customFormat="1">
      <c r="A213" s="1" t="str">
        <f>'Data - All'!A38</f>
        <v>RegionEx</v>
      </c>
      <c r="B213" s="1" t="str">
        <f>'Data - All'!B38</f>
        <v>DFW</v>
      </c>
      <c r="C213" s="1" t="str">
        <f>'Data - All'!C38</f>
        <v>MSY</v>
      </c>
      <c r="D213" s="7">
        <f>'Data - All'!D38</f>
        <v>39704</v>
      </c>
      <c r="E213" s="5">
        <f>'Data - All'!E38</f>
        <v>0.38194444444444442</v>
      </c>
      <c r="F213" s="5">
        <f>'Data - All'!F38</f>
        <v>0.44444444444444442</v>
      </c>
      <c r="G213" s="5">
        <f>'Data - All'!G38</f>
        <v>0.45138888888888884</v>
      </c>
      <c r="H213" s="6">
        <f>'Data - All'!H38</f>
        <v>10</v>
      </c>
      <c r="I213" s="8">
        <f>'Data - All'!I38</f>
        <v>0</v>
      </c>
      <c r="J213" s="8">
        <f>'Data - All'!J38</f>
        <v>7</v>
      </c>
      <c r="K213" s="8">
        <f>'Data - All'!K38</f>
        <v>1</v>
      </c>
      <c r="L213" s="1">
        <f>'Data - All'!L38</f>
        <v>99</v>
      </c>
    </row>
    <row r="214" spans="1:12" s="9" customFormat="1">
      <c r="A214" s="1" t="str">
        <f>'Data - All'!A39</f>
        <v>RegionEx</v>
      </c>
      <c r="B214" s="1" t="str">
        <f>'Data - All'!B39</f>
        <v>DFW</v>
      </c>
      <c r="C214" s="1" t="str">
        <f>'Data - All'!C39</f>
        <v>MSY</v>
      </c>
      <c r="D214" s="7">
        <f>'Data - All'!D39</f>
        <v>39704</v>
      </c>
      <c r="E214" s="5">
        <f>'Data - All'!E39</f>
        <v>0.54861111111111105</v>
      </c>
      <c r="F214" s="5">
        <f>'Data - All'!F39</f>
        <v>0.61111111111111105</v>
      </c>
      <c r="G214" s="5">
        <f>'Data - All'!G39</f>
        <v>0.61805555555555547</v>
      </c>
      <c r="H214" s="6">
        <f>'Data - All'!H39</f>
        <v>10</v>
      </c>
      <c r="I214" s="8">
        <f>'Data - All'!I39</f>
        <v>0</v>
      </c>
      <c r="J214" s="8">
        <f>'Data - All'!J39</f>
        <v>7</v>
      </c>
      <c r="K214" s="8">
        <f>'Data - All'!K39</f>
        <v>1</v>
      </c>
      <c r="L214" s="1">
        <f>'Data - All'!L39</f>
        <v>93</v>
      </c>
    </row>
    <row r="215" spans="1:12" s="9" customFormat="1">
      <c r="A215" s="1" t="str">
        <f>'Data - All'!A40</f>
        <v>RegionEx</v>
      </c>
      <c r="B215" s="1" t="str">
        <f>'Data - All'!B40</f>
        <v>DFW</v>
      </c>
      <c r="C215" s="1" t="str">
        <f>'Data - All'!C40</f>
        <v>MSY</v>
      </c>
      <c r="D215" s="7">
        <f>'Data - All'!D40</f>
        <v>39704</v>
      </c>
      <c r="E215" s="5">
        <f>'Data - All'!E40</f>
        <v>0.75694444444444453</v>
      </c>
      <c r="F215" s="5">
        <f>'Data - All'!F40</f>
        <v>0.81944444444444453</v>
      </c>
      <c r="G215" s="5">
        <f>'Data - All'!G40</f>
        <v>0.82638888888888895</v>
      </c>
      <c r="H215" s="6">
        <f>'Data - All'!H40</f>
        <v>10</v>
      </c>
      <c r="I215" s="8">
        <f>'Data - All'!I40</f>
        <v>0</v>
      </c>
      <c r="J215" s="8">
        <f>'Data - All'!J40</f>
        <v>7</v>
      </c>
      <c r="K215" s="8">
        <f>'Data - All'!K40</f>
        <v>1</v>
      </c>
      <c r="L215" s="1">
        <f>'Data - All'!L40</f>
        <v>121</v>
      </c>
    </row>
    <row r="216" spans="1:12" s="9" customFormat="1">
      <c r="A216" s="1" t="str">
        <f>'Data - All'!A59</f>
        <v>RegionEx</v>
      </c>
      <c r="B216" s="1" t="str">
        <f>'Data - All'!B59</f>
        <v>DFW</v>
      </c>
      <c r="C216" s="1" t="str">
        <f>'Data - All'!C59</f>
        <v>MSY</v>
      </c>
      <c r="D216" s="7">
        <f>'Data - All'!D59</f>
        <v>39711</v>
      </c>
      <c r="E216" s="5">
        <f>'Data - All'!E59</f>
        <v>0.38194444444444442</v>
      </c>
      <c r="F216" s="5">
        <f>'Data - All'!F59</f>
        <v>0.44444444444444442</v>
      </c>
      <c r="G216" s="5">
        <f>'Data - All'!G59</f>
        <v>0.44930555555555551</v>
      </c>
      <c r="H216" s="6">
        <f>'Data - All'!H59</f>
        <v>7</v>
      </c>
      <c r="I216" s="8">
        <f>'Data - All'!I59</f>
        <v>0</v>
      </c>
      <c r="J216" s="8">
        <f>'Data - All'!J59</f>
        <v>7</v>
      </c>
      <c r="K216" s="8">
        <f>'Data - All'!K59</f>
        <v>1</v>
      </c>
      <c r="L216" s="1">
        <f>'Data - All'!L59</f>
        <v>68</v>
      </c>
    </row>
    <row r="217" spans="1:12" s="9" customFormat="1">
      <c r="A217" s="1" t="str">
        <f>'Data - All'!A60</f>
        <v>RegionEx</v>
      </c>
      <c r="B217" s="1" t="str">
        <f>'Data - All'!B60</f>
        <v>DFW</v>
      </c>
      <c r="C217" s="1" t="str">
        <f>'Data - All'!C60</f>
        <v>MSY</v>
      </c>
      <c r="D217" s="7">
        <f>'Data - All'!D60</f>
        <v>39711</v>
      </c>
      <c r="E217" s="5">
        <f>'Data - All'!E60</f>
        <v>0.54861111111111105</v>
      </c>
      <c r="F217" s="5">
        <f>'Data - All'!F60</f>
        <v>0.61111111111111105</v>
      </c>
      <c r="G217" s="5">
        <f>'Data - All'!G60</f>
        <v>0.61597222222222214</v>
      </c>
      <c r="H217" s="6">
        <f>'Data - All'!H60</f>
        <v>7</v>
      </c>
      <c r="I217" s="8">
        <f>'Data - All'!I60</f>
        <v>0</v>
      </c>
      <c r="J217" s="8">
        <f>'Data - All'!J60</f>
        <v>7</v>
      </c>
      <c r="K217" s="8">
        <f>'Data - All'!K60</f>
        <v>1</v>
      </c>
      <c r="L217" s="1">
        <f>'Data - All'!L60</f>
        <v>73</v>
      </c>
    </row>
    <row r="218" spans="1:12" s="9" customFormat="1">
      <c r="A218" s="1" t="str">
        <f>'Data - All'!A61</f>
        <v>RegionEx</v>
      </c>
      <c r="B218" s="1" t="str">
        <f>'Data - All'!B61</f>
        <v>DFW</v>
      </c>
      <c r="C218" s="1" t="str">
        <f>'Data - All'!C61</f>
        <v>MSY</v>
      </c>
      <c r="D218" s="7">
        <f>'Data - All'!D61</f>
        <v>39711</v>
      </c>
      <c r="E218" s="5">
        <f>'Data - All'!E61</f>
        <v>0.75694444444444453</v>
      </c>
      <c r="F218" s="5">
        <f>'Data - All'!F61</f>
        <v>0.81944444444444453</v>
      </c>
      <c r="G218" s="5">
        <f>'Data - All'!G61</f>
        <v>0.82430555555555562</v>
      </c>
      <c r="H218" s="6">
        <f>'Data - All'!H61</f>
        <v>7</v>
      </c>
      <c r="I218" s="8">
        <f>'Data - All'!I61</f>
        <v>0</v>
      </c>
      <c r="J218" s="8">
        <f>'Data - All'!J61</f>
        <v>7</v>
      </c>
      <c r="K218" s="8">
        <f>'Data - All'!K61</f>
        <v>1</v>
      </c>
      <c r="L218" s="1">
        <f>'Data - All'!L61</f>
        <v>114</v>
      </c>
    </row>
    <row r="219" spans="1:12" s="9" customFormat="1">
      <c r="A219" s="1" t="str">
        <f>'Data - All'!A80</f>
        <v>RegionEx</v>
      </c>
      <c r="B219" s="1" t="str">
        <f>'Data - All'!B80</f>
        <v>DFW</v>
      </c>
      <c r="C219" s="1" t="str">
        <f>'Data - All'!C80</f>
        <v>MSY</v>
      </c>
      <c r="D219" s="7">
        <f>'Data - All'!D80</f>
        <v>39718</v>
      </c>
      <c r="E219" s="5">
        <f>'Data - All'!E80</f>
        <v>0.38194444444444442</v>
      </c>
      <c r="F219" s="5">
        <f>'Data - All'!F80</f>
        <v>0.44444444444444442</v>
      </c>
      <c r="G219" s="5">
        <f>'Data - All'!G80</f>
        <v>0.44791666666666663</v>
      </c>
      <c r="H219" s="6">
        <f>'Data - All'!H80</f>
        <v>5</v>
      </c>
      <c r="I219" s="8">
        <f>'Data - All'!I80</f>
        <v>0</v>
      </c>
      <c r="J219" s="8">
        <f>'Data - All'!J80</f>
        <v>7</v>
      </c>
      <c r="K219" s="8">
        <f>'Data - All'!K80</f>
        <v>1</v>
      </c>
      <c r="L219" s="1">
        <f>'Data - All'!L80</f>
        <v>91</v>
      </c>
    </row>
    <row r="220" spans="1:12" s="9" customFormat="1">
      <c r="A220" s="1" t="str">
        <f>'Data - All'!A81</f>
        <v>RegionEx</v>
      </c>
      <c r="B220" s="1" t="str">
        <f>'Data - All'!B81</f>
        <v>DFW</v>
      </c>
      <c r="C220" s="1" t="str">
        <f>'Data - All'!C81</f>
        <v>MSY</v>
      </c>
      <c r="D220" s="7">
        <f>'Data - All'!D81</f>
        <v>39718</v>
      </c>
      <c r="E220" s="5">
        <f>'Data - All'!E81</f>
        <v>0.54861111111111105</v>
      </c>
      <c r="F220" s="5">
        <f>'Data - All'!F81</f>
        <v>0.61111111111111105</v>
      </c>
      <c r="G220" s="5">
        <f>'Data - All'!G81</f>
        <v>0.61458333333333326</v>
      </c>
      <c r="H220" s="6">
        <f>'Data - All'!H81</f>
        <v>5</v>
      </c>
      <c r="I220" s="8">
        <f>'Data - All'!I81</f>
        <v>0</v>
      </c>
      <c r="J220" s="8">
        <f>'Data - All'!J81</f>
        <v>7</v>
      </c>
      <c r="K220" s="8">
        <f>'Data - All'!K81</f>
        <v>1</v>
      </c>
      <c r="L220" s="1">
        <f>'Data - All'!L81</f>
        <v>106</v>
      </c>
    </row>
    <row r="221" spans="1:12" s="9" customFormat="1">
      <c r="A221" s="1" t="str">
        <f>'Data - All'!A82</f>
        <v>RegionEx</v>
      </c>
      <c r="B221" s="1" t="str">
        <f>'Data - All'!B82</f>
        <v>DFW</v>
      </c>
      <c r="C221" s="1" t="str">
        <f>'Data - All'!C82</f>
        <v>MSY</v>
      </c>
      <c r="D221" s="7">
        <f>'Data - All'!D82</f>
        <v>39718</v>
      </c>
      <c r="E221" s="5">
        <f>'Data - All'!E82</f>
        <v>0.75694444444444453</v>
      </c>
      <c r="F221" s="5">
        <f>'Data - All'!F82</f>
        <v>0.81944444444444453</v>
      </c>
      <c r="G221" s="5">
        <f>'Data - All'!G82</f>
        <v>0.82291666666666674</v>
      </c>
      <c r="H221" s="6">
        <f>'Data - All'!H82</f>
        <v>5</v>
      </c>
      <c r="I221" s="8">
        <f>'Data - All'!I82</f>
        <v>0</v>
      </c>
      <c r="J221" s="8">
        <f>'Data - All'!J82</f>
        <v>7</v>
      </c>
      <c r="K221" s="8">
        <f>'Data - All'!K82</f>
        <v>1</v>
      </c>
      <c r="L221" s="1">
        <f>'Data - All'!L82</f>
        <v>100</v>
      </c>
    </row>
    <row r="222" spans="1:12" s="9" customFormat="1">
      <c r="A222" s="1" t="str">
        <f>'Data - All'!A107</f>
        <v>RegionEx</v>
      </c>
      <c r="B222" s="1" t="str">
        <f>'Data - All'!B107</f>
        <v>MSY</v>
      </c>
      <c r="C222" s="1" t="str">
        <f>'Data - All'!C107</f>
        <v>DFW</v>
      </c>
      <c r="D222" s="7">
        <f>'Data - All'!D107</f>
        <v>39697</v>
      </c>
      <c r="E222" s="5">
        <f>'Data - All'!E107</f>
        <v>0.32291666666666669</v>
      </c>
      <c r="F222" s="5">
        <f>'Data - All'!F107</f>
        <v>0.38541666666666669</v>
      </c>
      <c r="G222" s="5">
        <f>'Data - All'!G107</f>
        <v>0.38541666666666669</v>
      </c>
      <c r="H222" s="6">
        <f>'Data - All'!H107</f>
        <v>0</v>
      </c>
      <c r="I222" s="8">
        <f>'Data - All'!I107</f>
        <v>0</v>
      </c>
      <c r="J222" s="8">
        <f>'Data - All'!J107</f>
        <v>7</v>
      </c>
      <c r="K222" s="8">
        <f>'Data - All'!K107</f>
        <v>2</v>
      </c>
      <c r="L222" s="1">
        <f>'Data - All'!L107</f>
        <v>96</v>
      </c>
    </row>
    <row r="223" spans="1:12" s="9" customFormat="1">
      <c r="A223" s="1" t="str">
        <f>'Data - All'!A108</f>
        <v>RegionEx</v>
      </c>
      <c r="B223" s="1" t="str">
        <f>'Data - All'!B108</f>
        <v>MSY</v>
      </c>
      <c r="C223" s="1" t="str">
        <f>'Data - All'!C108</f>
        <v>DFW</v>
      </c>
      <c r="D223" s="7">
        <f>'Data - All'!D108</f>
        <v>39697</v>
      </c>
      <c r="E223" s="5">
        <f>'Data - All'!E108</f>
        <v>0.61458333333333337</v>
      </c>
      <c r="F223" s="5">
        <f>'Data - All'!F108</f>
        <v>0.67708333333333337</v>
      </c>
      <c r="G223" s="5">
        <f>'Data - All'!G108</f>
        <v>0.67638888888888893</v>
      </c>
      <c r="H223" s="6">
        <f>'Data - All'!H108</f>
        <v>-1</v>
      </c>
      <c r="I223" s="8">
        <f>'Data - All'!I108</f>
        <v>0</v>
      </c>
      <c r="J223" s="8">
        <f>'Data - All'!J108</f>
        <v>7</v>
      </c>
      <c r="K223" s="8">
        <f>'Data - All'!K108</f>
        <v>2</v>
      </c>
      <c r="L223" s="1">
        <f>'Data - All'!L108</f>
        <v>92</v>
      </c>
    </row>
    <row r="224" spans="1:12" s="9" customFormat="1">
      <c r="A224" s="1" t="str">
        <f>'Data - All'!A109</f>
        <v>RegionEx</v>
      </c>
      <c r="B224" s="1" t="str">
        <f>'Data - All'!B109</f>
        <v>MSY</v>
      </c>
      <c r="C224" s="1" t="str">
        <f>'Data - All'!C109</f>
        <v>DFW</v>
      </c>
      <c r="D224" s="7">
        <f>'Data - All'!D109</f>
        <v>39697</v>
      </c>
      <c r="E224" s="5">
        <f>'Data - All'!E109</f>
        <v>0.86458333333333337</v>
      </c>
      <c r="F224" s="5">
        <f>'Data - All'!F109</f>
        <v>0.92708333333333337</v>
      </c>
      <c r="G224" s="5">
        <f>'Data - All'!G109</f>
        <v>0.92569444444444449</v>
      </c>
      <c r="H224" s="6">
        <f>'Data - All'!H109</f>
        <v>-2</v>
      </c>
      <c r="I224" s="8">
        <f>'Data - All'!I109</f>
        <v>0</v>
      </c>
      <c r="J224" s="8">
        <f>'Data - All'!J109</f>
        <v>7</v>
      </c>
      <c r="K224" s="8">
        <f>'Data - All'!K109</f>
        <v>2</v>
      </c>
      <c r="L224" s="1">
        <f>'Data - All'!L109</f>
        <v>95</v>
      </c>
    </row>
    <row r="225" spans="1:12" s="9" customFormat="1">
      <c r="A225" s="1" t="str">
        <f>'Data - All'!A128</f>
        <v>RegionEx</v>
      </c>
      <c r="B225" s="1" t="str">
        <f>'Data - All'!B128</f>
        <v>MSY</v>
      </c>
      <c r="C225" s="1" t="str">
        <f>'Data - All'!C128</f>
        <v>DFW</v>
      </c>
      <c r="D225" s="7">
        <f>'Data - All'!D128</f>
        <v>39704</v>
      </c>
      <c r="E225" s="5">
        <f>'Data - All'!E128</f>
        <v>0.32291666666666669</v>
      </c>
      <c r="F225" s="5">
        <f>'Data - All'!F128</f>
        <v>0.38541666666666669</v>
      </c>
      <c r="G225" s="5">
        <f>'Data - All'!G128</f>
        <v>0.39166666666666666</v>
      </c>
      <c r="H225" s="6">
        <f>'Data - All'!H128</f>
        <v>9</v>
      </c>
      <c r="I225" s="8">
        <f>'Data - All'!I128</f>
        <v>0</v>
      </c>
      <c r="J225" s="8">
        <f>'Data - All'!J128</f>
        <v>7</v>
      </c>
      <c r="K225" s="8">
        <f>'Data - All'!K128</f>
        <v>2</v>
      </c>
      <c r="L225" s="1">
        <f>'Data - All'!L128</f>
        <v>88</v>
      </c>
    </row>
    <row r="226" spans="1:12" s="9" customFormat="1">
      <c r="A226" s="1" t="str">
        <f>'Data - All'!A129</f>
        <v>RegionEx</v>
      </c>
      <c r="B226" s="1" t="str">
        <f>'Data - All'!B129</f>
        <v>MSY</v>
      </c>
      <c r="C226" s="1" t="str">
        <f>'Data - All'!C129</f>
        <v>DFW</v>
      </c>
      <c r="D226" s="7">
        <f>'Data - All'!D129</f>
        <v>39704</v>
      </c>
      <c r="E226" s="5">
        <f>'Data - All'!E129</f>
        <v>0.61458333333333337</v>
      </c>
      <c r="F226" s="5">
        <f>'Data - All'!F129</f>
        <v>0.67708333333333337</v>
      </c>
      <c r="G226" s="5">
        <f>'Data - All'!G129</f>
        <v>0.68333333333333335</v>
      </c>
      <c r="H226" s="6">
        <f>'Data - All'!H129</f>
        <v>9</v>
      </c>
      <c r="I226" s="8">
        <f>'Data - All'!I129</f>
        <v>0</v>
      </c>
      <c r="J226" s="8">
        <f>'Data - All'!J129</f>
        <v>7</v>
      </c>
      <c r="K226" s="8">
        <f>'Data - All'!K129</f>
        <v>2</v>
      </c>
      <c r="L226" s="1">
        <f>'Data - All'!L129</f>
        <v>85</v>
      </c>
    </row>
    <row r="227" spans="1:12" s="9" customFormat="1">
      <c r="A227" s="1" t="str">
        <f>'Data - All'!A130</f>
        <v>RegionEx</v>
      </c>
      <c r="B227" s="1" t="str">
        <f>'Data - All'!B130</f>
        <v>MSY</v>
      </c>
      <c r="C227" s="1" t="str">
        <f>'Data - All'!C130</f>
        <v>DFW</v>
      </c>
      <c r="D227" s="7">
        <f>'Data - All'!D130</f>
        <v>39704</v>
      </c>
      <c r="E227" s="5">
        <f>'Data - All'!E130</f>
        <v>0.86458333333333337</v>
      </c>
      <c r="F227" s="5">
        <f>'Data - All'!F130</f>
        <v>0.92708333333333337</v>
      </c>
      <c r="G227" s="5">
        <f>'Data - All'!G130</f>
        <v>0.93333333333333335</v>
      </c>
      <c r="H227" s="6">
        <f>'Data - All'!H130</f>
        <v>9</v>
      </c>
      <c r="I227" s="8">
        <f>'Data - All'!I130</f>
        <v>0</v>
      </c>
      <c r="J227" s="8">
        <f>'Data - All'!J130</f>
        <v>7</v>
      </c>
      <c r="K227" s="8">
        <f>'Data - All'!K130</f>
        <v>2</v>
      </c>
      <c r="L227" s="1">
        <f>'Data - All'!L130</f>
        <v>127</v>
      </c>
    </row>
    <row r="228" spans="1:12" s="9" customFormat="1">
      <c r="A228" s="1" t="str">
        <f>'Data - All'!A149</f>
        <v>RegionEx</v>
      </c>
      <c r="B228" s="1" t="str">
        <f>'Data - All'!B149</f>
        <v>MSY</v>
      </c>
      <c r="C228" s="1" t="str">
        <f>'Data - All'!C149</f>
        <v>DFW</v>
      </c>
      <c r="D228" s="7">
        <f>'Data - All'!D149</f>
        <v>39711</v>
      </c>
      <c r="E228" s="5">
        <f>'Data - All'!E149</f>
        <v>0.32291666666666669</v>
      </c>
      <c r="F228" s="5">
        <f>'Data - All'!F149</f>
        <v>0.38541666666666669</v>
      </c>
      <c r="G228" s="5">
        <f>'Data - All'!G149</f>
        <v>0.39027777777777778</v>
      </c>
      <c r="H228" s="6">
        <f>'Data - All'!H149</f>
        <v>7</v>
      </c>
      <c r="I228" s="8">
        <f>'Data - All'!I149</f>
        <v>0</v>
      </c>
      <c r="J228" s="8">
        <f>'Data - All'!J149</f>
        <v>7</v>
      </c>
      <c r="K228" s="8">
        <f>'Data - All'!K149</f>
        <v>2</v>
      </c>
      <c r="L228" s="1">
        <f>'Data - All'!L149</f>
        <v>112</v>
      </c>
    </row>
    <row r="229" spans="1:12" s="9" customFormat="1">
      <c r="A229" s="1" t="str">
        <f>'Data - All'!A150</f>
        <v>RegionEx</v>
      </c>
      <c r="B229" s="1" t="str">
        <f>'Data - All'!B150</f>
        <v>MSY</v>
      </c>
      <c r="C229" s="1" t="str">
        <f>'Data - All'!C150</f>
        <v>DFW</v>
      </c>
      <c r="D229" s="7">
        <f>'Data - All'!D150</f>
        <v>39711</v>
      </c>
      <c r="E229" s="5">
        <f>'Data - All'!E150</f>
        <v>0.61458333333333337</v>
      </c>
      <c r="F229" s="5">
        <f>'Data - All'!F150</f>
        <v>0.67708333333333337</v>
      </c>
      <c r="G229" s="5">
        <f>'Data - All'!G150</f>
        <v>0.68125000000000002</v>
      </c>
      <c r="H229" s="6">
        <f>'Data - All'!H150</f>
        <v>6</v>
      </c>
      <c r="I229" s="8">
        <f>'Data - All'!I150</f>
        <v>0</v>
      </c>
      <c r="J229" s="8">
        <f>'Data - All'!J150</f>
        <v>7</v>
      </c>
      <c r="K229" s="8">
        <f>'Data - All'!K150</f>
        <v>2</v>
      </c>
      <c r="L229" s="1">
        <f>'Data - All'!L150</f>
        <v>98</v>
      </c>
    </row>
    <row r="230" spans="1:12" s="9" customFormat="1">
      <c r="A230" s="1" t="str">
        <f>'Data - All'!A151</f>
        <v>RegionEx</v>
      </c>
      <c r="B230" s="1" t="str">
        <f>'Data - All'!B151</f>
        <v>MSY</v>
      </c>
      <c r="C230" s="1" t="str">
        <f>'Data - All'!C151</f>
        <v>DFW</v>
      </c>
      <c r="D230" s="7">
        <f>'Data - All'!D151</f>
        <v>39711</v>
      </c>
      <c r="E230" s="5">
        <f>'Data - All'!E151</f>
        <v>0.86458333333333337</v>
      </c>
      <c r="F230" s="5">
        <f>'Data - All'!F151</f>
        <v>0.92708333333333337</v>
      </c>
      <c r="G230" s="5">
        <f>'Data - All'!G151</f>
        <v>0.93125000000000002</v>
      </c>
      <c r="H230" s="6">
        <f>'Data - All'!H151</f>
        <v>6</v>
      </c>
      <c r="I230" s="8">
        <f>'Data - All'!I151</f>
        <v>0</v>
      </c>
      <c r="J230" s="8">
        <f>'Data - All'!J151</f>
        <v>7</v>
      </c>
      <c r="K230" s="8">
        <f>'Data - All'!K151</f>
        <v>2</v>
      </c>
      <c r="L230" s="1">
        <f>'Data - All'!L151</f>
        <v>105</v>
      </c>
    </row>
    <row r="231" spans="1:12" s="9" customFormat="1">
      <c r="A231" s="1" t="str">
        <f>'Data - All'!A170</f>
        <v>RegionEx</v>
      </c>
      <c r="B231" s="1" t="str">
        <f>'Data - All'!B170</f>
        <v>MSY</v>
      </c>
      <c r="C231" s="1" t="str">
        <f>'Data - All'!C170</f>
        <v>DFW</v>
      </c>
      <c r="D231" s="7">
        <f>'Data - All'!D170</f>
        <v>39718</v>
      </c>
      <c r="E231" s="5">
        <f>'Data - All'!E170</f>
        <v>0.32291666666666669</v>
      </c>
      <c r="F231" s="5">
        <f>'Data - All'!F170</f>
        <v>0.38541666666666669</v>
      </c>
      <c r="G231" s="5">
        <f>'Data - All'!G170</f>
        <v>0.3888888888888889</v>
      </c>
      <c r="H231" s="6">
        <f>'Data - All'!H170</f>
        <v>5</v>
      </c>
      <c r="I231" s="8">
        <f>'Data - All'!I170</f>
        <v>0</v>
      </c>
      <c r="J231" s="8">
        <f>'Data - All'!J170</f>
        <v>7</v>
      </c>
      <c r="K231" s="8">
        <f>'Data - All'!K170</f>
        <v>2</v>
      </c>
      <c r="L231" s="1">
        <f>'Data - All'!L170</f>
        <v>101</v>
      </c>
    </row>
    <row r="232" spans="1:12" s="9" customFormat="1">
      <c r="A232" s="1" t="str">
        <f>'Data - All'!A171</f>
        <v>RegionEx</v>
      </c>
      <c r="B232" s="1" t="str">
        <f>'Data - All'!B171</f>
        <v>MSY</v>
      </c>
      <c r="C232" s="1" t="str">
        <f>'Data - All'!C171</f>
        <v>DFW</v>
      </c>
      <c r="D232" s="7">
        <f>'Data - All'!D171</f>
        <v>39718</v>
      </c>
      <c r="E232" s="5">
        <f>'Data - All'!E171</f>
        <v>0.61458333333333337</v>
      </c>
      <c r="F232" s="5">
        <f>'Data - All'!F171</f>
        <v>0.67708333333333337</v>
      </c>
      <c r="G232" s="5">
        <f>'Data - All'!G171</f>
        <v>0.68055555555555558</v>
      </c>
      <c r="H232" s="6">
        <f>'Data - All'!H171</f>
        <v>5</v>
      </c>
      <c r="I232" s="8">
        <f>'Data - All'!I171</f>
        <v>0</v>
      </c>
      <c r="J232" s="8">
        <f>'Data - All'!J171</f>
        <v>7</v>
      </c>
      <c r="K232" s="8">
        <f>'Data - All'!K171</f>
        <v>2</v>
      </c>
      <c r="L232" s="1">
        <f>'Data - All'!L171</f>
        <v>108</v>
      </c>
    </row>
    <row r="233" spans="1:12" s="9" customFormat="1">
      <c r="A233" s="1" t="str">
        <f>'Data - All'!A172</f>
        <v>RegionEx</v>
      </c>
      <c r="B233" s="1" t="str">
        <f>'Data - All'!B172</f>
        <v>MSY</v>
      </c>
      <c r="C233" s="1" t="str">
        <f>'Data - All'!C172</f>
        <v>DFW</v>
      </c>
      <c r="D233" s="7">
        <f>'Data - All'!D172</f>
        <v>39718</v>
      </c>
      <c r="E233" s="5">
        <f>'Data - All'!E172</f>
        <v>0.86458333333333337</v>
      </c>
      <c r="F233" s="5">
        <f>'Data - All'!F172</f>
        <v>0.92708333333333337</v>
      </c>
      <c r="G233" s="5">
        <f>'Data - All'!G172</f>
        <v>0.93055555555555558</v>
      </c>
      <c r="H233" s="6">
        <f>'Data - All'!H172</f>
        <v>5</v>
      </c>
      <c r="I233" s="8">
        <f>'Data - All'!I172</f>
        <v>0</v>
      </c>
      <c r="J233" s="8">
        <f>'Data - All'!J172</f>
        <v>7</v>
      </c>
      <c r="K233" s="8">
        <f>'Data - All'!K172</f>
        <v>2</v>
      </c>
      <c r="L233" s="1">
        <f>'Data - All'!L172</f>
        <v>85</v>
      </c>
    </row>
    <row r="234" spans="1:12" s="9" customFormat="1">
      <c r="A234" s="1" t="str">
        <f>'Data - All'!A187</f>
        <v>RegionEx</v>
      </c>
      <c r="B234" s="1" t="str">
        <f>'Data - All'!B187</f>
        <v>MSY</v>
      </c>
      <c r="C234" s="1" t="str">
        <f>'Data - All'!C187</f>
        <v>PNS</v>
      </c>
      <c r="D234" s="7">
        <f>'Data - All'!D187</f>
        <v>39697</v>
      </c>
      <c r="E234" s="5">
        <f>'Data - All'!E187</f>
        <v>0.88541666666666663</v>
      </c>
      <c r="F234" s="5">
        <f>'Data - All'!F187</f>
        <v>0.93402777777777768</v>
      </c>
      <c r="G234" s="5">
        <f>'Data - All'!G187</f>
        <v>0.93402777777777768</v>
      </c>
      <c r="H234" s="6">
        <f>'Data - All'!H187</f>
        <v>0</v>
      </c>
      <c r="I234" s="8">
        <f>'Data - All'!I187</f>
        <v>0</v>
      </c>
      <c r="J234" s="8">
        <f>'Data - All'!J187</f>
        <v>7</v>
      </c>
      <c r="K234" s="8">
        <f>'Data - All'!K187</f>
        <v>3</v>
      </c>
      <c r="L234" s="1">
        <f>'Data - All'!L187</f>
        <v>59</v>
      </c>
    </row>
    <row r="235" spans="1:12" s="9" customFormat="1">
      <c r="A235" s="1" t="str">
        <f>'Data - All'!A194</f>
        <v>RegionEx</v>
      </c>
      <c r="B235" s="1" t="str">
        <f>'Data - All'!B194</f>
        <v>MSY</v>
      </c>
      <c r="C235" s="1" t="str">
        <f>'Data - All'!C194</f>
        <v>PNS</v>
      </c>
      <c r="D235" s="7">
        <f>'Data - All'!D194</f>
        <v>39704</v>
      </c>
      <c r="E235" s="5">
        <f>'Data - All'!E194</f>
        <v>0.88541666666666663</v>
      </c>
      <c r="F235" s="5">
        <f>'Data - All'!F194</f>
        <v>0.93402777777777768</v>
      </c>
      <c r="G235" s="5">
        <f>'Data - All'!G194</f>
        <v>0.93819444444444433</v>
      </c>
      <c r="H235" s="6">
        <f>'Data - All'!H194</f>
        <v>6</v>
      </c>
      <c r="I235" s="8">
        <f>'Data - All'!I194</f>
        <v>0</v>
      </c>
      <c r="J235" s="8">
        <f>'Data - All'!J194</f>
        <v>7</v>
      </c>
      <c r="K235" s="8">
        <f>'Data - All'!K194</f>
        <v>3</v>
      </c>
      <c r="L235" s="1">
        <f>'Data - All'!L194</f>
        <v>57</v>
      </c>
    </row>
    <row r="236" spans="1:12" s="9" customFormat="1">
      <c r="A236" s="1" t="str">
        <f>'Data - All'!A201</f>
        <v>RegionEx</v>
      </c>
      <c r="B236" s="1" t="str">
        <f>'Data - All'!B201</f>
        <v>MSY</v>
      </c>
      <c r="C236" s="1" t="str">
        <f>'Data - All'!C201</f>
        <v>PNS</v>
      </c>
      <c r="D236" s="7">
        <f>'Data - All'!D201</f>
        <v>39711</v>
      </c>
      <c r="E236" s="5">
        <f>'Data - All'!E201</f>
        <v>0.88541666666666663</v>
      </c>
      <c r="F236" s="5">
        <f>'Data - All'!F201</f>
        <v>0.93402777777777768</v>
      </c>
      <c r="G236" s="5">
        <f>'Data - All'!G201</f>
        <v>0.93680555555555545</v>
      </c>
      <c r="H236" s="6">
        <f>'Data - All'!H201</f>
        <v>4</v>
      </c>
      <c r="I236" s="8">
        <f>'Data - All'!I201</f>
        <v>0</v>
      </c>
      <c r="J236" s="8">
        <f>'Data - All'!J201</f>
        <v>7</v>
      </c>
      <c r="K236" s="8">
        <f>'Data - All'!K201</f>
        <v>3</v>
      </c>
      <c r="L236" s="1">
        <f>'Data - All'!L201</f>
        <v>50</v>
      </c>
    </row>
    <row r="237" spans="1:12" s="9" customFormat="1">
      <c r="A237" s="1" t="str">
        <f>'Data - All'!A208</f>
        <v>RegionEx</v>
      </c>
      <c r="B237" s="1" t="str">
        <f>'Data - All'!B208</f>
        <v>MSY</v>
      </c>
      <c r="C237" s="1" t="str">
        <f>'Data - All'!C208</f>
        <v>PNS</v>
      </c>
      <c r="D237" s="7">
        <f>'Data - All'!D208</f>
        <v>39718</v>
      </c>
      <c r="E237" s="5">
        <f>'Data - All'!E208</f>
        <v>0.88541666666666663</v>
      </c>
      <c r="F237" s="5">
        <f>'Data - All'!F208</f>
        <v>0.93402777777777768</v>
      </c>
      <c r="G237" s="5">
        <f>'Data - All'!G208</f>
        <v>0.93611111111111101</v>
      </c>
      <c r="H237" s="6">
        <f>'Data - All'!H208</f>
        <v>3</v>
      </c>
      <c r="I237" s="8">
        <f>'Data - All'!I208</f>
        <v>0</v>
      </c>
      <c r="J237" s="8">
        <f>'Data - All'!J208</f>
        <v>7</v>
      </c>
      <c r="K237" s="8">
        <f>'Data - All'!K208</f>
        <v>3</v>
      </c>
      <c r="L237" s="1">
        <f>'Data - All'!L208</f>
        <v>60</v>
      </c>
    </row>
    <row r="238" spans="1:12" s="9" customFormat="1">
      <c r="A238" s="1" t="str">
        <f>'Data - All'!A217</f>
        <v>RegionEx</v>
      </c>
      <c r="B238" s="1" t="str">
        <f>'Data - All'!B217</f>
        <v>PNS</v>
      </c>
      <c r="C238" s="1" t="str">
        <f>'Data - All'!C217</f>
        <v>MSY</v>
      </c>
      <c r="D238" s="7">
        <f>'Data - All'!D217</f>
        <v>39697</v>
      </c>
      <c r="E238" s="5">
        <f>'Data - All'!E217</f>
        <v>0.75347222222222221</v>
      </c>
      <c r="F238" s="5">
        <f>'Data - All'!F217</f>
        <v>0.80208333333333337</v>
      </c>
      <c r="G238" s="5">
        <f>'Data - All'!G217</f>
        <v>0.8</v>
      </c>
      <c r="H238" s="6">
        <f>'Data - All'!H217</f>
        <v>-3</v>
      </c>
      <c r="I238" s="8">
        <f>'Data - All'!I217</f>
        <v>0</v>
      </c>
      <c r="J238" s="8">
        <f>'Data - All'!J217</f>
        <v>7</v>
      </c>
      <c r="K238" s="8">
        <f>'Data - All'!K217</f>
        <v>4</v>
      </c>
      <c r="L238" s="1">
        <f>'Data - All'!L217</f>
        <v>56</v>
      </c>
    </row>
    <row r="239" spans="1:12" s="9" customFormat="1">
      <c r="A239" s="1" t="str">
        <f>'Data - All'!A224</f>
        <v>RegionEx</v>
      </c>
      <c r="B239" s="1" t="str">
        <f>'Data - All'!B224</f>
        <v>PNS</v>
      </c>
      <c r="C239" s="1" t="str">
        <f>'Data - All'!C224</f>
        <v>MSY</v>
      </c>
      <c r="D239" s="7">
        <f>'Data - All'!D224</f>
        <v>39704</v>
      </c>
      <c r="E239" s="5">
        <f>'Data - All'!E224</f>
        <v>0.75347222222222221</v>
      </c>
      <c r="F239" s="5">
        <f>'Data - All'!F224</f>
        <v>0.80208333333333337</v>
      </c>
      <c r="G239" s="5">
        <f>'Data - All'!G224</f>
        <v>0.80694444444444446</v>
      </c>
      <c r="H239" s="6">
        <f>'Data - All'!H224</f>
        <v>7</v>
      </c>
      <c r="I239" s="8">
        <f>'Data - All'!I224</f>
        <v>0</v>
      </c>
      <c r="J239" s="8">
        <f>'Data - All'!J224</f>
        <v>7</v>
      </c>
      <c r="K239" s="8">
        <f>'Data - All'!K224</f>
        <v>4</v>
      </c>
      <c r="L239" s="1">
        <f>'Data - All'!L224</f>
        <v>61</v>
      </c>
    </row>
    <row r="240" spans="1:12" s="9" customFormat="1">
      <c r="A240" s="1" t="str">
        <f>'Data - All'!A231</f>
        <v>RegionEx</v>
      </c>
      <c r="B240" s="1" t="str">
        <f>'Data - All'!B231</f>
        <v>PNS</v>
      </c>
      <c r="C240" s="1" t="str">
        <f>'Data - All'!C231</f>
        <v>MSY</v>
      </c>
      <c r="D240" s="7">
        <f>'Data - All'!D231</f>
        <v>39711</v>
      </c>
      <c r="E240" s="5">
        <f>'Data - All'!E231</f>
        <v>0.75347222222222221</v>
      </c>
      <c r="F240" s="5">
        <f>'Data - All'!F231</f>
        <v>0.80208333333333337</v>
      </c>
      <c r="G240" s="5">
        <f>'Data - All'!G231</f>
        <v>0.8041666666666667</v>
      </c>
      <c r="H240" s="6">
        <f>'Data - All'!H231</f>
        <v>3</v>
      </c>
      <c r="I240" s="8">
        <f>'Data - All'!I231</f>
        <v>0</v>
      </c>
      <c r="J240" s="8">
        <f>'Data - All'!J231</f>
        <v>7</v>
      </c>
      <c r="K240" s="8">
        <f>'Data - All'!K231</f>
        <v>4</v>
      </c>
      <c r="L240" s="1">
        <f>'Data - All'!L231</f>
        <v>63</v>
      </c>
    </row>
    <row r="241" spans="1:12" s="9" customFormat="1">
      <c r="A241" s="1" t="str">
        <f>'Data - All'!A238</f>
        <v>RegionEx</v>
      </c>
      <c r="B241" s="1" t="str">
        <f>'Data - All'!B238</f>
        <v>PNS</v>
      </c>
      <c r="C241" s="1" t="str">
        <f>'Data - All'!C238</f>
        <v>MSY</v>
      </c>
      <c r="D241" s="7">
        <f>'Data - All'!D238</f>
        <v>39718</v>
      </c>
      <c r="E241" s="5">
        <f>'Data - All'!E238</f>
        <v>0.75347222222222221</v>
      </c>
      <c r="F241" s="5">
        <f>'Data - All'!F238</f>
        <v>0.80208333333333337</v>
      </c>
      <c r="G241" s="5">
        <f>'Data - All'!G238</f>
        <v>0.80208333333333337</v>
      </c>
      <c r="H241" s="6">
        <f>'Data - All'!H238</f>
        <v>0</v>
      </c>
      <c r="I241" s="8">
        <f>'Data - All'!I238</f>
        <v>0</v>
      </c>
      <c r="J241" s="8">
        <f>'Data - All'!J238</f>
        <v>7</v>
      </c>
      <c r="K241" s="8">
        <f>'Data - All'!K238</f>
        <v>4</v>
      </c>
      <c r="L241" s="1">
        <f>'Data - All'!L238</f>
        <v>48</v>
      </c>
    </row>
    <row r="242" spans="1:12">
      <c r="D242" s="7"/>
      <c r="E242" s="5"/>
      <c r="F242" s="5"/>
      <c r="G242" s="5"/>
      <c r="H242" s="6"/>
      <c r="I242" s="6"/>
      <c r="J242" s="6"/>
      <c r="K242" s="6"/>
      <c r="L242" s="6"/>
    </row>
    <row r="243" spans="1:12">
      <c r="D243" s="7"/>
      <c r="E243" s="5"/>
      <c r="F243" s="5"/>
      <c r="G243" s="5"/>
      <c r="H243" s="6"/>
      <c r="I243" s="6"/>
      <c r="J243" s="6"/>
      <c r="K243" s="6"/>
      <c r="L243" s="6"/>
    </row>
    <row r="244" spans="1:12">
      <c r="D244" s="7"/>
      <c r="E244" s="5"/>
      <c r="F244" s="5"/>
      <c r="G244" s="5"/>
      <c r="H244" s="6"/>
      <c r="I244" s="6"/>
      <c r="J244" s="6"/>
      <c r="K244" s="6"/>
      <c r="L244" s="6"/>
    </row>
    <row r="245" spans="1:12">
      <c r="D245" s="7"/>
      <c r="E245" s="5"/>
      <c r="F245" s="5"/>
      <c r="G245" s="5"/>
      <c r="H245" s="6"/>
      <c r="I245" s="6"/>
      <c r="J245" s="6"/>
      <c r="K245" s="6"/>
      <c r="L245" s="6"/>
    </row>
    <row r="246" spans="1:12">
      <c r="D246" s="7"/>
      <c r="E246" s="5"/>
      <c r="F246" s="5"/>
      <c r="G246" s="5"/>
      <c r="H246" s="6"/>
      <c r="I246" s="6"/>
      <c r="J246" s="6"/>
      <c r="K246" s="6"/>
      <c r="L246" s="6"/>
    </row>
    <row r="247" spans="1:12">
      <c r="D247" s="7"/>
      <c r="E247" s="5"/>
      <c r="F247" s="5"/>
      <c r="G247" s="5"/>
      <c r="H247" s="6"/>
      <c r="I247" s="6"/>
      <c r="J247" s="6"/>
      <c r="K247" s="6"/>
      <c r="L247" s="6"/>
    </row>
    <row r="248" spans="1:12">
      <c r="D248" s="7"/>
      <c r="E248" s="5"/>
      <c r="F248" s="5"/>
      <c r="G248" s="5"/>
      <c r="H248" s="6"/>
      <c r="I248" s="6"/>
      <c r="J248" s="6"/>
      <c r="K248" s="6"/>
      <c r="L248" s="6"/>
    </row>
    <row r="249" spans="1:12">
      <c r="D249" s="7"/>
      <c r="E249" s="5"/>
      <c r="F249" s="5"/>
      <c r="G249" s="5"/>
      <c r="H249" s="6"/>
      <c r="I249" s="6"/>
      <c r="J249" s="6"/>
      <c r="K249" s="6"/>
      <c r="L249" s="6"/>
    </row>
    <row r="250" spans="1:12">
      <c r="D250" s="7"/>
      <c r="E250" s="5"/>
      <c r="F250" s="5"/>
      <c r="G250" s="5"/>
      <c r="H250" s="6"/>
      <c r="I250" s="6"/>
      <c r="J250" s="6"/>
      <c r="K250" s="6"/>
      <c r="L250" s="6"/>
    </row>
    <row r="251" spans="1:12">
      <c r="D251" s="7"/>
      <c r="E251" s="5"/>
      <c r="F251" s="5"/>
      <c r="G251" s="5"/>
      <c r="H251" s="6"/>
      <c r="I251" s="6"/>
      <c r="J251" s="6"/>
      <c r="K251" s="6"/>
      <c r="L251" s="6"/>
    </row>
    <row r="252" spans="1:12">
      <c r="D252" s="7"/>
      <c r="E252" s="5"/>
      <c r="F252" s="5"/>
      <c r="G252" s="5"/>
      <c r="H252" s="6"/>
      <c r="I252" s="6"/>
      <c r="J252" s="6"/>
      <c r="K252" s="6"/>
      <c r="L252" s="6"/>
    </row>
    <row r="253" spans="1:12">
      <c r="D253" s="7"/>
      <c r="E253" s="5"/>
      <c r="F253" s="5"/>
      <c r="G253" s="5"/>
      <c r="H253" s="1"/>
      <c r="I253" s="1"/>
    </row>
    <row r="254" spans="1:12">
      <c r="D254" s="7"/>
      <c r="E254" s="5"/>
      <c r="F254" s="5"/>
      <c r="G254" s="5"/>
      <c r="H254" s="1"/>
      <c r="I254" s="1"/>
    </row>
    <row r="255" spans="1:12">
      <c r="D255" s="7"/>
      <c r="E255" s="5"/>
      <c r="F255" s="5"/>
      <c r="G255" s="5"/>
      <c r="H255" s="1"/>
      <c r="I255" s="1"/>
    </row>
    <row r="256" spans="1:12">
      <c r="D256" s="7"/>
      <c r="E256" s="5"/>
      <c r="F256" s="5"/>
      <c r="G256" s="5"/>
      <c r="H256" s="1"/>
      <c r="I256" s="1"/>
    </row>
    <row r="257" spans="4:9">
      <c r="D257" s="7"/>
      <c r="E257" s="5"/>
      <c r="F257" s="5"/>
      <c r="G257" s="5"/>
      <c r="H257" s="1"/>
      <c r="I257" s="1"/>
    </row>
    <row r="258" spans="4:9">
      <c r="D258" s="7"/>
      <c r="E258" s="5"/>
      <c r="F258" s="5"/>
      <c r="G258" s="5"/>
      <c r="H258" s="1"/>
      <c r="I258" s="1"/>
    </row>
    <row r="259" spans="4:9">
      <c r="D259" s="7"/>
      <c r="E259" s="5"/>
      <c r="F259" s="5"/>
      <c r="G259" s="5"/>
      <c r="H259" s="1"/>
      <c r="I259" s="1"/>
    </row>
    <row r="260" spans="4:9">
      <c r="D260" s="7"/>
      <c r="E260" s="5"/>
      <c r="F260" s="5"/>
      <c r="G260" s="5"/>
      <c r="H260" s="1"/>
      <c r="I260" s="1"/>
    </row>
    <row r="261" spans="4:9">
      <c r="D261" s="7"/>
      <c r="E261" s="5"/>
      <c r="F261" s="5"/>
      <c r="G261" s="5"/>
      <c r="H261" s="1"/>
      <c r="I261" s="1"/>
    </row>
    <row r="262" spans="4:9">
      <c r="D262" s="7"/>
      <c r="E262" s="5"/>
      <c r="F262" s="5"/>
      <c r="G262" s="5"/>
      <c r="H262" s="1"/>
      <c r="I262" s="1"/>
    </row>
    <row r="263" spans="4:9">
      <c r="D263" s="7"/>
      <c r="E263" s="5"/>
      <c r="F263" s="5"/>
      <c r="G263" s="5"/>
      <c r="H263" s="1"/>
      <c r="I263" s="1"/>
    </row>
    <row r="264" spans="4:9">
      <c r="D264" s="7"/>
      <c r="E264" s="5"/>
      <c r="F264" s="5"/>
      <c r="G264" s="5"/>
      <c r="H264" s="1"/>
      <c r="I264" s="1"/>
    </row>
    <row r="265" spans="4:9">
      <c r="D265" s="7"/>
      <c r="E265" s="5"/>
      <c r="F265" s="5"/>
      <c r="G265" s="5"/>
      <c r="H265" s="1"/>
      <c r="I265" s="1"/>
    </row>
    <row r="266" spans="4:9">
      <c r="D266" s="7"/>
      <c r="E266" s="5"/>
      <c r="F266" s="5"/>
      <c r="G266" s="5"/>
      <c r="H266" s="1"/>
      <c r="I266" s="1"/>
    </row>
    <row r="267" spans="4:9">
      <c r="D267" s="7"/>
      <c r="E267" s="5"/>
      <c r="F267" s="5"/>
      <c r="G267" s="5"/>
      <c r="H267" s="1"/>
      <c r="I267" s="1"/>
    </row>
    <row r="268" spans="4:9">
      <c r="D268" s="7"/>
      <c r="E268" s="5"/>
      <c r="F268" s="5"/>
      <c r="G268" s="5"/>
      <c r="H268" s="1"/>
      <c r="I268" s="1"/>
    </row>
    <row r="269" spans="4:9">
      <c r="D269" s="7"/>
      <c r="E269" s="5"/>
      <c r="F269" s="5"/>
      <c r="G269" s="5"/>
      <c r="H269" s="1"/>
      <c r="I269" s="1"/>
    </row>
    <row r="270" spans="4:9">
      <c r="D270" s="7"/>
      <c r="E270" s="5"/>
      <c r="F270" s="5"/>
      <c r="G270" s="5"/>
      <c r="H270" s="1"/>
      <c r="I270" s="1"/>
    </row>
    <row r="271" spans="4:9">
      <c r="D271" s="7"/>
      <c r="E271" s="5"/>
      <c r="F271" s="5"/>
      <c r="G271" s="5"/>
      <c r="H271" s="1"/>
      <c r="I271" s="1"/>
    </row>
    <row r="272" spans="4:9">
      <c r="D272" s="7"/>
      <c r="E272" s="5"/>
      <c r="F272" s="5"/>
      <c r="G272" s="5"/>
      <c r="H272" s="1"/>
      <c r="I272" s="1"/>
    </row>
    <row r="273" spans="4:9">
      <c r="D273" s="7"/>
      <c r="E273" s="5"/>
      <c r="F273" s="5"/>
      <c r="G273" s="5"/>
      <c r="H273" s="1"/>
      <c r="I273" s="1"/>
    </row>
    <row r="274" spans="4:9">
      <c r="D274" s="7"/>
      <c r="E274" s="5"/>
      <c r="F274" s="5"/>
      <c r="G274" s="5"/>
      <c r="H274" s="1"/>
      <c r="I274" s="1"/>
    </row>
    <row r="275" spans="4:9">
      <c r="D275" s="7"/>
      <c r="E275" s="5"/>
      <c r="F275" s="5"/>
      <c r="G275" s="5"/>
      <c r="H275" s="1"/>
      <c r="I275" s="1"/>
    </row>
    <row r="276" spans="4:9">
      <c r="D276" s="7"/>
      <c r="E276" s="5"/>
      <c r="F276" s="5"/>
      <c r="G276" s="5"/>
      <c r="H276" s="1"/>
      <c r="I276" s="1"/>
    </row>
    <row r="277" spans="4:9">
      <c r="D277" s="7"/>
      <c r="E277" s="5"/>
      <c r="F277" s="5"/>
      <c r="G277" s="5"/>
      <c r="H277" s="1"/>
      <c r="I277" s="1"/>
    </row>
    <row r="278" spans="4:9">
      <c r="D278" s="7"/>
      <c r="E278" s="5"/>
      <c r="F278" s="5"/>
      <c r="G278" s="5"/>
      <c r="H278" s="1"/>
      <c r="I278" s="1"/>
    </row>
    <row r="279" spans="4:9">
      <c r="D279" s="7"/>
      <c r="E279" s="5"/>
      <c r="F279" s="5"/>
      <c r="G279" s="5"/>
      <c r="H279" s="1"/>
      <c r="I279" s="1"/>
    </row>
    <row r="280" spans="4:9">
      <c r="D280" s="7"/>
      <c r="E280" s="5"/>
      <c r="F280" s="5"/>
      <c r="G280" s="5"/>
      <c r="H280" s="1"/>
      <c r="I280" s="1"/>
    </row>
    <row r="281" spans="4:9">
      <c r="D281" s="7"/>
      <c r="E281" s="5"/>
      <c r="F281" s="5"/>
      <c r="G281" s="5"/>
      <c r="H281" s="1"/>
      <c r="I281" s="1"/>
    </row>
    <row r="282" spans="4:9">
      <c r="D282" s="7"/>
      <c r="E282" s="5"/>
      <c r="F282" s="5"/>
      <c r="G282" s="5"/>
      <c r="H282" s="1"/>
      <c r="I282" s="1"/>
    </row>
    <row r="283" spans="4:9">
      <c r="D283" s="7"/>
      <c r="E283" s="5"/>
      <c r="F283" s="5"/>
      <c r="G283" s="5"/>
      <c r="H283" s="1"/>
      <c r="I283" s="1"/>
    </row>
    <row r="284" spans="4:9">
      <c r="D284" s="7"/>
      <c r="E284" s="5"/>
      <c r="F284" s="5"/>
      <c r="G284" s="5"/>
      <c r="H284" s="1"/>
      <c r="I284" s="1"/>
    </row>
    <row r="285" spans="4:9">
      <c r="D285" s="7"/>
      <c r="E285" s="5"/>
      <c r="F285" s="5"/>
      <c r="G285" s="5"/>
      <c r="H285" s="1"/>
      <c r="I285" s="1"/>
    </row>
    <row r="286" spans="4:9">
      <c r="D286" s="7"/>
      <c r="E286" s="5"/>
      <c r="F286" s="5"/>
      <c r="G286" s="5"/>
      <c r="H286" s="1"/>
      <c r="I286" s="1"/>
    </row>
    <row r="287" spans="4:9">
      <c r="D287" s="7"/>
      <c r="E287" s="5"/>
      <c r="F287" s="5"/>
      <c r="G287" s="5"/>
      <c r="H287" s="1"/>
      <c r="I287" s="1"/>
    </row>
    <row r="288" spans="4:9">
      <c r="D288" s="7"/>
      <c r="E288" s="5"/>
      <c r="F288" s="5"/>
      <c r="G288" s="5"/>
      <c r="H288" s="1"/>
      <c r="I288" s="1"/>
    </row>
    <row r="289" spans="4:9">
      <c r="D289" s="7"/>
      <c r="E289" s="5"/>
      <c r="F289" s="5"/>
      <c r="G289" s="5"/>
      <c r="H289" s="1"/>
      <c r="I289" s="1"/>
    </row>
    <row r="290" spans="4:9">
      <c r="D290" s="7"/>
      <c r="E290" s="5"/>
      <c r="F290" s="5"/>
      <c r="G290" s="5"/>
      <c r="H290" s="1"/>
      <c r="I290" s="1"/>
    </row>
    <row r="291" spans="4:9">
      <c r="D291" s="7"/>
      <c r="E291" s="5"/>
      <c r="F291" s="5"/>
      <c r="G291" s="5"/>
      <c r="H291" s="1"/>
      <c r="I291" s="1"/>
    </row>
    <row r="292" spans="4:9">
      <c r="D292" s="7"/>
      <c r="E292" s="5"/>
      <c r="F292" s="5"/>
      <c r="G292" s="5"/>
      <c r="H292" s="1"/>
      <c r="I292" s="1"/>
    </row>
    <row r="293" spans="4:9">
      <c r="D293" s="7"/>
      <c r="E293" s="5"/>
      <c r="F293" s="5"/>
      <c r="G293" s="5"/>
      <c r="H293" s="1"/>
      <c r="I293" s="1"/>
    </row>
    <row r="294" spans="4:9">
      <c r="D294" s="7"/>
      <c r="E294" s="5"/>
      <c r="F294" s="5"/>
      <c r="G294" s="5"/>
      <c r="H294" s="1"/>
      <c r="I294" s="1"/>
    </row>
    <row r="295" spans="4:9">
      <c r="D295" s="7"/>
      <c r="E295" s="5"/>
      <c r="F295" s="5"/>
      <c r="G295" s="5"/>
      <c r="H295" s="1"/>
      <c r="I295" s="1"/>
    </row>
    <row r="296" spans="4:9">
      <c r="D296" s="7"/>
      <c r="E296" s="5"/>
      <c r="F296" s="5"/>
      <c r="G296" s="5"/>
      <c r="H296" s="1"/>
      <c r="I296" s="1"/>
    </row>
    <row r="297" spans="4:9">
      <c r="D297" s="7"/>
      <c r="E297" s="5"/>
      <c r="F297" s="5"/>
      <c r="G297" s="5"/>
      <c r="H297" s="1"/>
      <c r="I297" s="1"/>
    </row>
    <row r="298" spans="4:9">
      <c r="D298" s="7"/>
      <c r="E298" s="5"/>
      <c r="F298" s="5"/>
      <c r="G298" s="5"/>
      <c r="H298" s="1"/>
      <c r="I298" s="1"/>
    </row>
    <row r="299" spans="4:9">
      <c r="D299" s="7"/>
      <c r="E299" s="5"/>
      <c r="F299" s="5"/>
      <c r="G299" s="5"/>
      <c r="H299" s="1"/>
      <c r="I299" s="1"/>
    </row>
    <row r="300" spans="4:9">
      <c r="D300" s="7"/>
      <c r="E300" s="5"/>
      <c r="F300" s="5"/>
      <c r="G300" s="5"/>
      <c r="H300" s="1"/>
      <c r="I300" s="1"/>
    </row>
    <row r="301" spans="4:9">
      <c r="D301" s="7"/>
      <c r="E301" s="5"/>
      <c r="F301" s="5"/>
      <c r="G301" s="5"/>
      <c r="H301" s="1"/>
      <c r="I301" s="1"/>
    </row>
    <row r="302" spans="4:9">
      <c r="D302" s="7"/>
      <c r="E302" s="5"/>
      <c r="F302" s="5"/>
      <c r="G302" s="5"/>
      <c r="H302" s="1"/>
      <c r="I302" s="1"/>
    </row>
    <row r="303" spans="4:9">
      <c r="D303" s="7"/>
      <c r="E303" s="5"/>
      <c r="F303" s="5"/>
      <c r="G303" s="5"/>
      <c r="H303" s="1"/>
      <c r="I303" s="1"/>
    </row>
    <row r="304" spans="4:9">
      <c r="D304" s="7"/>
      <c r="E304" s="5"/>
      <c r="F304" s="5"/>
      <c r="G304" s="5"/>
      <c r="H304" s="1"/>
      <c r="I304" s="1"/>
    </row>
    <row r="305" spans="4:9">
      <c r="D305" s="7"/>
      <c r="E305" s="5"/>
      <c r="F305" s="5"/>
      <c r="G305" s="5"/>
      <c r="H305" s="1"/>
      <c r="I305" s="1"/>
    </row>
    <row r="306" spans="4:9">
      <c r="D306" s="7"/>
      <c r="E306" s="5"/>
      <c r="F306" s="5"/>
      <c r="G306" s="5"/>
      <c r="H306" s="1"/>
      <c r="I306" s="1"/>
    </row>
    <row r="307" spans="4:9">
      <c r="D307" s="7"/>
      <c r="E307" s="5"/>
      <c r="F307" s="5"/>
      <c r="G307" s="5"/>
      <c r="H307" s="1"/>
      <c r="I307" s="1"/>
    </row>
    <row r="308" spans="4:9">
      <c r="D308" s="7"/>
      <c r="E308" s="5"/>
      <c r="F308" s="5"/>
      <c r="G308" s="5"/>
      <c r="H308" s="1"/>
      <c r="I308" s="1"/>
    </row>
    <row r="309" spans="4:9">
      <c r="D309" s="7"/>
      <c r="E309" s="5"/>
      <c r="F309" s="5"/>
      <c r="G309" s="5"/>
      <c r="H309" s="1"/>
      <c r="I309" s="1"/>
    </row>
    <row r="310" spans="4:9">
      <c r="D310" s="7"/>
      <c r="E310" s="5"/>
      <c r="F310" s="5"/>
      <c r="G310" s="5"/>
      <c r="H310" s="1"/>
      <c r="I310" s="1"/>
    </row>
    <row r="311" spans="4:9">
      <c r="D311" s="7"/>
      <c r="E311" s="5"/>
      <c r="F311" s="5"/>
      <c r="G311" s="5"/>
      <c r="H311" s="1"/>
      <c r="I311" s="1"/>
    </row>
    <row r="312" spans="4:9">
      <c r="D312" s="7"/>
      <c r="E312" s="5"/>
      <c r="F312" s="5"/>
      <c r="G312" s="5"/>
      <c r="H312" s="1"/>
      <c r="I312" s="1"/>
    </row>
    <row r="313" spans="4:9">
      <c r="D313" s="7"/>
      <c r="E313" s="5"/>
      <c r="F313" s="5"/>
      <c r="G313" s="5"/>
      <c r="H313" s="1"/>
      <c r="I313" s="1"/>
    </row>
    <row r="314" spans="4:9">
      <c r="D314" s="7"/>
      <c r="E314" s="5"/>
      <c r="F314" s="5"/>
      <c r="G314" s="5"/>
      <c r="H314" s="1"/>
      <c r="I314" s="1"/>
    </row>
    <row r="315" spans="4:9">
      <c r="D315" s="7"/>
      <c r="E315" s="5"/>
      <c r="F315" s="5"/>
      <c r="G315" s="5"/>
      <c r="H315" s="1"/>
      <c r="I315" s="1"/>
    </row>
    <row r="316" spans="4:9">
      <c r="D316" s="7"/>
      <c r="E316" s="5"/>
      <c r="F316" s="5"/>
      <c r="G316" s="5"/>
      <c r="H316" s="1"/>
      <c r="I316" s="1"/>
    </row>
    <row r="317" spans="4:9">
      <c r="D317" s="7"/>
      <c r="E317" s="5"/>
      <c r="F317" s="5"/>
      <c r="G317" s="5"/>
      <c r="H317" s="1"/>
      <c r="I317" s="1"/>
    </row>
    <row r="318" spans="4:9">
      <c r="D318" s="7"/>
      <c r="E318" s="5"/>
      <c r="F318" s="5"/>
      <c r="G318" s="5"/>
      <c r="H318" s="1"/>
      <c r="I318" s="1"/>
    </row>
    <row r="319" spans="4:9">
      <c r="D319" s="7"/>
      <c r="E319" s="5"/>
      <c r="F319" s="5"/>
      <c r="G319" s="5"/>
      <c r="H319" s="1"/>
      <c r="I319" s="1"/>
    </row>
    <row r="320" spans="4:9">
      <c r="D320" s="7"/>
      <c r="E320" s="5"/>
      <c r="F320" s="5"/>
      <c r="G320" s="5"/>
      <c r="H320" s="1"/>
      <c r="I320" s="1"/>
    </row>
    <row r="321" spans="4:9">
      <c r="D321" s="7"/>
      <c r="E321" s="5"/>
      <c r="F321" s="5"/>
      <c r="G321" s="5"/>
      <c r="H321" s="1"/>
      <c r="I321" s="1"/>
    </row>
    <row r="322" spans="4:9">
      <c r="D322" s="7"/>
      <c r="E322" s="5"/>
      <c r="F322" s="5"/>
      <c r="G322" s="5"/>
      <c r="H322" s="1"/>
      <c r="I322" s="1"/>
    </row>
    <row r="323" spans="4:9">
      <c r="D323" s="7"/>
      <c r="E323" s="5"/>
      <c r="F323" s="5"/>
      <c r="G323" s="5"/>
      <c r="H323" s="1"/>
      <c r="I323" s="1"/>
    </row>
    <row r="324" spans="4:9">
      <c r="D324" s="7"/>
      <c r="E324" s="5"/>
      <c r="F324" s="5"/>
      <c r="G324" s="5"/>
      <c r="H324" s="1"/>
      <c r="I324" s="1"/>
    </row>
    <row r="325" spans="4:9">
      <c r="D325" s="7"/>
      <c r="E325" s="5"/>
      <c r="F325" s="5"/>
      <c r="G325" s="5"/>
      <c r="H325" s="1"/>
      <c r="I325" s="1"/>
    </row>
    <row r="326" spans="4:9">
      <c r="D326" s="7"/>
      <c r="E326" s="5"/>
      <c r="F326" s="5"/>
      <c r="G326" s="5"/>
      <c r="H326" s="1"/>
      <c r="I326" s="1"/>
    </row>
    <row r="327" spans="4:9">
      <c r="D327" s="7"/>
      <c r="E327" s="5"/>
      <c r="F327" s="5"/>
      <c r="G327" s="5"/>
      <c r="H327" s="1"/>
      <c r="I327" s="1"/>
    </row>
    <row r="328" spans="4:9">
      <c r="D328" s="7"/>
      <c r="E328" s="5"/>
      <c r="F328" s="5"/>
      <c r="G328" s="5"/>
      <c r="H328" s="1"/>
      <c r="I328" s="1"/>
    </row>
    <row r="329" spans="4:9">
      <c r="D329" s="7"/>
      <c r="E329" s="5"/>
      <c r="F329" s="5"/>
      <c r="G329" s="5"/>
      <c r="H329" s="1"/>
      <c r="I329" s="1"/>
    </row>
    <row r="330" spans="4:9">
      <c r="D330" s="7"/>
      <c r="E330" s="5"/>
      <c r="F330" s="5"/>
      <c r="G330" s="5"/>
      <c r="H330" s="1"/>
      <c r="I330" s="1"/>
    </row>
    <row r="331" spans="4:9">
      <c r="D331" s="7"/>
      <c r="E331" s="5"/>
      <c r="F331" s="5"/>
      <c r="G331" s="5"/>
      <c r="H331" s="1"/>
      <c r="I331" s="1"/>
    </row>
    <row r="332" spans="4:9">
      <c r="D332" s="7"/>
      <c r="E332" s="5"/>
      <c r="F332" s="5"/>
      <c r="G332" s="5"/>
      <c r="H332" s="1"/>
      <c r="I332" s="1"/>
    </row>
    <row r="333" spans="4:9">
      <c r="D333" s="7"/>
      <c r="E333" s="5"/>
      <c r="F333" s="5"/>
      <c r="G333" s="5"/>
      <c r="H333" s="1"/>
      <c r="I333" s="1"/>
    </row>
    <row r="334" spans="4:9">
      <c r="D334" s="7"/>
      <c r="E334" s="5"/>
      <c r="F334" s="5"/>
      <c r="G334" s="5"/>
      <c r="H334" s="1"/>
      <c r="I334" s="1"/>
    </row>
    <row r="335" spans="4:9">
      <c r="D335" s="7"/>
      <c r="E335" s="5"/>
      <c r="F335" s="5"/>
      <c r="G335" s="5"/>
      <c r="H335" s="1"/>
      <c r="I335" s="1"/>
    </row>
    <row r="336" spans="4:9">
      <c r="D336" s="7"/>
      <c r="E336" s="5"/>
      <c r="F336" s="5"/>
      <c r="G336" s="5"/>
      <c r="H336" s="1"/>
      <c r="I336" s="1"/>
    </row>
    <row r="337" spans="4:9">
      <c r="D337" s="7"/>
      <c r="E337" s="5"/>
      <c r="F337" s="5"/>
      <c r="G337" s="5"/>
      <c r="H337" s="1"/>
      <c r="I337" s="1"/>
    </row>
    <row r="338" spans="4:9">
      <c r="D338" s="7"/>
      <c r="E338" s="5"/>
      <c r="F338" s="5"/>
      <c r="G338" s="5"/>
      <c r="H338" s="1"/>
      <c r="I338" s="1"/>
    </row>
    <row r="339" spans="4:9">
      <c r="D339" s="7"/>
      <c r="E339" s="5"/>
      <c r="F339" s="5"/>
      <c r="G339" s="5"/>
      <c r="H339" s="1"/>
      <c r="I339" s="1"/>
    </row>
    <row r="340" spans="4:9">
      <c r="D340" s="7"/>
      <c r="E340" s="5"/>
      <c r="F340" s="5"/>
      <c r="G340" s="5"/>
      <c r="H340" s="1"/>
      <c r="I340" s="1"/>
    </row>
    <row r="341" spans="4:9">
      <c r="D341" s="7"/>
      <c r="E341" s="5"/>
      <c r="F341" s="5"/>
      <c r="G341" s="5"/>
      <c r="H341" s="1"/>
      <c r="I341" s="1"/>
    </row>
    <row r="342" spans="4:9">
      <c r="D342" s="7"/>
      <c r="E342" s="5"/>
      <c r="F342" s="5"/>
      <c r="G342" s="5"/>
      <c r="H342" s="1"/>
      <c r="I342" s="1"/>
    </row>
    <row r="343" spans="4:9">
      <c r="D343" s="7"/>
      <c r="E343" s="5"/>
      <c r="F343" s="5"/>
      <c r="G343" s="5"/>
      <c r="H343" s="1"/>
      <c r="I343" s="1"/>
    </row>
    <row r="344" spans="4:9">
      <c r="D344" s="7"/>
      <c r="E344" s="5"/>
      <c r="F344" s="5"/>
      <c r="G344" s="5"/>
      <c r="H344" s="1"/>
      <c r="I344" s="1"/>
    </row>
    <row r="345" spans="4:9">
      <c r="D345" s="7"/>
      <c r="E345" s="5"/>
      <c r="F345" s="5"/>
      <c r="G345" s="5"/>
      <c r="H345" s="1"/>
      <c r="I345" s="1"/>
    </row>
    <row r="346" spans="4:9">
      <c r="D346" s="7"/>
      <c r="E346" s="5"/>
      <c r="F346" s="5"/>
      <c r="G346" s="5"/>
      <c r="H346" s="1"/>
      <c r="I346" s="1"/>
    </row>
    <row r="347" spans="4:9">
      <c r="D347" s="7"/>
      <c r="E347" s="5"/>
      <c r="F347" s="5"/>
      <c r="G347" s="5"/>
      <c r="H347" s="1"/>
      <c r="I347" s="1"/>
    </row>
    <row r="348" spans="4:9">
      <c r="D348" s="7"/>
      <c r="E348" s="5"/>
      <c r="F348" s="5"/>
      <c r="G348" s="5"/>
      <c r="H348" s="1"/>
      <c r="I348" s="1"/>
    </row>
    <row r="349" spans="4:9">
      <c r="D349" s="7"/>
      <c r="E349" s="5"/>
      <c r="F349" s="5"/>
      <c r="G349" s="5"/>
      <c r="H349" s="1"/>
      <c r="I349" s="1"/>
    </row>
    <row r="350" spans="4:9">
      <c r="D350" s="7"/>
      <c r="E350" s="5"/>
      <c r="F350" s="5"/>
      <c r="G350" s="5"/>
      <c r="H350" s="1"/>
      <c r="I350" s="1"/>
    </row>
    <row r="351" spans="4:9">
      <c r="D351" s="7"/>
      <c r="E351" s="5"/>
      <c r="F351" s="5"/>
      <c r="G351" s="5"/>
      <c r="H351" s="1"/>
      <c r="I351" s="1"/>
    </row>
    <row r="352" spans="4:9">
      <c r="D352" s="7"/>
      <c r="E352" s="5"/>
      <c r="F352" s="5"/>
      <c r="G352" s="5"/>
      <c r="H352" s="1"/>
      <c r="I352" s="1"/>
    </row>
    <row r="353" spans="4:9">
      <c r="D353" s="7"/>
      <c r="E353" s="5"/>
      <c r="F353" s="5"/>
      <c r="G353" s="5"/>
      <c r="H353" s="1"/>
      <c r="I353" s="1"/>
    </row>
    <row r="354" spans="4:9">
      <c r="D354" s="7"/>
      <c r="E354" s="5"/>
      <c r="F354" s="5"/>
      <c r="G354" s="5"/>
      <c r="H354" s="1"/>
      <c r="I354" s="1"/>
    </row>
    <row r="355" spans="4:9">
      <c r="D355" s="7"/>
      <c r="E355" s="5"/>
      <c r="F355" s="5"/>
      <c r="G355" s="5"/>
      <c r="H355" s="1"/>
      <c r="I355" s="1"/>
    </row>
    <row r="356" spans="4:9">
      <c r="D356" s="7"/>
      <c r="E356" s="5"/>
      <c r="F356" s="5"/>
      <c r="G356" s="5"/>
      <c r="H356" s="1"/>
      <c r="I356" s="1"/>
    </row>
    <row r="357" spans="4:9">
      <c r="D357" s="7"/>
      <c r="E357" s="5"/>
      <c r="F357" s="5"/>
      <c r="G357" s="5"/>
      <c r="H357" s="1"/>
      <c r="I357" s="1"/>
    </row>
    <row r="358" spans="4:9">
      <c r="D358" s="7"/>
      <c r="E358" s="5"/>
      <c r="F358" s="5"/>
      <c r="G358" s="5"/>
      <c r="H358" s="1"/>
      <c r="I358" s="1"/>
    </row>
  </sheetData>
  <sortState ref="A2:L241">
    <sortCondition ref="J2:J241"/>
  </sortState>
  <pageMargins left="0.7" right="0.7" top="0.75" bottom="0.75" header="0.3" footer="0.3"/>
  <pageSetup scale="52" fitToHeight="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E89"/>
  <sheetViews>
    <sheetView workbookViewId="0">
      <selection activeCell="F1" sqref="F1:F1048576"/>
    </sheetView>
  </sheetViews>
  <sheetFormatPr defaultRowHeight="14.4"/>
  <cols>
    <col min="1" max="1" width="23.33203125" bestFit="1" customWidth="1"/>
    <col min="2" max="2" width="22.33203125" style="24" bestFit="1" customWidth="1"/>
    <col min="3" max="3" width="9.109375" style="9"/>
    <col min="4" max="4" width="23.33203125" bestFit="1" customWidth="1"/>
    <col min="5" max="5" width="22.33203125" style="24" bestFit="1" customWidth="1"/>
  </cols>
  <sheetData>
    <row r="1" spans="1:5" ht="15" thickBot="1">
      <c r="A1" s="30" t="s">
        <v>48</v>
      </c>
      <c r="D1" s="30" t="s">
        <v>47</v>
      </c>
    </row>
    <row r="2" spans="1:5">
      <c r="A2" s="23"/>
      <c r="B2" s="25" t="s">
        <v>28</v>
      </c>
      <c r="C2" s="32"/>
      <c r="D2" s="23"/>
      <c r="E2" s="25" t="s">
        <v>28</v>
      </c>
    </row>
    <row r="3" spans="1:5">
      <c r="A3" s="11"/>
      <c r="B3" s="13"/>
      <c r="C3" s="11"/>
      <c r="D3" s="11"/>
      <c r="E3" s="13"/>
    </row>
    <row r="4" spans="1:5">
      <c r="A4" s="11" t="s">
        <v>15</v>
      </c>
      <c r="B4" s="13">
        <v>15.6625</v>
      </c>
      <c r="C4" s="11"/>
      <c r="D4" s="11" t="s">
        <v>15</v>
      </c>
      <c r="E4" s="13">
        <v>10.923076923076923</v>
      </c>
    </row>
    <row r="5" spans="1:5">
      <c r="A5" s="11" t="s">
        <v>16</v>
      </c>
      <c r="B5" s="13">
        <v>1.7848231949324165</v>
      </c>
      <c r="C5" s="11"/>
      <c r="D5" s="11" t="s">
        <v>16</v>
      </c>
      <c r="E5" s="13">
        <v>0.59335571617467342</v>
      </c>
    </row>
    <row r="6" spans="1:5">
      <c r="A6" s="11" t="s">
        <v>6</v>
      </c>
      <c r="B6" s="13">
        <v>9</v>
      </c>
      <c r="C6" s="11"/>
      <c r="D6" s="11" t="s">
        <v>6</v>
      </c>
      <c r="E6" s="13">
        <v>13</v>
      </c>
    </row>
    <row r="7" spans="1:5">
      <c r="A7" s="11" t="s">
        <v>17</v>
      </c>
      <c r="B7" s="13">
        <v>10</v>
      </c>
      <c r="C7" s="11"/>
      <c r="D7" s="11" t="s">
        <v>17</v>
      </c>
      <c r="E7" s="13">
        <v>13</v>
      </c>
    </row>
    <row r="8" spans="1:5">
      <c r="A8" s="11" t="s">
        <v>18</v>
      </c>
      <c r="B8" s="13">
        <v>27.650362039591855</v>
      </c>
      <c r="C8" s="11"/>
      <c r="D8" s="11" t="s">
        <v>18</v>
      </c>
      <c r="E8" s="13">
        <v>6.4181233777723286</v>
      </c>
    </row>
    <row r="9" spans="1:5">
      <c r="A9" s="11" t="s">
        <v>19</v>
      </c>
      <c r="B9" s="13">
        <v>764.54252092050217</v>
      </c>
      <c r="C9" s="11"/>
      <c r="D9" s="11" t="s">
        <v>19</v>
      </c>
      <c r="E9" s="13">
        <v>41.192307692307686</v>
      </c>
    </row>
    <row r="10" spans="1:5">
      <c r="A10" s="11" t="s">
        <v>20</v>
      </c>
      <c r="B10" s="13">
        <v>12.644439408080581</v>
      </c>
      <c r="C10" s="11"/>
      <c r="D10" s="11" t="s">
        <v>20</v>
      </c>
      <c r="E10" s="13">
        <v>1.7259293495264627</v>
      </c>
    </row>
    <row r="11" spans="1:5">
      <c r="A11" s="11" t="s">
        <v>21</v>
      </c>
      <c r="B11" s="13">
        <v>3.5846785018232938</v>
      </c>
      <c r="C11" s="11"/>
      <c r="D11" s="11" t="s">
        <v>21</v>
      </c>
      <c r="E11" s="13">
        <v>-1.2043797392499644</v>
      </c>
    </row>
    <row r="12" spans="1:5">
      <c r="A12" s="11" t="s">
        <v>22</v>
      </c>
      <c r="B12" s="13">
        <v>164</v>
      </c>
      <c r="C12" s="11"/>
      <c r="D12" s="11" t="s">
        <v>22</v>
      </c>
      <c r="E12" s="13">
        <v>40</v>
      </c>
    </row>
    <row r="13" spans="1:5">
      <c r="A13" s="11" t="s">
        <v>23</v>
      </c>
      <c r="B13" s="13">
        <v>-11</v>
      </c>
      <c r="C13" s="11"/>
      <c r="D13" s="11" t="s">
        <v>23</v>
      </c>
      <c r="E13" s="13">
        <v>-13</v>
      </c>
    </row>
    <row r="14" spans="1:5">
      <c r="A14" s="11" t="s">
        <v>24</v>
      </c>
      <c r="B14" s="13">
        <v>153</v>
      </c>
      <c r="C14" s="11"/>
      <c r="D14" s="11" t="s">
        <v>24</v>
      </c>
      <c r="E14" s="13">
        <v>27</v>
      </c>
    </row>
    <row r="15" spans="1:5">
      <c r="A15" s="11" t="s">
        <v>25</v>
      </c>
      <c r="B15" s="13">
        <v>3759</v>
      </c>
      <c r="C15" s="11"/>
      <c r="D15" s="11" t="s">
        <v>25</v>
      </c>
      <c r="E15" s="13">
        <v>1278</v>
      </c>
    </row>
    <row r="16" spans="1:5">
      <c r="A16" s="11" t="s">
        <v>26</v>
      </c>
      <c r="B16" s="33">
        <v>240</v>
      </c>
      <c r="C16" s="11"/>
      <c r="D16" s="11" t="s">
        <v>26</v>
      </c>
      <c r="E16" s="33">
        <v>117</v>
      </c>
    </row>
    <row r="17" spans="1:5" ht="15" thickBot="1">
      <c r="A17" s="12" t="s">
        <v>27</v>
      </c>
      <c r="B17" s="14">
        <v>3.5159934477436519</v>
      </c>
      <c r="C17" s="11"/>
      <c r="D17" s="12" t="s">
        <v>27</v>
      </c>
      <c r="E17" s="14">
        <v>1.1752157211621506</v>
      </c>
    </row>
    <row r="18" spans="1:5">
      <c r="A18" s="11"/>
      <c r="B18" s="13"/>
    </row>
    <row r="19" spans="1:5" ht="15" thickBot="1">
      <c r="A19" s="31" t="s">
        <v>50</v>
      </c>
      <c r="D19" s="30" t="s">
        <v>51</v>
      </c>
    </row>
    <row r="20" spans="1:5">
      <c r="A20" s="23"/>
      <c r="B20" s="25"/>
      <c r="C20" s="32"/>
      <c r="D20" s="23"/>
      <c r="E20" s="25"/>
    </row>
    <row r="21" spans="1:5">
      <c r="A21" s="11"/>
      <c r="B21" s="13"/>
      <c r="C21" s="11"/>
      <c r="D21" s="11"/>
      <c r="E21" s="13"/>
    </row>
    <row r="22" spans="1:5">
      <c r="A22" s="11" t="s">
        <v>15</v>
      </c>
      <c r="B22" s="13">
        <v>16.422222222222221</v>
      </c>
      <c r="C22" s="11"/>
      <c r="D22" s="11" t="s">
        <v>15</v>
      </c>
      <c r="E22" s="13">
        <v>13.714285714285714</v>
      </c>
    </row>
    <row r="23" spans="1:5">
      <c r="A23" s="11" t="s">
        <v>16</v>
      </c>
      <c r="B23" s="13">
        <v>3.0476850172694738</v>
      </c>
      <c r="C23" s="11"/>
      <c r="D23" s="11" t="s">
        <v>16</v>
      </c>
      <c r="E23" s="13">
        <v>0.25122526652927535</v>
      </c>
    </row>
    <row r="24" spans="1:5">
      <c r="A24" s="11" t="s">
        <v>6</v>
      </c>
      <c r="B24" s="13">
        <v>10</v>
      </c>
      <c r="C24" s="11"/>
      <c r="D24" s="11" t="s">
        <v>6</v>
      </c>
      <c r="E24" s="13">
        <v>14</v>
      </c>
    </row>
    <row r="25" spans="1:5">
      <c r="A25" s="11" t="s">
        <v>17</v>
      </c>
      <c r="B25" s="13">
        <v>9</v>
      </c>
      <c r="C25" s="11"/>
      <c r="D25" s="11" t="s">
        <v>17</v>
      </c>
      <c r="E25" s="13">
        <v>13</v>
      </c>
    </row>
    <row r="26" spans="1:5">
      <c r="A26" s="11" t="s">
        <v>18</v>
      </c>
      <c r="B26" s="13">
        <v>28.912878736023416</v>
      </c>
      <c r="C26" s="11"/>
      <c r="D26" s="11" t="s">
        <v>18</v>
      </c>
      <c r="E26" s="13">
        <v>1.3293591565847631</v>
      </c>
    </row>
    <row r="27" spans="1:5">
      <c r="A27" s="11" t="s">
        <v>19</v>
      </c>
      <c r="B27" s="13">
        <v>835.95455680399505</v>
      </c>
      <c r="C27" s="11"/>
      <c r="D27" s="11" t="s">
        <v>19</v>
      </c>
      <c r="E27" s="13">
        <v>1.7671957671957528</v>
      </c>
    </row>
    <row r="28" spans="1:5">
      <c r="A28" s="11" t="s">
        <v>20</v>
      </c>
      <c r="B28" s="13">
        <v>13.343358254755318</v>
      </c>
      <c r="C28" s="11"/>
      <c r="D28" s="11" t="s">
        <v>20</v>
      </c>
      <c r="E28" s="13">
        <v>-0.601545853479589</v>
      </c>
    </row>
    <row r="29" spans="1:5">
      <c r="A29" s="11" t="s">
        <v>21</v>
      </c>
      <c r="B29" s="13">
        <v>3.7526047816670518</v>
      </c>
      <c r="C29" s="11"/>
      <c r="D29" s="11" t="s">
        <v>21</v>
      </c>
      <c r="E29" s="13">
        <v>6.029025122042609E-2</v>
      </c>
    </row>
    <row r="30" spans="1:5">
      <c r="A30" s="11" t="s">
        <v>22</v>
      </c>
      <c r="B30" s="13">
        <v>152</v>
      </c>
      <c r="C30" s="11"/>
      <c r="D30" s="11" t="s">
        <v>22</v>
      </c>
      <c r="E30" s="13">
        <v>5</v>
      </c>
    </row>
    <row r="31" spans="1:5">
      <c r="A31" s="11" t="s">
        <v>23</v>
      </c>
      <c r="B31" s="13">
        <v>-4</v>
      </c>
      <c r="C31" s="11"/>
      <c r="D31" s="11" t="s">
        <v>23</v>
      </c>
      <c r="E31" s="13">
        <v>11</v>
      </c>
    </row>
    <row r="32" spans="1:5">
      <c r="A32" s="11" t="s">
        <v>24</v>
      </c>
      <c r="B32" s="13">
        <v>148</v>
      </c>
      <c r="C32" s="11"/>
      <c r="D32" s="11" t="s">
        <v>24</v>
      </c>
      <c r="E32" s="13">
        <v>16</v>
      </c>
    </row>
    <row r="33" spans="1:5">
      <c r="A33" s="11" t="s">
        <v>25</v>
      </c>
      <c r="B33" s="13">
        <v>1478</v>
      </c>
      <c r="C33" s="11"/>
      <c r="D33" s="11" t="s">
        <v>25</v>
      </c>
      <c r="E33" s="13">
        <v>384</v>
      </c>
    </row>
    <row r="34" spans="1:5">
      <c r="A34" s="11" t="s">
        <v>26</v>
      </c>
      <c r="B34" s="33">
        <v>90</v>
      </c>
      <c r="C34" s="11"/>
      <c r="D34" s="11" t="s">
        <v>26</v>
      </c>
      <c r="E34" s="33">
        <v>28</v>
      </c>
    </row>
    <row r="35" spans="1:5" ht="15" thickBot="1">
      <c r="A35" s="12" t="s">
        <v>27</v>
      </c>
      <c r="B35" s="14">
        <v>6.05568508234634</v>
      </c>
      <c r="C35" s="11"/>
      <c r="D35" s="12" t="s">
        <v>27</v>
      </c>
      <c r="E35" s="14">
        <v>0.5154716624694522</v>
      </c>
    </row>
    <row r="37" spans="1:5" ht="15" thickBot="1">
      <c r="A37" s="30" t="s">
        <v>53</v>
      </c>
      <c r="D37" s="30" t="s">
        <v>52</v>
      </c>
    </row>
    <row r="38" spans="1:5">
      <c r="A38" s="23"/>
      <c r="B38" s="25"/>
      <c r="C38" s="32"/>
      <c r="D38" s="23"/>
      <c r="E38" s="25"/>
    </row>
    <row r="39" spans="1:5">
      <c r="A39" s="11"/>
      <c r="B39" s="13"/>
      <c r="C39" s="11"/>
      <c r="D39" s="11"/>
      <c r="E39" s="13"/>
    </row>
    <row r="40" spans="1:5">
      <c r="A40" s="11" t="s">
        <v>15</v>
      </c>
      <c r="B40" s="13">
        <v>18.211111111111112</v>
      </c>
      <c r="C40" s="11"/>
      <c r="D40" s="11" t="s">
        <v>15</v>
      </c>
      <c r="E40" s="13">
        <v>13.620689655172415</v>
      </c>
    </row>
    <row r="41" spans="1:5">
      <c r="A41" s="11" t="s">
        <v>16</v>
      </c>
      <c r="B41" s="13">
        <v>3.3570130607801185</v>
      </c>
      <c r="C41" s="11"/>
      <c r="D41" s="11" t="s">
        <v>16</v>
      </c>
      <c r="E41" s="13">
        <v>0.27816159806672702</v>
      </c>
    </row>
    <row r="42" spans="1:5">
      <c r="A42" s="11" t="s">
        <v>6</v>
      </c>
      <c r="B42" s="13">
        <v>9</v>
      </c>
      <c r="C42" s="11"/>
      <c r="D42" s="11" t="s">
        <v>6</v>
      </c>
      <c r="E42" s="13">
        <v>13</v>
      </c>
    </row>
    <row r="43" spans="1:5">
      <c r="A43" s="11" t="s">
        <v>17</v>
      </c>
      <c r="B43" s="13">
        <v>7</v>
      </c>
      <c r="C43" s="11"/>
      <c r="D43" s="11" t="s">
        <v>17</v>
      </c>
      <c r="E43" s="13">
        <v>13</v>
      </c>
    </row>
    <row r="44" spans="1:5">
      <c r="A44" s="11" t="s">
        <v>18</v>
      </c>
      <c r="B44" s="13">
        <v>31.847422220995327</v>
      </c>
      <c r="C44" s="11"/>
      <c r="D44" s="11" t="s">
        <v>18</v>
      </c>
      <c r="E44" s="13">
        <v>1.4979460486052314</v>
      </c>
    </row>
    <row r="45" spans="1:5">
      <c r="A45" s="11" t="s">
        <v>19</v>
      </c>
      <c r="B45" s="13">
        <v>1014.258302122347</v>
      </c>
      <c r="C45" s="11"/>
      <c r="D45" s="11" t="s">
        <v>19</v>
      </c>
      <c r="E45" s="13">
        <v>2.2438423645320262</v>
      </c>
    </row>
    <row r="46" spans="1:5">
      <c r="A46" s="11" t="s">
        <v>20</v>
      </c>
      <c r="B46" s="13">
        <v>8.9544383814513679</v>
      </c>
      <c r="C46" s="11"/>
      <c r="D46" s="11" t="s">
        <v>20</v>
      </c>
      <c r="E46" s="13">
        <v>-0.60032757520108992</v>
      </c>
    </row>
    <row r="47" spans="1:5">
      <c r="A47" s="11" t="s">
        <v>21</v>
      </c>
      <c r="B47" s="13">
        <v>3.117011578790998</v>
      </c>
      <c r="C47" s="11"/>
      <c r="D47" s="11" t="s">
        <v>21</v>
      </c>
      <c r="E47" s="13">
        <v>0.36607430324610596</v>
      </c>
    </row>
    <row r="48" spans="1:5">
      <c r="A48" s="11" t="s">
        <v>22</v>
      </c>
      <c r="B48" s="13">
        <v>160</v>
      </c>
      <c r="C48" s="11"/>
      <c r="D48" s="11" t="s">
        <v>22</v>
      </c>
      <c r="E48" s="13">
        <v>6</v>
      </c>
    </row>
    <row r="49" spans="1:5">
      <c r="A49" s="11" t="s">
        <v>23</v>
      </c>
      <c r="B49" s="13">
        <v>-7</v>
      </c>
      <c r="C49" s="11"/>
      <c r="D49" s="11" t="s">
        <v>23</v>
      </c>
      <c r="E49" s="13">
        <v>11</v>
      </c>
    </row>
    <row r="50" spans="1:5">
      <c r="A50" s="11" t="s">
        <v>24</v>
      </c>
      <c r="B50" s="13">
        <v>153</v>
      </c>
      <c r="C50" s="11"/>
      <c r="D50" s="11" t="s">
        <v>24</v>
      </c>
      <c r="E50" s="13">
        <v>17</v>
      </c>
    </row>
    <row r="51" spans="1:5">
      <c r="A51" s="11" t="s">
        <v>25</v>
      </c>
      <c r="B51" s="13">
        <v>1639</v>
      </c>
      <c r="C51" s="11"/>
      <c r="D51" s="11" t="s">
        <v>25</v>
      </c>
      <c r="E51" s="13">
        <v>395</v>
      </c>
    </row>
    <row r="52" spans="1:5">
      <c r="A52" s="11" t="s">
        <v>26</v>
      </c>
      <c r="B52" s="33">
        <v>90</v>
      </c>
      <c r="C52" s="11"/>
      <c r="D52" s="11" t="s">
        <v>26</v>
      </c>
      <c r="E52" s="33">
        <v>29</v>
      </c>
    </row>
    <row r="53" spans="1:5" ht="15" thickBot="1">
      <c r="A53" s="12" t="s">
        <v>27</v>
      </c>
      <c r="B53" s="14">
        <v>6.6703133027905412</v>
      </c>
      <c r="C53" s="11"/>
      <c r="D53" s="12" t="s">
        <v>27</v>
      </c>
      <c r="E53" s="14">
        <v>0.56978819650588186</v>
      </c>
    </row>
    <row r="55" spans="1:5" ht="15" thickBot="1">
      <c r="A55" s="30" t="s">
        <v>54</v>
      </c>
      <c r="D55" s="30" t="s">
        <v>55</v>
      </c>
    </row>
    <row r="56" spans="1:5">
      <c r="A56" s="23"/>
      <c r="B56" s="25"/>
      <c r="C56" s="32"/>
      <c r="D56" s="23"/>
      <c r="E56" s="25"/>
    </row>
    <row r="57" spans="1:5">
      <c r="A57" s="11"/>
      <c r="B57" s="13"/>
      <c r="C57" s="11"/>
      <c r="D57" s="11"/>
      <c r="E57" s="13"/>
    </row>
    <row r="58" spans="1:5">
      <c r="A58" s="11" t="s">
        <v>15</v>
      </c>
      <c r="B58" s="13">
        <v>11</v>
      </c>
      <c r="C58" s="11"/>
      <c r="D58" s="11" t="s">
        <v>15</v>
      </c>
      <c r="E58" s="13">
        <v>10.199999999999999</v>
      </c>
    </row>
    <row r="59" spans="1:5">
      <c r="A59" s="11" t="s">
        <v>16</v>
      </c>
      <c r="B59" s="13">
        <v>2.940795107121366</v>
      </c>
      <c r="C59" s="11"/>
      <c r="D59" s="11" t="s">
        <v>16</v>
      </c>
      <c r="E59" s="13">
        <v>1.3090314046617846</v>
      </c>
    </row>
    <row r="60" spans="1:5">
      <c r="A60" s="11" t="s">
        <v>6</v>
      </c>
      <c r="B60" s="13">
        <v>6.5</v>
      </c>
      <c r="C60" s="11"/>
      <c r="D60" s="11" t="s">
        <v>6</v>
      </c>
      <c r="E60" s="13">
        <v>11</v>
      </c>
    </row>
    <row r="61" spans="1:5">
      <c r="A61" s="11" t="s">
        <v>17</v>
      </c>
      <c r="B61" s="13">
        <v>6</v>
      </c>
      <c r="C61" s="11"/>
      <c r="D61" s="11" t="s">
        <v>17</v>
      </c>
      <c r="E61" s="13">
        <v>11</v>
      </c>
    </row>
    <row r="62" spans="1:5">
      <c r="A62" s="11" t="s">
        <v>18</v>
      </c>
      <c r="B62" s="13">
        <v>16.107398171711935</v>
      </c>
      <c r="C62" s="11"/>
      <c r="D62" s="11" t="s">
        <v>18</v>
      </c>
      <c r="E62" s="13">
        <v>7.1698602881593265</v>
      </c>
    </row>
    <row r="63" spans="1:5">
      <c r="A63" s="11" t="s">
        <v>19</v>
      </c>
      <c r="B63" s="13">
        <v>259.44827586206895</v>
      </c>
      <c r="C63" s="11"/>
      <c r="D63" s="11" t="s">
        <v>19</v>
      </c>
      <c r="E63" s="13">
        <v>51.406896551724145</v>
      </c>
    </row>
    <row r="64" spans="1:5">
      <c r="A64" s="11" t="s">
        <v>20</v>
      </c>
      <c r="B64" s="13">
        <v>8.992555217446089</v>
      </c>
      <c r="C64" s="11"/>
      <c r="D64" s="11" t="s">
        <v>20</v>
      </c>
      <c r="E64" s="13">
        <v>2.8197542894268914</v>
      </c>
    </row>
    <row r="65" spans="1:5">
      <c r="A65" s="11" t="s">
        <v>21</v>
      </c>
      <c r="B65" s="13">
        <v>2.9611557064547416</v>
      </c>
      <c r="C65" s="11"/>
      <c r="D65" s="11" t="s">
        <v>21</v>
      </c>
      <c r="E65" s="13">
        <v>-1.2769060304873694</v>
      </c>
    </row>
    <row r="66" spans="1:5">
      <c r="A66" s="11" t="s">
        <v>22</v>
      </c>
      <c r="B66" s="13">
        <v>74</v>
      </c>
      <c r="C66" s="11"/>
      <c r="D66" s="11" t="s">
        <v>22</v>
      </c>
      <c r="E66" s="13">
        <v>35</v>
      </c>
    </row>
    <row r="67" spans="1:5">
      <c r="A67" s="11" t="s">
        <v>23</v>
      </c>
      <c r="B67" s="13">
        <v>-4</v>
      </c>
      <c r="C67" s="11"/>
      <c r="D67" s="11" t="s">
        <v>23</v>
      </c>
      <c r="E67" s="13">
        <v>-13</v>
      </c>
    </row>
    <row r="68" spans="1:5">
      <c r="A68" s="11" t="s">
        <v>24</v>
      </c>
      <c r="B68" s="13">
        <v>70</v>
      </c>
      <c r="C68" s="11"/>
      <c r="D68" s="11" t="s">
        <v>24</v>
      </c>
      <c r="E68" s="13">
        <v>22</v>
      </c>
    </row>
    <row r="69" spans="1:5">
      <c r="A69" s="11" t="s">
        <v>25</v>
      </c>
      <c r="B69" s="13">
        <v>330</v>
      </c>
      <c r="C69" s="11"/>
      <c r="D69" s="11" t="s">
        <v>25</v>
      </c>
      <c r="E69" s="13">
        <v>306</v>
      </c>
    </row>
    <row r="70" spans="1:5">
      <c r="A70" s="11" t="s">
        <v>26</v>
      </c>
      <c r="B70" s="33">
        <v>30</v>
      </c>
      <c r="C70" s="11"/>
      <c r="D70" s="11" t="s">
        <v>26</v>
      </c>
      <c r="E70" s="33">
        <v>30</v>
      </c>
    </row>
    <row r="71" spans="1:5" ht="15" thickBot="1">
      <c r="A71" s="12" t="s">
        <v>27</v>
      </c>
      <c r="B71" s="14">
        <v>6.0146012332877516</v>
      </c>
      <c r="C71" s="11"/>
      <c r="D71" s="12" t="s">
        <v>27</v>
      </c>
      <c r="E71" s="14">
        <v>2.6772697906852976</v>
      </c>
    </row>
    <row r="73" spans="1:5" ht="15" thickBot="1">
      <c r="A73" s="30" t="s">
        <v>57</v>
      </c>
      <c r="D73" s="30" t="s">
        <v>56</v>
      </c>
    </row>
    <row r="74" spans="1:5">
      <c r="A74" s="23"/>
      <c r="B74" s="25"/>
      <c r="C74" s="32"/>
      <c r="D74" s="23"/>
      <c r="E74" s="25"/>
    </row>
    <row r="75" spans="1:5">
      <c r="A75" s="11"/>
      <c r="B75" s="13"/>
      <c r="C75" s="11"/>
      <c r="D75" s="11"/>
      <c r="E75" s="13"/>
    </row>
    <row r="76" spans="1:5">
      <c r="A76" s="11" t="s">
        <v>15</v>
      </c>
      <c r="B76" s="13">
        <v>10.4</v>
      </c>
      <c r="C76" s="11"/>
      <c r="D76" s="11" t="s">
        <v>15</v>
      </c>
      <c r="E76" s="13">
        <v>6.4333333333333336</v>
      </c>
    </row>
    <row r="77" spans="1:5">
      <c r="A77" s="11" t="s">
        <v>16</v>
      </c>
      <c r="B77" s="13">
        <v>3.1097178051370205</v>
      </c>
      <c r="C77" s="11"/>
      <c r="D77" s="11" t="s">
        <v>16</v>
      </c>
      <c r="E77" s="13">
        <v>1.5637292099802937</v>
      </c>
    </row>
    <row r="78" spans="1:5">
      <c r="A78" s="11" t="s">
        <v>6</v>
      </c>
      <c r="B78" s="13">
        <v>7.5</v>
      </c>
      <c r="C78" s="11"/>
      <c r="D78" s="11" t="s">
        <v>6</v>
      </c>
      <c r="E78" s="13">
        <v>4.5</v>
      </c>
    </row>
    <row r="79" spans="1:5">
      <c r="A79" s="11" t="s">
        <v>17</v>
      </c>
      <c r="B79" s="13">
        <v>-3</v>
      </c>
      <c r="C79" s="11"/>
      <c r="D79" s="11" t="s">
        <v>17</v>
      </c>
      <c r="E79" s="13">
        <v>3</v>
      </c>
    </row>
    <row r="80" spans="1:5">
      <c r="A80" s="11" t="s">
        <v>18</v>
      </c>
      <c r="B80" s="13">
        <v>17.032625893490007</v>
      </c>
      <c r="C80" s="11"/>
      <c r="D80" s="11" t="s">
        <v>18</v>
      </c>
      <c r="E80" s="13">
        <v>8.5648976213593944</v>
      </c>
    </row>
    <row r="81" spans="1:5">
      <c r="A81" s="11" t="s">
        <v>19</v>
      </c>
      <c r="B81" s="13">
        <v>290.11034482758623</v>
      </c>
      <c r="C81" s="11"/>
      <c r="D81" s="11" t="s">
        <v>19</v>
      </c>
      <c r="E81" s="13">
        <v>73.357471264367817</v>
      </c>
    </row>
    <row r="82" spans="1:5">
      <c r="A82" s="11" t="s">
        <v>20</v>
      </c>
      <c r="B82" s="13">
        <v>8.2227475309739901</v>
      </c>
      <c r="C82" s="11"/>
      <c r="D82" s="11" t="s">
        <v>20</v>
      </c>
      <c r="E82" s="13">
        <v>-0.54101445696695771</v>
      </c>
    </row>
    <row r="83" spans="1:5">
      <c r="A83" s="11" t="s">
        <v>21</v>
      </c>
      <c r="B83" s="13">
        <v>2.6542642385484507</v>
      </c>
      <c r="C83" s="11"/>
      <c r="D83" s="11" t="s">
        <v>21</v>
      </c>
      <c r="E83" s="13">
        <v>0.52493238535800479</v>
      </c>
    </row>
    <row r="84" spans="1:5">
      <c r="A84" s="11" t="s">
        <v>22</v>
      </c>
      <c r="B84" s="13">
        <v>86</v>
      </c>
      <c r="C84" s="11"/>
      <c r="D84" s="11" t="s">
        <v>22</v>
      </c>
      <c r="E84" s="13">
        <v>34</v>
      </c>
    </row>
    <row r="85" spans="1:5">
      <c r="A85" s="11" t="s">
        <v>23</v>
      </c>
      <c r="B85" s="13">
        <v>-11</v>
      </c>
      <c r="C85" s="11"/>
      <c r="D85" s="11" t="s">
        <v>23</v>
      </c>
      <c r="E85" s="13">
        <v>-7</v>
      </c>
    </row>
    <row r="86" spans="1:5">
      <c r="A86" s="11" t="s">
        <v>24</v>
      </c>
      <c r="B86" s="13">
        <v>75</v>
      </c>
      <c r="C86" s="11"/>
      <c r="D86" s="11" t="s">
        <v>24</v>
      </c>
      <c r="E86" s="13">
        <v>27</v>
      </c>
    </row>
    <row r="87" spans="1:5">
      <c r="A87" s="11" t="s">
        <v>25</v>
      </c>
      <c r="B87" s="13">
        <v>312</v>
      </c>
      <c r="C87" s="11"/>
      <c r="D87" s="11" t="s">
        <v>25</v>
      </c>
      <c r="E87" s="13">
        <v>193</v>
      </c>
    </row>
    <row r="88" spans="1:5">
      <c r="A88" s="11" t="s">
        <v>26</v>
      </c>
      <c r="B88" s="33">
        <v>30</v>
      </c>
      <c r="C88" s="11"/>
      <c r="D88" s="11" t="s">
        <v>26</v>
      </c>
      <c r="E88" s="33">
        <v>30</v>
      </c>
    </row>
    <row r="89" spans="1:5" ht="15" thickBot="1">
      <c r="A89" s="12" t="s">
        <v>27</v>
      </c>
      <c r="B89" s="14">
        <v>6.3600869372577149</v>
      </c>
      <c r="C89" s="11"/>
      <c r="D89" s="12" t="s">
        <v>27</v>
      </c>
      <c r="E89" s="14">
        <v>3.1981852840070726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8"/>
  <sheetViews>
    <sheetView workbookViewId="0">
      <selection activeCell="D6" sqref="D6"/>
    </sheetView>
  </sheetViews>
  <sheetFormatPr defaultRowHeight="14.4"/>
  <cols>
    <col min="1" max="1" width="18.33203125" bestFit="1" customWidth="1"/>
    <col min="2" max="2" width="8.6640625" style="1" customWidth="1"/>
    <col min="3" max="3" width="11.5546875" style="1" customWidth="1"/>
    <col min="4" max="4" width="9.5546875" style="1" customWidth="1"/>
    <col min="5" max="5" width="10.109375" style="1" customWidth="1"/>
    <col min="6" max="6" width="9.6640625" style="1" customWidth="1"/>
    <col min="7" max="7" width="9.88671875" style="1" customWidth="1"/>
    <col min="8" max="8" width="11.109375" style="1" customWidth="1"/>
    <col min="9" max="9" width="9.44140625" style="1" customWidth="1"/>
    <col min="10" max="11" width="10.5546875" style="1" customWidth="1"/>
    <col min="12" max="12" width="16.109375" style="1" customWidth="1"/>
  </cols>
  <sheetData>
    <row r="1" spans="1:21">
      <c r="A1" s="3" t="s">
        <v>59</v>
      </c>
      <c r="B1" s="10"/>
      <c r="L1" s="34">
        <v>0.9</v>
      </c>
    </row>
    <row r="2" spans="1:21">
      <c r="A2" s="3"/>
      <c r="B2" s="10"/>
      <c r="L2" s="10"/>
    </row>
    <row r="3" spans="1:21">
      <c r="A3" s="93" t="s">
        <v>0</v>
      </c>
      <c r="B3" s="94" t="s">
        <v>10</v>
      </c>
      <c r="C3" s="89" t="s">
        <v>11</v>
      </c>
      <c r="D3" s="91" t="s">
        <v>67</v>
      </c>
      <c r="E3" s="91" t="s">
        <v>60</v>
      </c>
      <c r="F3" s="91" t="s">
        <v>61</v>
      </c>
      <c r="G3" s="89" t="s">
        <v>62</v>
      </c>
      <c r="H3" s="91" t="s">
        <v>63</v>
      </c>
      <c r="I3" s="89" t="s">
        <v>64</v>
      </c>
      <c r="J3" s="83" t="s">
        <v>66</v>
      </c>
      <c r="K3" s="84"/>
      <c r="L3" s="85"/>
    </row>
    <row r="4" spans="1:21">
      <c r="A4" s="90"/>
      <c r="B4" s="95"/>
      <c r="C4" s="90"/>
      <c r="D4" s="92"/>
      <c r="E4" s="92"/>
      <c r="F4" s="92"/>
      <c r="G4" s="90"/>
      <c r="H4" s="92"/>
      <c r="I4" s="90"/>
      <c r="J4" s="46" t="s">
        <v>15</v>
      </c>
      <c r="K4" s="38" t="s">
        <v>6</v>
      </c>
      <c r="L4" s="47" t="s">
        <v>65</v>
      </c>
    </row>
    <row r="5" spans="1:21">
      <c r="A5" s="86" t="s">
        <v>2</v>
      </c>
      <c r="B5" s="40" t="s">
        <v>8</v>
      </c>
      <c r="C5" s="41" t="s">
        <v>5</v>
      </c>
      <c r="D5" s="1">
        <f>COUNTA('Data - All'!$B$2:$B$91)</f>
        <v>90</v>
      </c>
      <c r="E5" s="1">
        <f>COUNTIF('Data - All'!$G$2:$G$91, "Cancelled")</f>
        <v>0</v>
      </c>
      <c r="F5" s="1">
        <f>SUM('Data - Arrived Flights Only'!$I$2:$I$91)</f>
        <v>23</v>
      </c>
      <c r="G5" s="42">
        <f t="shared" ref="G5:G14" si="0">D5-E5-F5</f>
        <v>67</v>
      </c>
      <c r="H5" s="16">
        <f t="shared" ref="H5:H14" si="1">F5/D5</f>
        <v>0.25555555555555554</v>
      </c>
      <c r="I5" s="44">
        <f t="shared" ref="I5:I14" si="2">G5/D5</f>
        <v>0.74444444444444446</v>
      </c>
      <c r="J5" s="48">
        <f>AVERAGE('Data - Arrived Flights Only'!$H$2:$H$91)</f>
        <v>16.422222222222221</v>
      </c>
      <c r="K5" s="49">
        <f>MEDIAN('Data - Arrived Flights Only'!$H$2:$H$91)</f>
        <v>10</v>
      </c>
      <c r="L5" s="50">
        <f>PERCENTILE('Data - Arrived Flights Only'!$H$2:$H$91,$L$1)</f>
        <v>20</v>
      </c>
      <c r="M5" s="4"/>
      <c r="N5" s="4"/>
      <c r="O5" s="4"/>
    </row>
    <row r="6" spans="1:21">
      <c r="A6" s="87"/>
      <c r="B6" s="40" t="s">
        <v>5</v>
      </c>
      <c r="C6" s="41" t="s">
        <v>8</v>
      </c>
      <c r="D6" s="1">
        <f>COUNTA('Data - All'!$B$92:$B$181)</f>
        <v>90</v>
      </c>
      <c r="E6" s="1">
        <f>COUNTIF('Data - All'!$G$92:$G$181, "Cancelled")</f>
        <v>0</v>
      </c>
      <c r="F6" s="1">
        <f>SUM('Data - Arrived Flights Only'!$I$92:$I$181)</f>
        <v>26</v>
      </c>
      <c r="G6" s="42">
        <f t="shared" si="0"/>
        <v>64</v>
      </c>
      <c r="H6" s="16">
        <f t="shared" si="1"/>
        <v>0.28888888888888886</v>
      </c>
      <c r="I6" s="44">
        <f t="shared" si="2"/>
        <v>0.71111111111111114</v>
      </c>
      <c r="J6" s="48">
        <f>AVERAGE('Data - Arrived Flights Only'!$H$92:$H$181)</f>
        <v>18.211111111111112</v>
      </c>
      <c r="K6" s="49">
        <f>MEDIAN('Data - Arrived Flights Only'!$H$92:$H$181)</f>
        <v>9</v>
      </c>
      <c r="L6" s="50">
        <f>PERCENTILE('Data - Arrived Flights Only'!$H$92:$H$181,$L$1)</f>
        <v>24.100000000000009</v>
      </c>
      <c r="M6" s="4"/>
      <c r="N6" s="4"/>
      <c r="O6" s="4"/>
    </row>
    <row r="7" spans="1:21">
      <c r="A7" s="87"/>
      <c r="B7" s="40" t="s">
        <v>5</v>
      </c>
      <c r="C7" s="41" t="s">
        <v>4</v>
      </c>
      <c r="D7" s="1">
        <f>COUNTA('Data - All'!$B$182:$B$211)</f>
        <v>30</v>
      </c>
      <c r="E7" s="1">
        <f>COUNTIF('Data - All'!$G$182:$G$211, "Cancelled")</f>
        <v>0</v>
      </c>
      <c r="F7" s="1">
        <f>SUM('Data - Arrived Flights Only'!$I$182:$I$211)</f>
        <v>6</v>
      </c>
      <c r="G7" s="42">
        <f t="shared" si="0"/>
        <v>24</v>
      </c>
      <c r="H7" s="16">
        <f t="shared" si="1"/>
        <v>0.2</v>
      </c>
      <c r="I7" s="44">
        <f t="shared" si="2"/>
        <v>0.8</v>
      </c>
      <c r="J7" s="48">
        <f>AVERAGE('Data - Arrived Flights Only'!$H$182:$H$211)</f>
        <v>11</v>
      </c>
      <c r="K7" s="49">
        <f>MEDIAN('Data - Arrived Flights Only'!$H$182:$H$211)</f>
        <v>6.5</v>
      </c>
      <c r="L7" s="50">
        <f>PERCENTILE('Data - Arrived Flights Only'!$H$182:$H$211,$L$1)</f>
        <v>18</v>
      </c>
      <c r="M7" s="4"/>
      <c r="N7" s="4"/>
      <c r="O7" s="4"/>
      <c r="P7" s="4"/>
      <c r="Q7" s="4"/>
      <c r="R7" s="4"/>
      <c r="S7" s="4"/>
      <c r="T7" s="4"/>
      <c r="U7" s="4"/>
    </row>
    <row r="8" spans="1:21">
      <c r="A8" s="87"/>
      <c r="B8" s="58" t="s">
        <v>4</v>
      </c>
      <c r="C8" s="59" t="s">
        <v>5</v>
      </c>
      <c r="D8" s="60">
        <f>COUNTA('Data - All'!$B$212:$B$241)</f>
        <v>30</v>
      </c>
      <c r="E8" s="60">
        <f>COUNTIF('Data - All'!$G$212:$G$241, "Cancelled")</f>
        <v>0</v>
      </c>
      <c r="F8" s="60">
        <f>SUM('Data - Arrived Flights Only'!$I$212:$I$241)</f>
        <v>8</v>
      </c>
      <c r="G8" s="61">
        <f t="shared" si="0"/>
        <v>22</v>
      </c>
      <c r="H8" s="62">
        <f t="shared" si="1"/>
        <v>0.26666666666666666</v>
      </c>
      <c r="I8" s="63">
        <f t="shared" si="2"/>
        <v>0.73333333333333328</v>
      </c>
      <c r="J8" s="64">
        <f>AVERAGE('Data - Arrived Flights Only'!$H$212:$H$241)</f>
        <v>10.4</v>
      </c>
      <c r="K8" s="65">
        <f>MEDIAN('Data - Arrived Flights Only'!$H$212:$H$241)</f>
        <v>7.5</v>
      </c>
      <c r="L8" s="66">
        <f>PERCENTILE('Data - Arrived Flights Only'!$H$212:$H$241,$L$1)</f>
        <v>18</v>
      </c>
      <c r="M8" s="4"/>
      <c r="N8" s="4"/>
      <c r="O8" s="4"/>
      <c r="P8" s="4"/>
      <c r="Q8" s="4"/>
      <c r="R8" s="4"/>
      <c r="S8" s="4"/>
      <c r="T8" s="4"/>
      <c r="U8" s="4"/>
    </row>
    <row r="9" spans="1:21">
      <c r="A9" s="88"/>
      <c r="B9" s="81" t="s">
        <v>7</v>
      </c>
      <c r="C9" s="82"/>
      <c r="D9" s="35">
        <f>SUM(D5:D8)</f>
        <v>240</v>
      </c>
      <c r="E9" s="35">
        <f>SUM(E5:E8)</f>
        <v>0</v>
      </c>
      <c r="F9" s="35">
        <f>SUM(F5:F8)</f>
        <v>63</v>
      </c>
      <c r="G9" s="43">
        <f t="shared" si="0"/>
        <v>177</v>
      </c>
      <c r="H9" s="36">
        <f t="shared" si="1"/>
        <v>0.26250000000000001</v>
      </c>
      <c r="I9" s="45">
        <f t="shared" si="2"/>
        <v>0.73750000000000004</v>
      </c>
      <c r="J9" s="51">
        <f>AVERAGE('Data - Arrived Flights Only'!$H$2:$H$241)</f>
        <v>15.6625</v>
      </c>
      <c r="K9" s="39">
        <f>MEDIAN('Data - Arrived Flights Only'!$H$2:$H$241)</f>
        <v>9</v>
      </c>
      <c r="L9" s="52">
        <f>PERCENTILE('Data - Arrived Flights Only'!$H$2:$H$241,$L$1)</f>
        <v>21</v>
      </c>
    </row>
    <row r="10" spans="1:21">
      <c r="A10" s="86" t="s">
        <v>3</v>
      </c>
      <c r="B10" s="40" t="s">
        <v>8</v>
      </c>
      <c r="C10" s="41" t="s">
        <v>5</v>
      </c>
      <c r="D10" s="1">
        <f>COUNTA('Data - All'!$B$242:$B$271)</f>
        <v>30</v>
      </c>
      <c r="E10" s="1">
        <f>COUNTIF('Data - All'!$G$242:$G$271, "Cancelled")</f>
        <v>2</v>
      </c>
      <c r="F10" s="15">
        <f>SUM('Data - Arrived Flights Only'!$I$242:$I$269)</f>
        <v>8</v>
      </c>
      <c r="G10" s="42">
        <f t="shared" si="0"/>
        <v>20</v>
      </c>
      <c r="H10" s="16">
        <f t="shared" si="1"/>
        <v>0.26666666666666666</v>
      </c>
      <c r="I10" s="44">
        <f t="shared" si="2"/>
        <v>0.66666666666666663</v>
      </c>
      <c r="J10" s="53">
        <f>AVERAGE('Data - Arrived Flights Only'!$H$242:$H$269)</f>
        <v>13.714285714285714</v>
      </c>
      <c r="K10" s="54">
        <f>MEDIAN('Data - Arrived Flights Only'!$H$242:$H$269)</f>
        <v>14</v>
      </c>
      <c r="L10" s="55">
        <f>PERCENTILE('Data - Arrived Flights Only'!$H$242:$H$269,$L$1)</f>
        <v>15.3</v>
      </c>
      <c r="M10" s="4"/>
      <c r="N10" s="4"/>
      <c r="O10" s="4"/>
    </row>
    <row r="11" spans="1:21">
      <c r="A11" s="87"/>
      <c r="B11" s="40" t="s">
        <v>5</v>
      </c>
      <c r="C11" s="41" t="s">
        <v>8</v>
      </c>
      <c r="D11" s="1">
        <f>COUNTA('Data - All'!$B$272:$B$301)</f>
        <v>30</v>
      </c>
      <c r="E11" s="1">
        <f>COUNTIF('Data - All'!$G$272:$G$301, "Cancelled")</f>
        <v>1</v>
      </c>
      <c r="F11" s="15">
        <f>SUM('Data - Arrived Flights Only'!$I$270:$I$298)</f>
        <v>9</v>
      </c>
      <c r="G11" s="42">
        <f t="shared" si="0"/>
        <v>20</v>
      </c>
      <c r="H11" s="16">
        <f t="shared" si="1"/>
        <v>0.3</v>
      </c>
      <c r="I11" s="44">
        <f t="shared" si="2"/>
        <v>0.66666666666666663</v>
      </c>
      <c r="J11" s="53">
        <f>AVERAGE('Data - Arrived Flights Only'!$H$270:$H$298)</f>
        <v>13.620689655172415</v>
      </c>
      <c r="K11" s="54">
        <f>MEDIAN('Data - Arrived Flights Only'!$H$270:$H$298)</f>
        <v>13</v>
      </c>
      <c r="L11" s="55">
        <f>PERCENTILE('Data - Arrived Flights Only'!$H$270:$H$298,$L$1)</f>
        <v>15.2</v>
      </c>
      <c r="M11" s="4"/>
      <c r="N11" s="4"/>
      <c r="O11" s="4"/>
    </row>
    <row r="12" spans="1:21">
      <c r="A12" s="87"/>
      <c r="B12" s="40" t="s">
        <v>5</v>
      </c>
      <c r="C12" s="41" t="s">
        <v>4</v>
      </c>
      <c r="D12" s="1">
        <f>COUNTA('Data - All'!$B$302:$B$331)</f>
        <v>30</v>
      </c>
      <c r="E12" s="1">
        <f>COUNTIF('Data - All'!$G$302:$G$331, "Cancelled")</f>
        <v>0</v>
      </c>
      <c r="F12" s="15">
        <f>SUM('Data - Arrived Flights Only'!$I$299:$I$328)</f>
        <v>6</v>
      </c>
      <c r="G12" s="42">
        <f t="shared" si="0"/>
        <v>24</v>
      </c>
      <c r="H12" s="16">
        <f t="shared" si="1"/>
        <v>0.2</v>
      </c>
      <c r="I12" s="44">
        <f t="shared" si="2"/>
        <v>0.8</v>
      </c>
      <c r="J12" s="53">
        <f>AVERAGE('Data - Arrived Flights Only'!$H$299:$H$328)</f>
        <v>10.199999999999999</v>
      </c>
      <c r="K12" s="54">
        <f>MEDIAN('Data - Arrived Flights Only'!$H$299:$H$328)</f>
        <v>11</v>
      </c>
      <c r="L12" s="55">
        <f>PERCENTILE('Data - Arrived Flights Only'!$H$299:$H$328,$L$1)</f>
        <v>18</v>
      </c>
      <c r="M12" s="4"/>
      <c r="N12" s="4"/>
      <c r="O12" s="4"/>
    </row>
    <row r="13" spans="1:21">
      <c r="A13" s="87"/>
      <c r="B13" s="58" t="s">
        <v>4</v>
      </c>
      <c r="C13" s="59" t="s">
        <v>5</v>
      </c>
      <c r="D13" s="60">
        <f>COUNTA('Data - All'!$B$332:$B$361)</f>
        <v>30</v>
      </c>
      <c r="E13" s="60">
        <f>COUNTIF('Data - All'!$G$332:$G$361, "Cancelled")</f>
        <v>0</v>
      </c>
      <c r="F13" s="67">
        <f>SUM('Data - Arrived Flights Only'!$I$329:$I$358)</f>
        <v>8</v>
      </c>
      <c r="G13" s="61">
        <f t="shared" si="0"/>
        <v>22</v>
      </c>
      <c r="H13" s="62">
        <f t="shared" si="1"/>
        <v>0.26666666666666666</v>
      </c>
      <c r="I13" s="63">
        <f t="shared" si="2"/>
        <v>0.73333333333333328</v>
      </c>
      <c r="J13" s="68">
        <f>AVERAGE('Data - Arrived Flights Only'!$H$329:$H$358)</f>
        <v>6.4333333333333336</v>
      </c>
      <c r="K13" s="69">
        <f>MEDIAN('Data - Arrived Flights Only'!$H$329:$H$358)</f>
        <v>4.5</v>
      </c>
      <c r="L13" s="70">
        <f>PERCENTILE('Data - Arrived Flights Only'!$H$329:$H$358,$L$1)</f>
        <v>17.100000000000001</v>
      </c>
      <c r="M13" s="4"/>
      <c r="N13" s="4"/>
      <c r="O13" s="4"/>
    </row>
    <row r="14" spans="1:21">
      <c r="A14" s="88"/>
      <c r="B14" s="81" t="s">
        <v>7</v>
      </c>
      <c r="C14" s="82"/>
      <c r="D14" s="35">
        <f>SUM(D10:D13)</f>
        <v>120</v>
      </c>
      <c r="E14" s="35">
        <f>SUM(E10:E13)</f>
        <v>3</v>
      </c>
      <c r="F14" s="35">
        <f>SUM(F10:F13)</f>
        <v>31</v>
      </c>
      <c r="G14" s="43">
        <f t="shared" si="0"/>
        <v>86</v>
      </c>
      <c r="H14" s="36">
        <f t="shared" si="1"/>
        <v>0.25833333333333336</v>
      </c>
      <c r="I14" s="45">
        <f t="shared" si="2"/>
        <v>0.71666666666666667</v>
      </c>
      <c r="J14" s="56">
        <f>AVERAGE('Data - Arrived Flights Only'!$H$242:$H$358)</f>
        <v>10.923076923076923</v>
      </c>
      <c r="K14" s="37">
        <f>MEDIAN('Data - Arrived Flights Only'!$H$242:$H$358)</f>
        <v>13</v>
      </c>
      <c r="L14" s="57">
        <f>PERCENTILE('Data - Arrived Flights Only'!$H$242:$H$358,$L$1)</f>
        <v>16.400000000000006</v>
      </c>
    </row>
    <row r="18" spans="2:3">
      <c r="B18" s="5"/>
      <c r="C18" s="6"/>
    </row>
  </sheetData>
  <mergeCells count="14">
    <mergeCell ref="B9:C9"/>
    <mergeCell ref="B14:C14"/>
    <mergeCell ref="J3:L3"/>
    <mergeCell ref="A5:A9"/>
    <mergeCell ref="A10:A14"/>
    <mergeCell ref="G3:G4"/>
    <mergeCell ref="H3:H4"/>
    <mergeCell ref="I3:I4"/>
    <mergeCell ref="A3:A4"/>
    <mergeCell ref="B3:B4"/>
    <mergeCell ref="C3:C4"/>
    <mergeCell ref="D3:D4"/>
    <mergeCell ref="E3:E4"/>
    <mergeCell ref="F3:F4"/>
  </mergeCells>
  <phoneticPr fontId="3" type="noConversion"/>
  <pageMargins left="0.75" right="0.75" top="1" bottom="1" header="0.5" footer="0.5"/>
  <pageSetup scale="9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E23" sqref="E23"/>
    </sheetView>
  </sheetViews>
  <sheetFormatPr defaultRowHeight="14.4"/>
  <sheetData>
    <row r="1" spans="1:1">
      <c r="A1">
        <v>-1</v>
      </c>
    </row>
    <row r="2" spans="1:1">
      <c r="A2">
        <v>4</v>
      </c>
    </row>
    <row r="3" spans="1:1">
      <c r="A3">
        <v>9</v>
      </c>
    </row>
    <row r="4" spans="1:1">
      <c r="A4">
        <v>14</v>
      </c>
    </row>
    <row r="5" spans="1:1">
      <c r="A5">
        <v>19</v>
      </c>
    </row>
    <row r="6" spans="1:1">
      <c r="A6">
        <v>24</v>
      </c>
    </row>
    <row r="7" spans="1:1">
      <c r="A7">
        <v>29</v>
      </c>
    </row>
    <row r="8" spans="1:1">
      <c r="A8">
        <v>34</v>
      </c>
    </row>
    <row r="9" spans="1:1">
      <c r="A9">
        <v>39</v>
      </c>
    </row>
    <row r="10" spans="1:1">
      <c r="A10">
        <v>44</v>
      </c>
    </row>
  </sheetData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C22" sqref="C22"/>
    </sheetView>
  </sheetViews>
  <sheetFormatPr defaultRowHeight="14.4"/>
  <cols>
    <col min="1" max="1" width="7" bestFit="1" customWidth="1"/>
    <col min="2" max="2" width="10.5546875" bestFit="1" customWidth="1"/>
    <col min="3" max="3" width="13.5546875" bestFit="1" customWidth="1"/>
  </cols>
  <sheetData>
    <row r="1" spans="1:3">
      <c r="A1" s="23" t="s">
        <v>29</v>
      </c>
      <c r="B1" s="23" t="s">
        <v>30</v>
      </c>
      <c r="C1" s="23" t="s">
        <v>31</v>
      </c>
    </row>
    <row r="2" spans="1:3">
      <c r="A2" s="17" t="s">
        <v>32</v>
      </c>
      <c r="B2" s="11">
        <v>14</v>
      </c>
      <c r="C2" s="18">
        <v>5.8333333333333334E-2</v>
      </c>
    </row>
    <row r="3" spans="1:3">
      <c r="A3" s="17" t="s">
        <v>33</v>
      </c>
      <c r="B3" s="11">
        <v>46</v>
      </c>
      <c r="C3" s="18">
        <v>0.25</v>
      </c>
    </row>
    <row r="4" spans="1:3">
      <c r="A4" s="17" t="s">
        <v>34</v>
      </c>
      <c r="B4" s="11">
        <v>63</v>
      </c>
      <c r="C4" s="18">
        <v>0.51249999999999996</v>
      </c>
    </row>
    <row r="5" spans="1:3">
      <c r="A5" s="17" t="s">
        <v>35</v>
      </c>
      <c r="B5" s="11">
        <v>54</v>
      </c>
      <c r="C5" s="18">
        <v>0.73750000000000004</v>
      </c>
    </row>
    <row r="6" spans="1:3">
      <c r="A6" s="17" t="s">
        <v>36</v>
      </c>
      <c r="B6" s="11">
        <v>35</v>
      </c>
      <c r="C6" s="18">
        <v>0.8833333333333333</v>
      </c>
    </row>
    <row r="7" spans="1:3">
      <c r="A7" s="17" t="s">
        <v>37</v>
      </c>
      <c r="B7" s="11">
        <v>9</v>
      </c>
      <c r="C7" s="18">
        <v>0.92083333333333328</v>
      </c>
    </row>
    <row r="8" spans="1:3">
      <c r="A8" s="17" t="s">
        <v>38</v>
      </c>
      <c r="B8" s="11">
        <v>3</v>
      </c>
      <c r="C8" s="18">
        <v>0.93333333333333335</v>
      </c>
    </row>
    <row r="9" spans="1:3">
      <c r="A9" s="17" t="s">
        <v>39</v>
      </c>
      <c r="B9" s="11">
        <v>0</v>
      </c>
      <c r="C9" s="18">
        <v>0.93333333333333335</v>
      </c>
    </row>
    <row r="10" spans="1:3">
      <c r="A10" s="17" t="s">
        <v>40</v>
      </c>
      <c r="B10" s="11">
        <v>0</v>
      </c>
      <c r="C10" s="18">
        <v>0.93333333333333335</v>
      </c>
    </row>
    <row r="11" spans="1:3">
      <c r="A11" s="17" t="s">
        <v>41</v>
      </c>
      <c r="B11" s="11">
        <v>0</v>
      </c>
      <c r="C11" s="18">
        <v>0.93333333333333335</v>
      </c>
    </row>
    <row r="12" spans="1:3" ht="15" thickBot="1">
      <c r="A12" s="12" t="s">
        <v>42</v>
      </c>
      <c r="B12" s="12">
        <v>16</v>
      </c>
      <c r="C12" s="19">
        <v>1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C22" sqref="C22"/>
    </sheetView>
  </sheetViews>
  <sheetFormatPr defaultRowHeight="14.4"/>
  <cols>
    <col min="1" max="1" width="7" bestFit="1" customWidth="1"/>
    <col min="2" max="2" width="10.5546875" bestFit="1" customWidth="1"/>
    <col min="3" max="3" width="13.5546875" bestFit="1" customWidth="1"/>
  </cols>
  <sheetData>
    <row r="1" spans="1:3">
      <c r="A1" s="23" t="s">
        <v>29</v>
      </c>
      <c r="B1" s="23" t="s">
        <v>30</v>
      </c>
      <c r="C1" s="23" t="s">
        <v>31</v>
      </c>
    </row>
    <row r="2" spans="1:3">
      <c r="A2" s="17" t="s">
        <v>32</v>
      </c>
      <c r="B2" s="11">
        <v>10</v>
      </c>
      <c r="C2" s="18">
        <v>8.5470085470085472E-2</v>
      </c>
    </row>
    <row r="3" spans="1:3">
      <c r="A3" s="17" t="s">
        <v>33</v>
      </c>
      <c r="B3" s="11">
        <v>8</v>
      </c>
      <c r="C3" s="18">
        <v>0.15384615384615385</v>
      </c>
    </row>
    <row r="4" spans="1:3">
      <c r="A4" s="17" t="s">
        <v>34</v>
      </c>
      <c r="B4" s="11">
        <v>14</v>
      </c>
      <c r="C4" s="18">
        <v>0.27350427350427353</v>
      </c>
    </row>
    <row r="5" spans="1:3">
      <c r="A5" s="17" t="s">
        <v>35</v>
      </c>
      <c r="B5" s="11">
        <v>54</v>
      </c>
      <c r="C5" s="18">
        <v>0.7350427350427351</v>
      </c>
    </row>
    <row r="6" spans="1:3">
      <c r="A6" s="17" t="s">
        <v>36</v>
      </c>
      <c r="B6" s="11">
        <v>29</v>
      </c>
      <c r="C6" s="18">
        <v>0.98290598290598286</v>
      </c>
    </row>
    <row r="7" spans="1:3">
      <c r="A7" s="17" t="s">
        <v>37</v>
      </c>
      <c r="B7" s="11">
        <v>1</v>
      </c>
      <c r="C7" s="18">
        <v>0.99145299145299148</v>
      </c>
    </row>
    <row r="8" spans="1:3">
      <c r="A8" s="17" t="s">
        <v>38</v>
      </c>
      <c r="B8" s="11">
        <v>1</v>
      </c>
      <c r="C8" s="18">
        <v>1</v>
      </c>
    </row>
    <row r="9" spans="1:3">
      <c r="A9" s="17" t="s">
        <v>39</v>
      </c>
      <c r="B9" s="11">
        <v>0</v>
      </c>
      <c r="C9" s="18">
        <v>1</v>
      </c>
    </row>
    <row r="10" spans="1:3">
      <c r="A10" s="17" t="s">
        <v>40</v>
      </c>
      <c r="B10" s="11">
        <v>0</v>
      </c>
      <c r="C10" s="18">
        <v>1</v>
      </c>
    </row>
    <row r="11" spans="1:3">
      <c r="A11" s="17" t="s">
        <v>41</v>
      </c>
      <c r="B11" s="11">
        <v>0</v>
      </c>
      <c r="C11" s="18">
        <v>1</v>
      </c>
    </row>
    <row r="12" spans="1:3" ht="15" thickBot="1">
      <c r="A12" s="12" t="s">
        <v>42</v>
      </c>
      <c r="B12" s="12">
        <v>0</v>
      </c>
      <c r="C12" s="19">
        <v>1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F23" sqref="F23"/>
    </sheetView>
  </sheetViews>
  <sheetFormatPr defaultRowHeight="14.4"/>
  <cols>
    <col min="1" max="1" width="22.44140625" bestFit="1" customWidth="1"/>
    <col min="2" max="2" width="22.33203125" bestFit="1" customWidth="1"/>
    <col min="3" max="3" width="14.6640625" bestFit="1" customWidth="1"/>
    <col min="4" max="5" width="12.6640625" bestFit="1" customWidth="1"/>
    <col min="6" max="6" width="21.6640625" bestFit="1" customWidth="1"/>
  </cols>
  <sheetData>
    <row r="1" spans="1:6">
      <c r="A1" s="30" t="s">
        <v>58</v>
      </c>
    </row>
    <row r="2" spans="1:6" ht="15" thickBot="1"/>
    <row r="3" spans="1:6">
      <c r="A3" s="23"/>
      <c r="B3" s="23" t="s">
        <v>28</v>
      </c>
      <c r="C3" s="23" t="s">
        <v>44</v>
      </c>
      <c r="D3" s="23" t="s">
        <v>46</v>
      </c>
      <c r="E3" s="23" t="s">
        <v>49</v>
      </c>
      <c r="F3" s="23" t="s">
        <v>45</v>
      </c>
    </row>
    <row r="4" spans="1:6">
      <c r="A4" s="11" t="s">
        <v>28</v>
      </c>
      <c r="B4" s="75">
        <v>1</v>
      </c>
      <c r="C4" s="75"/>
      <c r="D4" s="75"/>
      <c r="E4" s="75"/>
      <c r="F4" s="75"/>
    </row>
    <row r="5" spans="1:6">
      <c r="A5" s="11" t="s">
        <v>44</v>
      </c>
      <c r="B5" s="75">
        <v>0.56877466557843259</v>
      </c>
      <c r="C5" s="75">
        <v>1</v>
      </c>
      <c r="D5" s="75"/>
      <c r="E5" s="75"/>
      <c r="F5" s="75"/>
    </row>
    <row r="6" spans="1:6">
      <c r="A6" s="11" t="s">
        <v>46</v>
      </c>
      <c r="B6" s="75">
        <v>-6.0186293988971254E-2</v>
      </c>
      <c r="C6" s="75">
        <v>-0.12339609458928968</v>
      </c>
      <c r="D6" s="75">
        <v>1</v>
      </c>
      <c r="E6" s="75"/>
      <c r="F6" s="75"/>
    </row>
    <row r="7" spans="1:6">
      <c r="A7" s="11" t="s">
        <v>49</v>
      </c>
      <c r="B7" s="75">
        <v>-7.9127217403431566E-2</v>
      </c>
      <c r="C7" s="75">
        <v>-9.4698498287855964E-3</v>
      </c>
      <c r="D7" s="75">
        <v>3.5650676502405925E-17</v>
      </c>
      <c r="E7" s="75">
        <v>1</v>
      </c>
      <c r="F7" s="75"/>
    </row>
    <row r="8" spans="1:6" ht="15" thickBot="1">
      <c r="A8" s="12" t="s">
        <v>45</v>
      </c>
      <c r="B8" s="76">
        <v>0.48519463218885556</v>
      </c>
      <c r="C8" s="76">
        <v>0.72473325337993011</v>
      </c>
      <c r="D8" s="76">
        <v>-3.8201586348187121E-2</v>
      </c>
      <c r="E8" s="76">
        <v>-0.40820421137954499</v>
      </c>
      <c r="F8" s="76">
        <v>1</v>
      </c>
    </row>
    <row r="9" spans="1:6">
      <c r="A9" s="11"/>
      <c r="B9" s="75"/>
      <c r="C9" s="75"/>
      <c r="D9" s="75"/>
      <c r="E9" s="75"/>
      <c r="F9" s="75"/>
    </row>
    <row r="11" spans="1:6">
      <c r="A11" s="30" t="s">
        <v>85</v>
      </c>
    </row>
    <row r="12" spans="1:6">
      <c r="A12" s="30"/>
    </row>
    <row r="13" spans="1:6" ht="15" thickBot="1">
      <c r="A13" s="96" t="s">
        <v>84</v>
      </c>
      <c r="B13" s="96"/>
      <c r="D13" s="96" t="s">
        <v>86</v>
      </c>
      <c r="E13" s="96"/>
    </row>
    <row r="14" spans="1:6">
      <c r="A14" s="79" t="s">
        <v>46</v>
      </c>
      <c r="B14" s="23" t="s">
        <v>77</v>
      </c>
      <c r="D14" s="79" t="s">
        <v>49</v>
      </c>
      <c r="E14" s="23" t="s">
        <v>77</v>
      </c>
    </row>
    <row r="15" spans="1:6">
      <c r="A15" s="77" t="s">
        <v>76</v>
      </c>
      <c r="B15" s="2">
        <f>CORREL('RegionEx - Sorted by day'!H2:H33,'RegionEx - Sorted by day'!L2:L33)</f>
        <v>0.37367712408511788</v>
      </c>
      <c r="D15" s="72" t="s">
        <v>87</v>
      </c>
      <c r="E15" s="2">
        <f>CORREL('Data - Arrived Flights Only'!H2:H91,'Data - Arrived Flights Only'!L2:L91)</f>
        <v>0.47078290744610246</v>
      </c>
    </row>
    <row r="16" spans="1:6">
      <c r="A16" s="77" t="s">
        <v>78</v>
      </c>
      <c r="B16" s="2">
        <f>CORREL('RegionEx - Sorted by day'!H34:H73,'RegionEx - Sorted by day'!L34:L73)</f>
        <v>0.18238746922136151</v>
      </c>
      <c r="D16" s="72" t="s">
        <v>89</v>
      </c>
      <c r="E16" s="2">
        <f>CORREL('Data - Arrived Flights Only'!H92:H181,'Data - Arrived Flights Only'!L92:L181)</f>
        <v>0.53080115097928826</v>
      </c>
    </row>
    <row r="17" spans="1:5">
      <c r="A17" s="77" t="s">
        <v>79</v>
      </c>
      <c r="B17" s="2">
        <f>CORREL('RegionEx - Sorted by day'!H74:H113,'RegionEx - Sorted by day'!L74:L113)</f>
        <v>0.21091445169930081</v>
      </c>
      <c r="D17" s="72" t="s">
        <v>90</v>
      </c>
      <c r="E17" s="2">
        <f>CORREL('Data - Arrived Flights Only'!H182:H211,'Data - Arrived Flights Only'!L182:L211)</f>
        <v>0.57438272827613601</v>
      </c>
    </row>
    <row r="18" spans="1:5" ht="15" thickBot="1">
      <c r="A18" s="77" t="s">
        <v>80</v>
      </c>
      <c r="B18" s="2">
        <f>CORREL('RegionEx - Sorted by day'!H114:H145,'RegionEx - Sorted by day'!L114:L145)</f>
        <v>9.8742117717445246E-2</v>
      </c>
      <c r="D18" s="78" t="s">
        <v>88</v>
      </c>
      <c r="E18" s="80">
        <f>CORREL('Data - Arrived Flights Only'!H212:H241,'Data - Arrived Flights Only'!L212:L241)</f>
        <v>0.48883592009624838</v>
      </c>
    </row>
    <row r="19" spans="1:5">
      <c r="A19" s="77" t="s">
        <v>81</v>
      </c>
      <c r="B19" s="2">
        <f>CORREL('RegionEx - Sorted by day'!H146:H177,'RegionEx - Sorted by day'!L146:L177)</f>
        <v>0.19675448951943511</v>
      </c>
    </row>
    <row r="20" spans="1:5">
      <c r="A20" s="77" t="s">
        <v>82</v>
      </c>
      <c r="B20" s="2">
        <f>CORREL('RegionEx - Sorted by day'!H178:H209,'RegionEx - Sorted by day'!L178:L209)</f>
        <v>7.4757562780010958E-2</v>
      </c>
    </row>
    <row r="21" spans="1:5" ht="15" thickBot="1">
      <c r="A21" s="78" t="s">
        <v>83</v>
      </c>
      <c r="B21" s="80">
        <f>CORREL('RegionEx - Sorted by day'!H210:H241,'RegionEx - Sorted by day'!L210:L241)</f>
        <v>0.31657949790350259</v>
      </c>
    </row>
    <row r="22" spans="1:5">
      <c r="A22" s="30"/>
    </row>
  </sheetData>
  <mergeCells count="2">
    <mergeCell ref="A13:B13"/>
    <mergeCell ref="D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8</vt:i4>
      </vt:variant>
    </vt:vector>
  </HeadingPairs>
  <TitlesOfParts>
    <vt:vector size="18" baseType="lpstr">
      <vt:lpstr>Data - All</vt:lpstr>
      <vt:lpstr>Data - Arrived Flights Only</vt:lpstr>
      <vt:lpstr>RegionEx - Sorted by day</vt:lpstr>
      <vt:lpstr>Descriptive stats - Arrived</vt:lpstr>
      <vt:lpstr>Summary</vt:lpstr>
      <vt:lpstr>Histogram bin range</vt:lpstr>
      <vt:lpstr>RegionEx histogram</vt:lpstr>
      <vt:lpstr>MDA histogram</vt:lpstr>
      <vt:lpstr>RegionEx correlations</vt:lpstr>
      <vt:lpstr>Pivot table - Arrived</vt:lpstr>
      <vt:lpstr>RegionEx - delay vs pax</vt:lpstr>
      <vt:lpstr>RegionEx - pax vs delay</vt:lpstr>
      <vt:lpstr>RegionEx - pax vs weekday</vt:lpstr>
      <vt:lpstr>RegionEx - delay vs weekday </vt:lpstr>
      <vt:lpstr>RegionEx - Sunday delay vs pax</vt:lpstr>
      <vt:lpstr>RegionEx - pax vs route</vt:lpstr>
      <vt:lpstr>RegionEx - delay vs route</vt:lpstr>
      <vt:lpstr>Pivot chart - Arrived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aaf33</dc:creator>
  <cp:lastModifiedBy>Susan_NEW</cp:lastModifiedBy>
  <cp:lastPrinted>2008-08-20T19:20:42Z</cp:lastPrinted>
  <dcterms:created xsi:type="dcterms:W3CDTF">2008-07-27T18:33:13Z</dcterms:created>
  <dcterms:modified xsi:type="dcterms:W3CDTF">2010-09-28T19:51:14Z</dcterms:modified>
</cp:coreProperties>
</file>