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60" tabRatio="500" activeTab="1"/>
  </bookViews>
  <sheets>
    <sheet name="com print" sheetId="1" r:id="rId1"/>
    <sheet name="sem print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2" l="1"/>
  <c r="B29" i="2"/>
  <c r="C29" i="2"/>
  <c r="D29" i="2"/>
  <c r="E29" i="2"/>
  <c r="F29" i="2"/>
  <c r="G29" i="2"/>
  <c r="H29" i="2"/>
  <c r="I29" i="2"/>
  <c r="J29" i="2"/>
  <c r="K29" i="2"/>
  <c r="C25" i="2"/>
  <c r="D25" i="2"/>
  <c r="E25" i="2"/>
  <c r="F25" i="2"/>
  <c r="G25" i="2"/>
  <c r="H25" i="2"/>
  <c r="I25" i="2"/>
  <c r="J25" i="2"/>
  <c r="K25" i="2"/>
  <c r="B25" i="2"/>
  <c r="K6" i="3"/>
  <c r="K8" i="3"/>
  <c r="K7" i="3"/>
  <c r="K5" i="3" a="1"/>
  <c r="K5" i="3"/>
  <c r="J24" i="2"/>
  <c r="K24" i="2"/>
  <c r="J23" i="2"/>
  <c r="K23" i="2"/>
  <c r="J22" i="2"/>
  <c r="K22" i="2"/>
  <c r="I24" i="2"/>
  <c r="H24" i="2"/>
  <c r="G24" i="2"/>
  <c r="F24" i="2"/>
  <c r="E24" i="2"/>
  <c r="B23" i="2"/>
  <c r="C2" i="2" a="1"/>
  <c r="C2" i="2"/>
  <c r="D2" i="2"/>
  <c r="C3" i="2" a="1"/>
  <c r="C3" i="2"/>
  <c r="D3" i="2"/>
  <c r="C4" i="2" a="1"/>
  <c r="C4" i="2"/>
  <c r="D4" i="2"/>
  <c r="C5" i="2" a="1"/>
  <c r="C5" i="2"/>
  <c r="D5" i="2"/>
  <c r="C6" i="2" a="1"/>
  <c r="C6" i="2"/>
  <c r="D6" i="2"/>
  <c r="C7" i="2" a="1"/>
  <c r="C7" i="2"/>
  <c r="D7" i="2"/>
  <c r="C8" i="2" a="1"/>
  <c r="C8" i="2"/>
  <c r="D8" i="2"/>
  <c r="C9" i="2" a="1"/>
  <c r="C9" i="2"/>
  <c r="D9" i="2"/>
  <c r="C10" i="2" a="1"/>
  <c r="C10" i="2"/>
  <c r="D10" i="2"/>
  <c r="C11" i="2" a="1"/>
  <c r="C11" i="2"/>
  <c r="D11" i="2"/>
  <c r="C12" i="2" a="1"/>
  <c r="C12" i="2"/>
  <c r="D12" i="2"/>
  <c r="C13" i="2" a="1"/>
  <c r="C13" i="2"/>
  <c r="D13" i="2"/>
  <c r="C14" i="2" a="1"/>
  <c r="C14" i="2"/>
  <c r="D14" i="2"/>
  <c r="C15" i="2" a="1"/>
  <c r="C15" i="2"/>
  <c r="D15" i="2"/>
  <c r="C16" i="2" a="1"/>
  <c r="C16" i="2"/>
  <c r="D16" i="2"/>
  <c r="C17" i="2" a="1"/>
  <c r="C17" i="2"/>
  <c r="D17" i="2"/>
  <c r="C18" i="2" a="1"/>
  <c r="C18" i="2"/>
  <c r="D18" i="2"/>
  <c r="C19" i="2" a="1"/>
  <c r="C19" i="2"/>
  <c r="D19" i="2"/>
  <c r="C20" i="2" a="1"/>
  <c r="C20" i="2"/>
  <c r="D20" i="2"/>
  <c r="C21" i="2" a="1"/>
  <c r="C21" i="2"/>
  <c r="D21" i="2"/>
  <c r="D24" i="2"/>
  <c r="C24" i="2"/>
  <c r="B24" i="2"/>
  <c r="I23" i="2"/>
  <c r="H23" i="2"/>
  <c r="G23" i="2"/>
  <c r="F23" i="2"/>
  <c r="E23" i="2"/>
  <c r="D23" i="2"/>
  <c r="C23" i="2"/>
  <c r="I22" i="2"/>
  <c r="H22" i="2" a="1"/>
  <c r="H22" i="2"/>
  <c r="G22" i="2" a="1"/>
  <c r="G22" i="2"/>
  <c r="F22" i="2" a="1"/>
  <c r="F22" i="2"/>
  <c r="E22" i="2" a="1"/>
  <c r="E22" i="2"/>
  <c r="D22" i="2" a="1"/>
  <c r="D22" i="2"/>
  <c r="C22" i="2" a="1"/>
  <c r="C22" i="2"/>
  <c r="B22" i="2" a="1"/>
  <c r="B22" i="2"/>
  <c r="F24" i="1"/>
  <c r="G24" i="1"/>
  <c r="H24" i="1"/>
  <c r="F23" i="1"/>
  <c r="G23" i="1"/>
  <c r="H23" i="1"/>
  <c r="F22" i="1" a="1"/>
  <c r="F22" i="1"/>
  <c r="G22" i="1" a="1"/>
  <c r="G22" i="1"/>
  <c r="H22" i="1" a="1"/>
  <c r="H22" i="1"/>
  <c r="I22" i="1"/>
  <c r="I24" i="1"/>
  <c r="I23" i="1"/>
  <c r="C24" i="1"/>
  <c r="D24" i="1"/>
  <c r="E24" i="1"/>
  <c r="C23" i="1"/>
  <c r="D23" i="1"/>
  <c r="E23" i="1"/>
  <c r="C22" i="1" a="1"/>
  <c r="C22" i="1"/>
  <c r="D22" i="1" a="1"/>
  <c r="D22" i="1"/>
  <c r="E22" i="1" a="1"/>
  <c r="E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" i="1" a="1"/>
  <c r="C2" i="1"/>
  <c r="B24" i="1"/>
  <c r="B23" i="1"/>
  <c r="B22" i="1" a="1"/>
  <c r="B22" i="1"/>
</calcChain>
</file>

<file path=xl/sharedStrings.xml><?xml version="1.0" encoding="utf-8"?>
<sst xmlns="http://schemas.openxmlformats.org/spreadsheetml/2006/main" count="30" uniqueCount="19">
  <si>
    <t>Prim 100 completo</t>
  </si>
  <si>
    <t>Prim 100 esparso</t>
  </si>
  <si>
    <t>Prim 10000 completo</t>
  </si>
  <si>
    <t>Prim 10000 esparso</t>
  </si>
  <si>
    <t>Kruskal 100 completo</t>
  </si>
  <si>
    <t>Kruskal 100 esparso</t>
  </si>
  <si>
    <t>Kruskal 10000 completo</t>
  </si>
  <si>
    <t>Kruskal 10000 esparso</t>
  </si>
  <si>
    <t>soma</t>
  </si>
  <si>
    <t>media</t>
  </si>
  <si>
    <t>variancia</t>
  </si>
  <si>
    <t>mais</t>
  </si>
  <si>
    <t>menos</t>
  </si>
  <si>
    <t>multiplicado por zp</t>
  </si>
  <si>
    <t>calculo de cima</t>
  </si>
  <si>
    <t>desvio padrão</t>
  </si>
  <si>
    <t>z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</si>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</sst>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33" sqref="E33"/>
    </sheetView>
  </sheetViews>
  <sheetFormatPr baseColWidth="10" defaultRowHeight="15" x14ac:dyDescent="0"/>
  <cols>
    <col min="2" max="2" width="16.6640625" bestFit="1" customWidth="1"/>
    <col min="3" max="4" width="16.6640625" hidden="1" customWidth="1"/>
    <col min="5" max="5" width="15.33203125" bestFit="1" customWidth="1"/>
    <col min="6" max="6" width="18.83203125" bestFit="1" customWidth="1"/>
    <col min="7" max="7" width="17.33203125" bestFit="1" customWidth="1"/>
    <col min="8" max="9" width="18.6640625" bestFit="1" customWidth="1"/>
    <col min="10" max="10" width="18.83203125" bestFit="1" customWidth="1"/>
    <col min="11" max="11" width="19.33203125" bestFit="1" customWidth="1"/>
  </cols>
  <sheetData>
    <row r="1" spans="1:11">
      <c r="B1" t="s">
        <v>0</v>
      </c>
      <c r="E1" t="s">
        <v>1</v>
      </c>
      <c r="F1" t="s">
        <v>4</v>
      </c>
      <c r="G1" t="s">
        <v>5</v>
      </c>
      <c r="H1" t="s">
        <v>2</v>
      </c>
      <c r="I1" t="s">
        <v>3</v>
      </c>
      <c r="J1" t="s">
        <v>6</v>
      </c>
      <c r="K1" t="s">
        <v>7</v>
      </c>
    </row>
    <row r="2" spans="1:11">
      <c r="A2">
        <v>1</v>
      </c>
      <c r="B2">
        <v>6.8000000000000005E-4</v>
      </c>
      <c r="C2">
        <f t="array" ref="C2">B2-$B$23</f>
        <v>-1.1859999999999996E-4</v>
      </c>
      <c r="D2">
        <f>C2*C2</f>
        <v>1.4065959999999989E-8</v>
      </c>
      <c r="E2">
        <v>4.6000000000000001E-4</v>
      </c>
      <c r="H2">
        <v>9.8981069999999995</v>
      </c>
      <c r="I2">
        <v>5.0834999999999998E-2</v>
      </c>
    </row>
    <row r="3" spans="1:11">
      <c r="A3">
        <v>2</v>
      </c>
      <c r="B3">
        <v>9.7499999999999996E-4</v>
      </c>
      <c r="C3">
        <f t="array" ref="C3">B3-$B$23</f>
        <v>1.7639999999999995E-4</v>
      </c>
      <c r="D3">
        <f t="shared" ref="D3:D21" si="0">C3*C3</f>
        <v>3.1116959999999981E-8</v>
      </c>
      <c r="E3">
        <v>6.6200000000000005E-4</v>
      </c>
      <c r="H3">
        <v>10.006342</v>
      </c>
      <c r="I3">
        <v>4.2200000000000001E-2</v>
      </c>
    </row>
    <row r="4" spans="1:11">
      <c r="A4">
        <v>3</v>
      </c>
      <c r="B4">
        <v>6.6799999999999997E-4</v>
      </c>
      <c r="C4">
        <f t="array" ref="C4">B4-$B$23</f>
        <v>-1.3060000000000003E-4</v>
      </c>
      <c r="D4">
        <f t="shared" si="0"/>
        <v>1.705636000000001E-8</v>
      </c>
      <c r="E4">
        <v>6.7299999999999999E-4</v>
      </c>
      <c r="H4">
        <v>9.9691569999999992</v>
      </c>
      <c r="I4">
        <v>4.0452000000000002E-2</v>
      </c>
    </row>
    <row r="5" spans="1:11">
      <c r="A5">
        <v>4</v>
      </c>
      <c r="B5">
        <v>6.8999999999999997E-4</v>
      </c>
      <c r="C5">
        <f t="array" ref="C5">B5-$B$23</f>
        <v>-1.0860000000000004E-4</v>
      </c>
      <c r="D5">
        <f t="shared" si="0"/>
        <v>1.1793960000000008E-8</v>
      </c>
      <c r="E5">
        <v>1.093E-3</v>
      </c>
      <c r="H5">
        <v>9.8217990000000004</v>
      </c>
      <c r="I5">
        <v>3.4092999999999998E-2</v>
      </c>
    </row>
    <row r="6" spans="1:11">
      <c r="A6">
        <v>5</v>
      </c>
      <c r="B6">
        <v>6.96E-4</v>
      </c>
      <c r="C6">
        <f t="array" ref="C6">B6-$B$23</f>
        <v>-1.026E-4</v>
      </c>
      <c r="D6">
        <f t="shared" si="0"/>
        <v>1.052676E-8</v>
      </c>
      <c r="E6">
        <v>7.1400000000000001E-4</v>
      </c>
      <c r="H6">
        <v>9.7978869999999993</v>
      </c>
      <c r="I6">
        <v>3.7149000000000001E-2</v>
      </c>
    </row>
    <row r="7" spans="1:11">
      <c r="A7">
        <v>6</v>
      </c>
      <c r="B7">
        <v>8.3900000000000001E-4</v>
      </c>
      <c r="C7">
        <f t="array" ref="C7">B7-$B$23</f>
        <v>4.0400000000000006E-5</v>
      </c>
      <c r="D7">
        <f t="shared" si="0"/>
        <v>1.6321600000000005E-9</v>
      </c>
      <c r="E7">
        <v>6.0099999999999997E-4</v>
      </c>
      <c r="H7">
        <v>9.8004479999999994</v>
      </c>
      <c r="I7">
        <v>4.4081000000000002E-2</v>
      </c>
    </row>
    <row r="8" spans="1:11">
      <c r="A8">
        <v>7</v>
      </c>
      <c r="B8">
        <v>8.7299999999999997E-4</v>
      </c>
      <c r="C8">
        <f t="array" ref="C8">B8-$B$23</f>
        <v>7.4399999999999965E-5</v>
      </c>
      <c r="D8">
        <f t="shared" si="0"/>
        <v>5.5353599999999952E-9</v>
      </c>
      <c r="E8">
        <v>6.4499999999999996E-4</v>
      </c>
      <c r="H8">
        <v>9.7778919999999996</v>
      </c>
      <c r="I8">
        <v>3.7546999999999997E-2</v>
      </c>
    </row>
    <row r="9" spans="1:11">
      <c r="A9">
        <v>8</v>
      </c>
      <c r="B9">
        <v>1.0150000000000001E-3</v>
      </c>
      <c r="C9">
        <f t="array" ref="C9">B9-$B$23</f>
        <v>2.1640000000000006E-4</v>
      </c>
      <c r="D9">
        <f t="shared" si="0"/>
        <v>4.6828960000000022E-8</v>
      </c>
      <c r="E9">
        <v>1.0579999999999999E-3</v>
      </c>
      <c r="H9">
        <v>9.7928440000000005</v>
      </c>
      <c r="I9">
        <v>4.5229999999999999E-2</v>
      </c>
    </row>
    <row r="10" spans="1:11">
      <c r="A10">
        <v>9</v>
      </c>
      <c r="B10">
        <v>6.9399999999999996E-4</v>
      </c>
      <c r="C10">
        <f t="array" ref="C10">B10-$B$23</f>
        <v>-1.0460000000000005E-4</v>
      </c>
      <c r="D10">
        <f t="shared" si="0"/>
        <v>1.094116000000001E-8</v>
      </c>
      <c r="E10">
        <v>5.8200000000000005E-4</v>
      </c>
      <c r="H10">
        <v>9.8285339999999994</v>
      </c>
      <c r="I10">
        <v>3.9865999999999999E-2</v>
      </c>
    </row>
    <row r="11" spans="1:11">
      <c r="A11">
        <v>10</v>
      </c>
      <c r="B11">
        <v>7.3800000000000005E-4</v>
      </c>
      <c r="C11">
        <f t="array" ref="C11">B11-$B$23</f>
        <v>-6.0599999999999955E-5</v>
      </c>
      <c r="D11">
        <f t="shared" si="0"/>
        <v>3.6723599999999945E-9</v>
      </c>
      <c r="E11">
        <v>7.5500000000000003E-4</v>
      </c>
      <c r="H11">
        <v>9.7771480000000004</v>
      </c>
      <c r="I11">
        <v>4.8474999999999997E-2</v>
      </c>
    </row>
    <row r="12" spans="1:11">
      <c r="A12">
        <v>11</v>
      </c>
      <c r="B12">
        <v>7.3899999999999997E-4</v>
      </c>
      <c r="C12">
        <f t="array" ref="C12">B12-$B$23</f>
        <v>-5.9600000000000039E-5</v>
      </c>
      <c r="D12">
        <f t="shared" si="0"/>
        <v>3.5521600000000048E-9</v>
      </c>
      <c r="E12">
        <v>7.1000000000000002E-4</v>
      </c>
      <c r="H12">
        <v>9.7775350000000003</v>
      </c>
      <c r="I12">
        <v>3.7670000000000002E-2</v>
      </c>
    </row>
    <row r="13" spans="1:11">
      <c r="A13">
        <v>12</v>
      </c>
      <c r="B13">
        <v>8.6300000000000005E-4</v>
      </c>
      <c r="C13">
        <f t="array" ref="C13">B13-$B$23</f>
        <v>6.4400000000000047E-5</v>
      </c>
      <c r="D13">
        <f t="shared" si="0"/>
        <v>4.1473600000000062E-9</v>
      </c>
      <c r="E13">
        <v>1.008E-3</v>
      </c>
      <c r="H13">
        <v>9.78477</v>
      </c>
      <c r="I13">
        <v>4.2380000000000001E-2</v>
      </c>
    </row>
    <row r="14" spans="1:11">
      <c r="A14">
        <v>13</v>
      </c>
      <c r="B14">
        <v>8.1499999999999997E-4</v>
      </c>
      <c r="C14">
        <f t="array" ref="C14">B14-$B$23</f>
        <v>1.6399999999999965E-5</v>
      </c>
      <c r="D14">
        <f t="shared" si="0"/>
        <v>2.6895999999999883E-10</v>
      </c>
      <c r="E14">
        <v>6.2799999999999998E-4</v>
      </c>
      <c r="H14">
        <v>9.7838779999999996</v>
      </c>
      <c r="I14">
        <v>4.2063000000000003E-2</v>
      </c>
    </row>
    <row r="15" spans="1:11">
      <c r="A15">
        <v>14</v>
      </c>
      <c r="B15">
        <v>7.8600000000000002E-4</v>
      </c>
      <c r="C15">
        <f t="array" ref="C15">B15-$B$23</f>
        <v>-1.2599999999999981E-5</v>
      </c>
      <c r="D15">
        <f t="shared" si="0"/>
        <v>1.5875999999999951E-10</v>
      </c>
      <c r="E15">
        <v>7.1500000000000003E-4</v>
      </c>
      <c r="H15">
        <v>9.825996</v>
      </c>
      <c r="I15">
        <v>3.7746000000000002E-2</v>
      </c>
    </row>
    <row r="16" spans="1:11">
      <c r="A16">
        <v>15</v>
      </c>
      <c r="B16">
        <v>7.5600000000000005E-4</v>
      </c>
      <c r="C16">
        <f t="array" ref="C16">B16-$B$23</f>
        <v>-4.2599999999999951E-5</v>
      </c>
      <c r="D16">
        <f t="shared" si="0"/>
        <v>1.8147599999999959E-9</v>
      </c>
      <c r="E16">
        <v>1.127E-3</v>
      </c>
      <c r="H16">
        <v>9.8124579999999995</v>
      </c>
      <c r="I16">
        <v>3.746E-2</v>
      </c>
    </row>
    <row r="17" spans="1:9">
      <c r="A17">
        <v>16</v>
      </c>
      <c r="B17">
        <v>7.5600000000000005E-4</v>
      </c>
      <c r="C17">
        <f t="array" ref="C17">B17-$B$23</f>
        <v>-4.2599999999999951E-5</v>
      </c>
      <c r="D17">
        <f t="shared" si="0"/>
        <v>1.8147599999999959E-9</v>
      </c>
      <c r="E17">
        <v>6.0599999999999998E-4</v>
      </c>
      <c r="H17">
        <v>9.7932950000000005</v>
      </c>
      <c r="I17">
        <v>4.6684999999999997E-2</v>
      </c>
    </row>
    <row r="18" spans="1:9">
      <c r="A18">
        <v>17</v>
      </c>
      <c r="B18">
        <v>7.0299999999999996E-4</v>
      </c>
      <c r="C18">
        <f t="array" ref="C18">B18-$B$23</f>
        <v>-9.5600000000000047E-5</v>
      </c>
      <c r="D18">
        <f t="shared" si="0"/>
        <v>9.1393600000000089E-9</v>
      </c>
      <c r="E18">
        <v>6.2299999999999996E-4</v>
      </c>
      <c r="H18">
        <v>9.7996850000000002</v>
      </c>
      <c r="I18">
        <v>4.1373E-2</v>
      </c>
    </row>
    <row r="19" spans="1:9">
      <c r="A19">
        <v>18</v>
      </c>
      <c r="B19">
        <v>9.2699999999999998E-4</v>
      </c>
      <c r="C19">
        <f t="array" ref="C19">B19-$B$23</f>
        <v>1.2839999999999998E-4</v>
      </c>
      <c r="D19">
        <f t="shared" si="0"/>
        <v>1.6486559999999993E-8</v>
      </c>
      <c r="E19">
        <v>3.5300000000000002E-4</v>
      </c>
      <c r="H19">
        <v>9.790813</v>
      </c>
      <c r="I19">
        <v>4.1813999999999997E-2</v>
      </c>
    </row>
    <row r="20" spans="1:9">
      <c r="A20">
        <v>19</v>
      </c>
      <c r="B20">
        <v>8.9300000000000002E-4</v>
      </c>
      <c r="C20">
        <f t="array" ref="C20">B20-$B$23</f>
        <v>9.4400000000000018E-5</v>
      </c>
      <c r="D20">
        <f t="shared" si="0"/>
        <v>8.9113600000000034E-9</v>
      </c>
      <c r="E20">
        <v>9.5500000000000001E-4</v>
      </c>
      <c r="H20">
        <v>9.7963149999999999</v>
      </c>
      <c r="I20">
        <v>4.1230000000000003E-2</v>
      </c>
    </row>
    <row r="21" spans="1:9">
      <c r="A21">
        <v>20</v>
      </c>
      <c r="B21">
        <v>8.6600000000000002E-4</v>
      </c>
      <c r="C21">
        <f t="array" ref="C21">B21-$B$23</f>
        <v>6.7400000000000012E-5</v>
      </c>
      <c r="D21">
        <f t="shared" si="0"/>
        <v>4.5427600000000018E-9</v>
      </c>
      <c r="E21">
        <v>1.1329999999999999E-3</v>
      </c>
      <c r="H21">
        <v>9.9121799999999993</v>
      </c>
      <c r="I21">
        <v>3.9884000000000003E-2</v>
      </c>
    </row>
    <row r="22" spans="1:9">
      <c r="A22" t="s">
        <v>8</v>
      </c>
      <c r="B22">
        <f t="array" ref="B22">SUM(B2:B21)</f>
        <v>1.5972E-2</v>
      </c>
      <c r="C22">
        <f t="array" ref="C22">SUM(C2:C21)</f>
        <v>0</v>
      </c>
      <c r="D22">
        <f t="array" ref="D22">SUM(D2:D21)</f>
        <v>2.0400680000000002E-7</v>
      </c>
      <c r="E22">
        <f t="array" ref="E22">SUM(E2:E21)</f>
        <v>1.5101E-2</v>
      </c>
      <c r="F22">
        <f t="array" ref="F22">SUM(F2:F21)</f>
        <v>0</v>
      </c>
      <c r="G22">
        <f t="array" ref="G22">SUM(G2:G21)</f>
        <v>0</v>
      </c>
      <c r="H22">
        <f t="array" ref="H22">SUM(H2:H21)</f>
        <v>196.54708300000001</v>
      </c>
      <c r="I22">
        <f>SUM(I2:I21)</f>
        <v>0.82823299999999989</v>
      </c>
    </row>
    <row r="23" spans="1:9">
      <c r="A23" t="s">
        <v>9</v>
      </c>
      <c r="B23">
        <f>AVERAGE(B2:B21)</f>
        <v>7.986E-4</v>
      </c>
      <c r="C23">
        <f t="shared" ref="C23:H23" si="1">AVERAGE(C2:C21)</f>
        <v>0</v>
      </c>
      <c r="D23">
        <f t="shared" si="1"/>
        <v>1.0200340000000001E-8</v>
      </c>
      <c r="E23">
        <f t="shared" si="1"/>
        <v>7.5504999999999995E-4</v>
      </c>
      <c r="F23" t="e">
        <f t="shared" si="1"/>
        <v>#DIV/0!</v>
      </c>
      <c r="G23" t="e">
        <f t="shared" si="1"/>
        <v>#DIV/0!</v>
      </c>
      <c r="H23">
        <f t="shared" si="1"/>
        <v>9.8273541500000015</v>
      </c>
      <c r="I23">
        <f>AVERAGE(I2:I21)</f>
        <v>4.1411649999999994E-2</v>
      </c>
    </row>
    <row r="24" spans="1:9">
      <c r="A24" t="s">
        <v>10</v>
      </c>
      <c r="B24">
        <f>VARA(B2:B21)</f>
        <v>1.0737200000000001E-8</v>
      </c>
      <c r="C24">
        <f t="shared" ref="C24:H24" si="2">VARA(C2:C21)</f>
        <v>1.0737200000000001E-8</v>
      </c>
      <c r="D24">
        <f t="shared" si="2"/>
        <v>1.303865478606316E-16</v>
      </c>
      <c r="E24">
        <f t="shared" si="2"/>
        <v>5.1691418421052624E-8</v>
      </c>
      <c r="F24" t="e">
        <f t="shared" si="2"/>
        <v>#DIV/0!</v>
      </c>
      <c r="G24" t="e">
        <f t="shared" si="2"/>
        <v>#DIV/0!</v>
      </c>
      <c r="H24">
        <f t="shared" si="2"/>
        <v>4.3559090623447152E-3</v>
      </c>
      <c r="I24">
        <f>VARA(I2:I21)</f>
        <v>1.7144642449999996E-5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29" sqref="B29"/>
    </sheetView>
  </sheetViews>
  <sheetFormatPr baseColWidth="10" defaultRowHeight="15" x14ac:dyDescent="0"/>
  <cols>
    <col min="1" max="1" width="12.6640625" bestFit="1" customWidth="1"/>
    <col min="2" max="2" width="16.6640625" bestFit="1" customWidth="1"/>
    <col min="3" max="4" width="16.6640625" hidden="1" customWidth="1"/>
    <col min="5" max="5" width="15.33203125" bestFit="1" customWidth="1"/>
    <col min="6" max="6" width="18.83203125" bestFit="1" customWidth="1"/>
    <col min="7" max="7" width="17.33203125" bestFit="1" customWidth="1"/>
    <col min="8" max="9" width="18.6640625" bestFit="1" customWidth="1"/>
    <col min="10" max="10" width="20.83203125" bestFit="1" customWidth="1"/>
    <col min="11" max="11" width="19.33203125" bestFit="1" customWidth="1"/>
  </cols>
  <sheetData>
    <row r="1" spans="1:11">
      <c r="B1" t="s">
        <v>0</v>
      </c>
      <c r="E1" t="s">
        <v>1</v>
      </c>
      <c r="F1" t="s">
        <v>4</v>
      </c>
      <c r="G1" t="s">
        <v>5</v>
      </c>
      <c r="H1" t="s">
        <v>2</v>
      </c>
      <c r="I1" t="s">
        <v>3</v>
      </c>
      <c r="J1" t="s">
        <v>6</v>
      </c>
      <c r="K1" t="s">
        <v>7</v>
      </c>
    </row>
    <row r="2" spans="1:11">
      <c r="A2">
        <v>1</v>
      </c>
      <c r="B2">
        <v>4.86E-4</v>
      </c>
      <c r="C2">
        <f t="array" ref="C2">B2-$B$23</f>
        <v>1.4500000000000027E-5</v>
      </c>
      <c r="D2">
        <f>C2*C2</f>
        <v>2.102500000000008E-10</v>
      </c>
      <c r="E2">
        <v>6.6000000000000005E-5</v>
      </c>
      <c r="F2">
        <v>6.1570000000000001E-3</v>
      </c>
      <c r="G2">
        <v>1.0399999999999999E-4</v>
      </c>
      <c r="H2">
        <v>9.9077120000000001</v>
      </c>
      <c r="I2">
        <v>9.9640000000000006E-3</v>
      </c>
      <c r="J2">
        <v>63.313721000000001</v>
      </c>
      <c r="K2">
        <v>1.6323000000000001E-2</v>
      </c>
    </row>
    <row r="3" spans="1:11">
      <c r="A3">
        <v>2</v>
      </c>
      <c r="B3">
        <v>4.8099999999999998E-4</v>
      </c>
      <c r="C3">
        <f t="array" ref="C3">B3-$B$23</f>
        <v>9.5000000000000141E-6</v>
      </c>
      <c r="D3">
        <f t="shared" ref="D3:D21" si="0">C3*C3</f>
        <v>9.025000000000027E-11</v>
      </c>
      <c r="E3">
        <v>6.6000000000000005E-5</v>
      </c>
      <c r="F3">
        <v>4.2750000000000002E-3</v>
      </c>
      <c r="G3">
        <v>9.2E-5</v>
      </c>
      <c r="H3">
        <v>9.8632170000000006</v>
      </c>
      <c r="I3">
        <v>7.9360000000000003E-3</v>
      </c>
      <c r="J3">
        <v>63.015832000000003</v>
      </c>
      <c r="K3">
        <v>8.9219999999999994E-3</v>
      </c>
    </row>
    <row r="4" spans="1:11">
      <c r="A4">
        <v>3</v>
      </c>
      <c r="B4">
        <v>5.4500000000000002E-4</v>
      </c>
      <c r="C4">
        <f t="array" ref="C4">B4-$B$23</f>
        <v>7.3500000000000052E-5</v>
      </c>
      <c r="D4">
        <f t="shared" si="0"/>
        <v>5.4022500000000079E-9</v>
      </c>
      <c r="E4">
        <v>5.5000000000000002E-5</v>
      </c>
      <c r="F4">
        <v>3.333E-3</v>
      </c>
      <c r="G4">
        <v>9.1000000000000003E-5</v>
      </c>
      <c r="H4">
        <v>9.9237839999999995</v>
      </c>
      <c r="I4">
        <v>6.1890000000000001E-3</v>
      </c>
      <c r="J4">
        <v>63.145269999999996</v>
      </c>
      <c r="K4">
        <v>8.2470000000000009E-3</v>
      </c>
    </row>
    <row r="5" spans="1:11">
      <c r="A5">
        <v>4</v>
      </c>
      <c r="B5">
        <v>4.8099999999999998E-4</v>
      </c>
      <c r="C5">
        <f t="array" ref="C5">B5-$B$23</f>
        <v>9.5000000000000141E-6</v>
      </c>
      <c r="D5">
        <f t="shared" si="0"/>
        <v>9.025000000000027E-11</v>
      </c>
      <c r="E5">
        <v>6.4999999999999994E-5</v>
      </c>
      <c r="F5">
        <v>3.2190000000000001E-3</v>
      </c>
      <c r="G5">
        <v>8.6000000000000003E-5</v>
      </c>
      <c r="H5">
        <v>9.889837</v>
      </c>
      <c r="I5">
        <v>5.0870000000000004E-3</v>
      </c>
      <c r="J5">
        <v>63.092343</v>
      </c>
      <c r="K5">
        <v>7.4720000000000003E-3</v>
      </c>
    </row>
    <row r="6" spans="1:11">
      <c r="A6">
        <v>5</v>
      </c>
      <c r="B6">
        <v>4.7800000000000002E-4</v>
      </c>
      <c r="C6">
        <f t="array" ref="C6">B6-$B$23</f>
        <v>6.5000000000000496E-6</v>
      </c>
      <c r="D6">
        <f t="shared" si="0"/>
        <v>4.2250000000000643E-11</v>
      </c>
      <c r="E6">
        <v>5.1999999999999997E-5</v>
      </c>
      <c r="F6">
        <v>3.1930000000000001E-3</v>
      </c>
      <c r="G6">
        <v>8.6000000000000003E-5</v>
      </c>
      <c r="H6">
        <v>10.32244</v>
      </c>
      <c r="I6">
        <v>4.9769999999999997E-3</v>
      </c>
      <c r="J6">
        <v>63.155484000000001</v>
      </c>
      <c r="K6">
        <v>7.5300000000000002E-3</v>
      </c>
    </row>
    <row r="7" spans="1:11">
      <c r="A7">
        <v>6</v>
      </c>
      <c r="B7">
        <v>4.9299999999999995E-4</v>
      </c>
      <c r="C7">
        <f t="array" ref="C7">B7-$B$23</f>
        <v>2.149999999999998E-5</v>
      </c>
      <c r="D7">
        <f t="shared" si="0"/>
        <v>4.6224999999999915E-10</v>
      </c>
      <c r="E7">
        <v>7.1000000000000005E-5</v>
      </c>
      <c r="F7">
        <v>3.2200000000000002E-3</v>
      </c>
      <c r="G7">
        <v>8.5000000000000006E-5</v>
      </c>
      <c r="H7">
        <v>9.8979649999999992</v>
      </c>
      <c r="I7">
        <v>5.1869999999999998E-3</v>
      </c>
      <c r="J7">
        <v>63.126562999999997</v>
      </c>
      <c r="K7">
        <v>7.4679999999999998E-3</v>
      </c>
    </row>
    <row r="8" spans="1:11">
      <c r="A8">
        <v>7</v>
      </c>
      <c r="B8">
        <v>5.0699999999999996E-4</v>
      </c>
      <c r="C8">
        <f t="array" ref="C8">B8-$B$23</f>
        <v>3.5499999999999996E-5</v>
      </c>
      <c r="D8">
        <f t="shared" si="0"/>
        <v>1.2602499999999997E-9</v>
      </c>
      <c r="E8">
        <v>5.5000000000000002E-5</v>
      </c>
      <c r="F8">
        <v>3.382E-3</v>
      </c>
      <c r="G8">
        <v>8.3999999999999995E-5</v>
      </c>
      <c r="H8">
        <v>9.8971199999999993</v>
      </c>
      <c r="I8">
        <v>5.11E-3</v>
      </c>
      <c r="J8">
        <v>63.014671999999997</v>
      </c>
      <c r="K8">
        <v>8.1150000000000007E-3</v>
      </c>
    </row>
    <row r="9" spans="1:11">
      <c r="A9">
        <v>8</v>
      </c>
      <c r="B9">
        <v>4.8700000000000002E-4</v>
      </c>
      <c r="C9">
        <f t="array" ref="C9">B9-$B$23</f>
        <v>1.5500000000000051E-5</v>
      </c>
      <c r="D9">
        <f t="shared" si="0"/>
        <v>2.4025000000000157E-10</v>
      </c>
      <c r="E9">
        <v>8.2999999999999998E-5</v>
      </c>
      <c r="F9">
        <v>3.2829999999999999E-3</v>
      </c>
      <c r="G9">
        <v>8.6000000000000003E-5</v>
      </c>
      <c r="H9">
        <v>9.8440670000000008</v>
      </c>
      <c r="I9">
        <v>5.1520000000000003E-3</v>
      </c>
      <c r="J9">
        <v>63.215736999999997</v>
      </c>
      <c r="K9">
        <v>7.4409999999999997E-3</v>
      </c>
    </row>
    <row r="10" spans="1:11">
      <c r="A10">
        <v>9</v>
      </c>
      <c r="B10">
        <v>5.2300000000000003E-4</v>
      </c>
      <c r="C10">
        <f t="array" ref="C10">B10-$B$23</f>
        <v>5.1500000000000059E-5</v>
      </c>
      <c r="D10">
        <f t="shared" si="0"/>
        <v>2.652250000000006E-9</v>
      </c>
      <c r="E10">
        <v>8.6000000000000003E-5</v>
      </c>
      <c r="F10">
        <v>3.2399999999999998E-3</v>
      </c>
      <c r="G10">
        <v>8.2999999999999998E-5</v>
      </c>
      <c r="H10">
        <v>9.9212240000000005</v>
      </c>
      <c r="I10">
        <v>5.1110000000000001E-3</v>
      </c>
      <c r="J10">
        <v>63.041685999999999</v>
      </c>
      <c r="K10">
        <v>7.7210000000000004E-3</v>
      </c>
    </row>
    <row r="11" spans="1:11">
      <c r="A11">
        <v>10</v>
      </c>
      <c r="B11">
        <v>4.75E-4</v>
      </c>
      <c r="C11">
        <f t="array" ref="C11">B11-$B$23</f>
        <v>3.5000000000000309E-6</v>
      </c>
      <c r="D11">
        <f t="shared" si="0"/>
        <v>1.2250000000000216E-11</v>
      </c>
      <c r="E11">
        <v>1.03E-4</v>
      </c>
      <c r="F11">
        <v>3.2200000000000002E-3</v>
      </c>
      <c r="G11">
        <v>7.7999999999999999E-5</v>
      </c>
      <c r="H11">
        <v>9.887238</v>
      </c>
      <c r="I11">
        <v>5.0930000000000003E-3</v>
      </c>
      <c r="J11">
        <v>63.147323999999998</v>
      </c>
      <c r="K11">
        <v>7.4539999999999997E-3</v>
      </c>
    </row>
    <row r="12" spans="1:11">
      <c r="A12">
        <v>11</v>
      </c>
      <c r="B12">
        <v>4.6500000000000003E-4</v>
      </c>
      <c r="C12">
        <f t="array" ref="C12">B12-$B$23</f>
        <v>-6.4999999999999412E-6</v>
      </c>
      <c r="D12">
        <f t="shared" si="0"/>
        <v>4.2249999999999234E-11</v>
      </c>
      <c r="E12">
        <v>8.2000000000000001E-5</v>
      </c>
      <c r="F12">
        <v>3.1840000000000002E-3</v>
      </c>
      <c r="G12">
        <v>8.0000000000000007E-5</v>
      </c>
      <c r="H12">
        <v>9.8516569999999994</v>
      </c>
      <c r="I12">
        <v>5.0460000000000001E-3</v>
      </c>
      <c r="J12">
        <v>63.897227000000001</v>
      </c>
      <c r="K12">
        <v>7.5069999999999998E-3</v>
      </c>
    </row>
    <row r="13" spans="1:11">
      <c r="A13">
        <v>12</v>
      </c>
      <c r="B13">
        <v>4.5899999999999999E-4</v>
      </c>
      <c r="C13">
        <f t="array" ref="C13">B13-$B$23</f>
        <v>-1.2499999999999979E-5</v>
      </c>
      <c r="D13">
        <f t="shared" si="0"/>
        <v>1.5624999999999946E-10</v>
      </c>
      <c r="E13">
        <v>6.6000000000000005E-5</v>
      </c>
      <c r="F13">
        <v>3.382E-3</v>
      </c>
      <c r="G13">
        <v>8.0000000000000007E-5</v>
      </c>
      <c r="H13">
        <v>9.8759289999999993</v>
      </c>
      <c r="I13">
        <v>5.1399999999999996E-3</v>
      </c>
      <c r="J13">
        <v>63.006962999999999</v>
      </c>
      <c r="K13">
        <v>8.1370000000000001E-3</v>
      </c>
    </row>
    <row r="14" spans="1:11">
      <c r="A14">
        <v>13</v>
      </c>
      <c r="B14">
        <v>5.0900000000000001E-4</v>
      </c>
      <c r="C14">
        <f t="array" ref="C14">B14-$B$23</f>
        <v>3.7500000000000044E-5</v>
      </c>
      <c r="D14">
        <f t="shared" si="0"/>
        <v>1.4062500000000033E-9</v>
      </c>
      <c r="E14">
        <v>7.8999999999999996E-5</v>
      </c>
      <c r="F14">
        <v>3.3110000000000001E-3</v>
      </c>
      <c r="G14">
        <v>8.3999999999999995E-5</v>
      </c>
      <c r="H14">
        <v>9.853218</v>
      </c>
      <c r="I14">
        <v>5.084E-3</v>
      </c>
      <c r="J14">
        <v>63.313440999999997</v>
      </c>
      <c r="K14">
        <v>7.4330000000000004E-3</v>
      </c>
    </row>
    <row r="15" spans="1:11">
      <c r="A15">
        <v>14</v>
      </c>
      <c r="B15">
        <v>4.6799999999999999E-4</v>
      </c>
      <c r="C15">
        <f t="array" ref="C15">B15-$B$23</f>
        <v>-3.4999999999999767E-6</v>
      </c>
      <c r="D15">
        <f t="shared" si="0"/>
        <v>1.2249999999999837E-11</v>
      </c>
      <c r="E15">
        <v>6.8999999999999997E-5</v>
      </c>
      <c r="F15">
        <v>3.2230000000000002E-3</v>
      </c>
      <c r="G15">
        <v>8.1000000000000004E-5</v>
      </c>
      <c r="H15">
        <v>9.8593430000000009</v>
      </c>
      <c r="I15">
        <v>5.4250000000000001E-3</v>
      </c>
      <c r="J15">
        <v>62.871532000000002</v>
      </c>
      <c r="K15">
        <v>7.4660000000000004E-3</v>
      </c>
    </row>
    <row r="16" spans="1:11">
      <c r="A16">
        <v>15</v>
      </c>
      <c r="B16">
        <v>4.8700000000000002E-4</v>
      </c>
      <c r="C16">
        <f t="array" ref="C16">B16-$B$23</f>
        <v>1.5500000000000051E-5</v>
      </c>
      <c r="D16">
        <f t="shared" si="0"/>
        <v>2.4025000000000157E-10</v>
      </c>
      <c r="E16">
        <v>6.7000000000000002E-5</v>
      </c>
      <c r="F16">
        <v>3.1909999999999998E-3</v>
      </c>
      <c r="G16">
        <v>8.0000000000000007E-5</v>
      </c>
      <c r="H16">
        <v>9.8977470000000007</v>
      </c>
      <c r="I16">
        <v>5.0860000000000002E-3</v>
      </c>
      <c r="J16">
        <v>62.941183000000002</v>
      </c>
      <c r="K16">
        <v>7.3400000000000002E-3</v>
      </c>
    </row>
    <row r="17" spans="1:11">
      <c r="A17">
        <v>16</v>
      </c>
      <c r="B17">
        <v>4.1199999999999999E-4</v>
      </c>
      <c r="C17">
        <f t="array" ref="C17">B17-$B$23</f>
        <v>-5.9499999999999983E-5</v>
      </c>
      <c r="D17">
        <f t="shared" si="0"/>
        <v>3.540249999999998E-9</v>
      </c>
      <c r="E17">
        <v>6.7999999999999999E-5</v>
      </c>
      <c r="F17">
        <v>3.1939999999999998E-3</v>
      </c>
      <c r="G17">
        <v>7.8999999999999996E-5</v>
      </c>
      <c r="H17">
        <v>9.8823709999999991</v>
      </c>
      <c r="I17">
        <v>5.2630000000000003E-3</v>
      </c>
      <c r="J17">
        <v>62.952139000000003</v>
      </c>
      <c r="K17">
        <v>7.4000000000000003E-3</v>
      </c>
    </row>
    <row r="18" spans="1:11">
      <c r="A18">
        <v>17</v>
      </c>
      <c r="B18">
        <v>4.17E-4</v>
      </c>
      <c r="C18">
        <f t="array" ref="C18">B18-$B$23</f>
        <v>-5.4499999999999969E-5</v>
      </c>
      <c r="D18">
        <f t="shared" si="0"/>
        <v>2.9702499999999969E-9</v>
      </c>
      <c r="E18">
        <v>8.6000000000000003E-5</v>
      </c>
      <c r="F18">
        <v>3.3579999999999999E-3</v>
      </c>
      <c r="G18">
        <v>8.1000000000000004E-5</v>
      </c>
      <c r="H18">
        <v>9.8656480000000002</v>
      </c>
      <c r="I18">
        <v>4.9829999999999996E-3</v>
      </c>
      <c r="J18">
        <v>63.075434000000001</v>
      </c>
      <c r="K18">
        <v>7.3810000000000004E-3</v>
      </c>
    </row>
    <row r="19" spans="1:11">
      <c r="A19">
        <v>18</v>
      </c>
      <c r="B19">
        <v>4.1199999999999999E-4</v>
      </c>
      <c r="C19">
        <f t="array" ref="C19">B19-$B$23</f>
        <v>-5.9499999999999983E-5</v>
      </c>
      <c r="D19">
        <f t="shared" si="0"/>
        <v>3.540249999999998E-9</v>
      </c>
      <c r="E19">
        <v>6.7999999999999999E-5</v>
      </c>
      <c r="F19">
        <v>3.3E-3</v>
      </c>
      <c r="G19">
        <v>8.6000000000000003E-5</v>
      </c>
      <c r="H19">
        <v>9.8549299999999995</v>
      </c>
      <c r="I19">
        <v>5.0220000000000004E-3</v>
      </c>
      <c r="J19">
        <v>63.469442000000001</v>
      </c>
      <c r="K19">
        <v>7.424E-3</v>
      </c>
    </row>
    <row r="20" spans="1:11">
      <c r="A20">
        <v>19</v>
      </c>
      <c r="B20">
        <v>4.1599999999999997E-4</v>
      </c>
      <c r="C20">
        <f t="array" ref="C20">B20-$B$23</f>
        <v>-5.5499999999999994E-5</v>
      </c>
      <c r="D20">
        <f t="shared" si="0"/>
        <v>3.0802499999999992E-9</v>
      </c>
      <c r="E20">
        <v>6.3999999999999997E-5</v>
      </c>
      <c r="F20">
        <v>3.2339999999999999E-3</v>
      </c>
      <c r="G20">
        <v>8.1000000000000004E-5</v>
      </c>
      <c r="H20">
        <v>9.8110199999999992</v>
      </c>
      <c r="I20">
        <v>5.0800000000000003E-3</v>
      </c>
      <c r="J20">
        <v>62.924515999999997</v>
      </c>
      <c r="K20">
        <v>7.4380000000000002E-3</v>
      </c>
    </row>
    <row r="21" spans="1:11">
      <c r="A21">
        <v>20</v>
      </c>
      <c r="B21">
        <v>4.2900000000000002E-4</v>
      </c>
      <c r="C21">
        <f t="array" ref="C21">B21-$B$23</f>
        <v>-4.2499999999999949E-5</v>
      </c>
      <c r="D21">
        <f t="shared" si="0"/>
        <v>1.8062499999999957E-9</v>
      </c>
      <c r="E21">
        <v>6.7000000000000002E-5</v>
      </c>
      <c r="F21">
        <v>3.2109999999999999E-3</v>
      </c>
      <c r="G21">
        <v>7.8999999999999996E-5</v>
      </c>
      <c r="H21">
        <v>9.8479939999999999</v>
      </c>
      <c r="I21">
        <v>5.1460000000000004E-3</v>
      </c>
      <c r="J21">
        <v>62.978093000000001</v>
      </c>
      <c r="K21">
        <v>7.3619999999999996E-3</v>
      </c>
    </row>
    <row r="22" spans="1:11">
      <c r="A22" t="s">
        <v>8</v>
      </c>
      <c r="B22">
        <f t="array" ref="B22">SUM(B2:B21)</f>
        <v>9.4299999999999991E-3</v>
      </c>
      <c r="C22">
        <f t="array" ref="C22">SUM(C2:C21)</f>
        <v>5.9631119486702744E-19</v>
      </c>
      <c r="D22">
        <f t="array" ref="D22">SUM(D2:D21)</f>
        <v>2.725700000000001E-8</v>
      </c>
      <c r="E22">
        <f t="array" ref="E22">SUM(E2:E21)</f>
        <v>1.4179999999999998E-3</v>
      </c>
      <c r="F22">
        <f t="array" ref="F22">SUM(F2:F21)</f>
        <v>6.9110000000000005E-2</v>
      </c>
      <c r="G22">
        <f t="array" ref="G22">SUM(G2:G21)</f>
        <v>1.6859999999999998E-3</v>
      </c>
      <c r="H22">
        <f t="array" ref="H22">SUM(H2:H21)</f>
        <v>197.95446100000001</v>
      </c>
      <c r="I22">
        <f>SUM(I2:I21)</f>
        <v>0.11108100000000003</v>
      </c>
      <c r="J22">
        <f t="shared" ref="J22:K22" si="1">SUM(J2:J21)</f>
        <v>1262.6986020000002</v>
      </c>
      <c r="K22">
        <f t="shared" si="1"/>
        <v>0.161581</v>
      </c>
    </row>
    <row r="23" spans="1:11">
      <c r="A23" t="s">
        <v>9</v>
      </c>
      <c r="B23">
        <f>AVERAGE(B2:B21)</f>
        <v>4.7149999999999997E-4</v>
      </c>
      <c r="C23">
        <f t="shared" ref="C23:H23" si="2">AVERAGE(C2:C21)</f>
        <v>2.9815559743351374E-20</v>
      </c>
      <c r="D23">
        <f t="shared" si="2"/>
        <v>1.3628500000000005E-9</v>
      </c>
      <c r="E23">
        <f t="shared" si="2"/>
        <v>7.0899999999999989E-5</v>
      </c>
      <c r="F23">
        <f t="shared" si="2"/>
        <v>3.4555000000000002E-3</v>
      </c>
      <c r="G23">
        <f t="shared" si="2"/>
        <v>8.4299999999999989E-5</v>
      </c>
      <c r="H23">
        <f t="shared" si="2"/>
        <v>9.8977230499999997</v>
      </c>
      <c r="I23">
        <f>AVERAGE(I2:I21)</f>
        <v>5.5540500000000013E-3</v>
      </c>
      <c r="J23">
        <f t="shared" ref="J23:K23" si="3">AVERAGE(J2:J21)</f>
        <v>63.134930100000005</v>
      </c>
      <c r="K23">
        <f t="shared" si="3"/>
        <v>8.0790500000000008E-3</v>
      </c>
    </row>
    <row r="24" spans="1:11">
      <c r="A24" t="s">
        <v>10</v>
      </c>
      <c r="B24">
        <f>VARA(B2:B21)</f>
        <v>1.4345789473684216E-9</v>
      </c>
      <c r="C24">
        <f t="shared" ref="C24:H24" si="4">VARA(C2:C21)</f>
        <v>1.4345789473684216E-9</v>
      </c>
      <c r="D24">
        <f t="shared" si="4"/>
        <v>2.615515831578949E-18</v>
      </c>
      <c r="E24">
        <f t="shared" si="4"/>
        <v>1.5209473684210526E-10</v>
      </c>
      <c r="F24">
        <f t="shared" si="4"/>
        <v>4.5984047368421044E-7</v>
      </c>
      <c r="G24">
        <f t="shared" si="4"/>
        <v>3.6326315789473679E-11</v>
      </c>
      <c r="H24">
        <f t="shared" si="4"/>
        <v>1.0794465711523704E-2</v>
      </c>
      <c r="I24">
        <f>VARA(I2:I21)</f>
        <v>1.523651418421053E-6</v>
      </c>
      <c r="J24">
        <f t="shared" ref="J24:K24" si="5">VARA(J2:J21)</f>
        <v>5.4335829488515758E-2</v>
      </c>
      <c r="K24">
        <f t="shared" si="5"/>
        <v>3.928668576315788E-6</v>
      </c>
    </row>
    <row r="25" spans="1:11">
      <c r="A25" t="s">
        <v>15</v>
      </c>
      <c r="B25">
        <f>STDEV(B2:B21)</f>
        <v>3.7875835929632256E-5</v>
      </c>
      <c r="C25">
        <f t="shared" ref="C25:K25" si="6">STDEV(C2:C21)</f>
        <v>3.7875835929632256E-5</v>
      </c>
      <c r="D25">
        <f t="shared" si="6"/>
        <v>1.6172556481827321E-9</v>
      </c>
      <c r="E25">
        <f t="shared" si="6"/>
        <v>1.2332669493751353E-5</v>
      </c>
      <c r="F25">
        <f t="shared" si="6"/>
        <v>6.7811538375427702E-4</v>
      </c>
      <c r="G25">
        <f t="shared" si="6"/>
        <v>6.0271316386382072E-6</v>
      </c>
      <c r="H25">
        <f t="shared" si="6"/>
        <v>0.10389641818428441</v>
      </c>
      <c r="I25">
        <f t="shared" si="6"/>
        <v>1.2343627580338986E-3</v>
      </c>
      <c r="J25">
        <f t="shared" si="6"/>
        <v>0.23310047080286164</v>
      </c>
      <c r="K25">
        <f t="shared" si="6"/>
        <v>1.9820869245105745E-3</v>
      </c>
    </row>
    <row r="27" spans="1:11">
      <c r="A27" t="s">
        <v>16</v>
      </c>
      <c r="B27">
        <v>1.96</v>
      </c>
    </row>
    <row r="28" spans="1:11">
      <c r="A28" t="s">
        <v>17</v>
      </c>
      <c r="B28">
        <f>0.00001/B23</f>
        <v>2.120890774125133E-2</v>
      </c>
    </row>
    <row r="29" spans="1:11">
      <c r="A29" t="s">
        <v>18</v>
      </c>
      <c r="B29">
        <f>((100*$B$27*B25)/(B28*B23))^2</f>
        <v>551107.8484210528</v>
      </c>
      <c r="C29">
        <f t="shared" ref="C29:K29" si="7">((100*$B$27*C25)/($B$28*C23))^2</f>
        <v>1.3782057454957439E+38</v>
      </c>
      <c r="D29">
        <f t="shared" si="7"/>
        <v>120264312.50906767</v>
      </c>
      <c r="E29">
        <f t="shared" si="7"/>
        <v>2584028.2201530961</v>
      </c>
      <c r="F29">
        <f t="shared" si="7"/>
        <v>3288977.7544788043</v>
      </c>
      <c r="G29">
        <f t="shared" si="7"/>
        <v>436557.7893712722</v>
      </c>
      <c r="H29">
        <f t="shared" si="7"/>
        <v>9410.356855184571</v>
      </c>
      <c r="I29">
        <f t="shared" si="7"/>
        <v>4218340.0557976849</v>
      </c>
      <c r="J29">
        <f t="shared" si="7"/>
        <v>1164.18615531419</v>
      </c>
      <c r="K29">
        <f t="shared" si="7"/>
        <v>5140440.5183690013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K8"/>
  <sheetViews>
    <sheetView workbookViewId="0">
      <selection activeCell="I5" sqref="I5:K8"/>
    </sheetView>
  </sheetViews>
  <sheetFormatPr baseColWidth="10" defaultRowHeight="15" x14ac:dyDescent="0"/>
  <sheetData>
    <row r="5" spans="9:11">
      <c r="I5" t="s">
        <v>14</v>
      </c>
      <c r="K5">
        <f t="array" ref="K5">((0.005 * ( 1 - 0.005)) /19)^0.5</f>
        <v>1.6181535936466537E-2</v>
      </c>
    </row>
    <row r="6" spans="9:11">
      <c r="I6" t="s">
        <v>13</v>
      </c>
      <c r="K6">
        <f>1.96*K5</f>
        <v>3.1715810435474411E-2</v>
      </c>
    </row>
    <row r="7" spans="9:11">
      <c r="J7" t="s">
        <v>11</v>
      </c>
      <c r="K7">
        <f>0.005+K6</f>
        <v>3.6715810435474408E-2</v>
      </c>
    </row>
    <row r="8" spans="9:11">
      <c r="J8" t="s">
        <v>12</v>
      </c>
      <c r="K8">
        <f>0.005-K6</f>
        <v>-2.671581043547441E-2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 print</vt:lpstr>
      <vt:lpstr>sem print</vt:lpstr>
      <vt:lpstr>Sheet3</vt:lpstr>
    </vt:vector>
  </TitlesOfParts>
  <Company>Paramag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Giampaolo</dc:creator>
  <cp:lastModifiedBy>Andre Giampaolo</cp:lastModifiedBy>
  <dcterms:created xsi:type="dcterms:W3CDTF">2017-11-25T19:35:41Z</dcterms:created>
  <dcterms:modified xsi:type="dcterms:W3CDTF">2017-11-25T23:08:58Z</dcterms:modified>
</cp:coreProperties>
</file>