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ing\Finance-Model\documents\"/>
    </mc:Choice>
  </mc:AlternateContent>
  <xr:revisionPtr revIDLastSave="0" documentId="13_ncr:1_{E7ACD19D-CCCE-448F-9F38-B20ECEC24298}" xr6:coauthVersionLast="47" xr6:coauthVersionMax="47" xr10:uidLastSave="{00000000-0000-0000-0000-000000000000}"/>
  <bookViews>
    <workbookView xWindow="-24540" yWindow="2270" windowWidth="23630" windowHeight="14580" xr2:uid="{C304F21C-FD0A-4D2C-894B-CE719B305A6A}"/>
  </bookViews>
  <sheets>
    <sheet name="map" sheetId="1" r:id="rId1"/>
    <sheet name="Sheet1" sheetId="3" r:id="rId2"/>
  </sheets>
  <definedNames>
    <definedName name="_xlnm.Print_Titles" localSheetId="0">map!#REF!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1" i="3" l="1"/>
  <c r="Q52" i="3" s="1"/>
  <c r="Q46" i="3" l="1"/>
  <c r="P46" i="3"/>
  <c r="O46" i="3"/>
  <c r="R41" i="3"/>
  <c r="Q41" i="3"/>
  <c r="Q44" i="3" s="1"/>
  <c r="P41" i="3"/>
  <c r="P44" i="3" s="1"/>
  <c r="O41" i="3"/>
  <c r="O44" i="3" s="1"/>
  <c r="N41" i="3"/>
  <c r="M41" i="3"/>
  <c r="L41" i="3"/>
  <c r="T28" i="3" l="1"/>
  <c r="N18" i="3"/>
  <c r="O18" i="3" s="1"/>
  <c r="P18" i="3" s="1"/>
  <c r="Q18" i="3" s="1"/>
  <c r="R18" i="3" s="1"/>
  <c r="M18" i="3"/>
  <c r="R22" i="3"/>
  <c r="Q22" i="3"/>
  <c r="P22" i="3"/>
  <c r="O22" i="3"/>
  <c r="N22" i="3"/>
  <c r="M22" i="3"/>
  <c r="L22" i="3"/>
  <c r="E9" i="3"/>
  <c r="D9" i="3"/>
  <c r="E19" i="3"/>
  <c r="D19" i="3"/>
  <c r="C19" i="3"/>
  <c r="C9" i="3"/>
  <c r="F18" i="3"/>
</calcChain>
</file>

<file path=xl/sharedStrings.xml><?xml version="1.0" encoding="utf-8"?>
<sst xmlns="http://schemas.openxmlformats.org/spreadsheetml/2006/main" count="164" uniqueCount="92">
  <si>
    <t>Bonus Expense</t>
  </si>
  <si>
    <t>PTO</t>
  </si>
  <si>
    <t>Sick Leave Expense</t>
  </si>
  <si>
    <t>401 K  Employer Match</t>
  </si>
  <si>
    <t>Paid Holidays</t>
  </si>
  <si>
    <t>Health Benefits</t>
  </si>
  <si>
    <t>SCA Health &amp; Welfare</t>
  </si>
  <si>
    <t>Disability &amp; Life Insurance</t>
  </si>
  <si>
    <t>FICA &amp; Med. Withholding</t>
  </si>
  <si>
    <t>401 K Adm. Fees/Principal</t>
  </si>
  <si>
    <t>FUTA Payable</t>
  </si>
  <si>
    <t>MD Unemployment Expense</t>
  </si>
  <si>
    <t>Florida Unemployment</t>
  </si>
  <si>
    <t>Workmans Compensation</t>
  </si>
  <si>
    <t>Other Fringe</t>
  </si>
  <si>
    <t>FMLA</t>
  </si>
  <si>
    <t>EPSL1</t>
  </si>
  <si>
    <t>EPSL2</t>
  </si>
  <si>
    <t>Employee Retention Credit</t>
  </si>
  <si>
    <t>Employee Relations</t>
  </si>
  <si>
    <t>Engineering Materials</t>
  </si>
  <si>
    <t>Hazmart Expenses</t>
  </si>
  <si>
    <t>Service Center Pool</t>
  </si>
  <si>
    <t>IFF Fee/GSA</t>
  </si>
  <si>
    <t>Payroll Suspense</t>
  </si>
  <si>
    <t>Licenses &amp; Certifications</t>
  </si>
  <si>
    <t>Insurance Expense</t>
  </si>
  <si>
    <t>Postage &amp; Shipping</t>
  </si>
  <si>
    <t>Computer Equipment &amp; Software</t>
  </si>
  <si>
    <t>Repair &amp; Maintenance, Bldg.</t>
  </si>
  <si>
    <t>Bad Debt Expense</t>
  </si>
  <si>
    <t>Telephone</t>
  </si>
  <si>
    <t>Training Materials &amp; Supplies</t>
  </si>
  <si>
    <t>Utilities</t>
  </si>
  <si>
    <t>Depreciation</t>
  </si>
  <si>
    <t>Overhead Pool</t>
  </si>
  <si>
    <t>Direct  Overhead Labor</t>
  </si>
  <si>
    <t>Internet &amp; E mail expenses</t>
  </si>
  <si>
    <t>Office Supplies &amp; Expenses</t>
  </si>
  <si>
    <t>Rentals &amp; Leases,  Equipment</t>
  </si>
  <si>
    <t>Rentals &amp; Leases, Auto</t>
  </si>
  <si>
    <t>Misc. Expenses</t>
  </si>
  <si>
    <t>Travel, Not job related</t>
  </si>
  <si>
    <t>Meals &amp; Entertainment</t>
  </si>
  <si>
    <t>Vehicle Maintenance &amp; Expenses</t>
  </si>
  <si>
    <t>General &amp; Administrative</t>
  </si>
  <si>
    <t>Officers Salary</t>
  </si>
  <si>
    <t>Gen. &amp; Admin Labor</t>
  </si>
  <si>
    <t>Bid &amp; Proposal Labor</t>
  </si>
  <si>
    <t>Internal R &amp;  D Labor</t>
  </si>
  <si>
    <t>Business Promotions Labor</t>
  </si>
  <si>
    <t>Legal &amp; Accounting</t>
  </si>
  <si>
    <t>START UP EXPENSES</t>
  </si>
  <si>
    <t>Advertising &amp; Marketing Expens</t>
  </si>
  <si>
    <t>Consulting Fees</t>
  </si>
  <si>
    <t>Rentals, Office</t>
  </si>
  <si>
    <t>Bank Charges &amp; Credit Card Fee</t>
  </si>
  <si>
    <t>Dues &amp; Subscriptions</t>
  </si>
  <si>
    <t>Tax filing fees</t>
  </si>
  <si>
    <t>Unallowable Expenses</t>
  </si>
  <si>
    <t>Interest Expense</t>
  </si>
  <si>
    <t>Accured Interest Expense</t>
  </si>
  <si>
    <t>Advertising</t>
  </si>
  <si>
    <t>Contributions</t>
  </si>
  <si>
    <t>Amortization of Contracts</t>
  </si>
  <si>
    <t>Officer Insurance</t>
  </si>
  <si>
    <t>Personal Property Taxes</t>
  </si>
  <si>
    <t>Misc. Unallowable Expense</t>
  </si>
  <si>
    <t>OFFICER HEALTH INS</t>
  </si>
  <si>
    <t>OFFICER DISABILITY</t>
  </si>
  <si>
    <t>Corporate Taxes</t>
  </si>
  <si>
    <t>Salaries &amp; Wages</t>
  </si>
  <si>
    <t>Employee Benefits</t>
  </si>
  <si>
    <t>Payroll taxes</t>
  </si>
  <si>
    <t>Supplies</t>
  </si>
  <si>
    <t>Professional Services</t>
  </si>
  <si>
    <t>Insurance</t>
  </si>
  <si>
    <t>Postage &amp; shipping</t>
  </si>
  <si>
    <t>Maintenance</t>
  </si>
  <si>
    <t>Equipment Rental</t>
  </si>
  <si>
    <t>Marketing &amp; advertising</t>
  </si>
  <si>
    <t>Rent</t>
  </si>
  <si>
    <t>Credit card fees</t>
  </si>
  <si>
    <t>Interest expense</t>
  </si>
  <si>
    <t>officer</t>
  </si>
  <si>
    <t>salaries and wages</t>
  </si>
  <si>
    <t>Benefits</t>
  </si>
  <si>
    <t>Me</t>
  </si>
  <si>
    <t>benefits</t>
  </si>
  <si>
    <t>bank cat</t>
  </si>
  <si>
    <t>trial balance</t>
  </si>
  <si>
    <t>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</si>
</sst>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 vertical="center"/>
    </xf>
    <xf numFmtId="3" fontId="1" fillId="0" borderId="0" xfId="0" applyNumberFormat="1" applyFont="1"/>
    <xf numFmtId="0" fontId="0" fillId="2" borderId="0" xfId="0" applyFill="1" applyAlignment="1">
      <alignment horizontal="left" vertical="center"/>
    </xf>
    <xf numFmtId="3" fontId="0" fillId="0" borderId="0" xfId="0" applyNumberFormat="1"/>
    <xf numFmtId="0" fontId="0" fillId="4" borderId="0" xfId="0" applyFill="1" applyAlignment="1">
      <alignment horizontal="left" vertical="center"/>
    </xf>
    <xf numFmtId="0" fontId="0" fillId="3" borderId="0" xfId="0" applyFill="1"/>
    <xf numFmtId="3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E29A2-9BDF-41E0-8947-5180BF963F98}">
  <dimension ref="A1:E74"/>
  <sheetViews>
    <sheetView tabSelected="1" workbookViewId="0">
      <pane ySplit="1" topLeftCell="A2" activePane="bottomLeft" state="frozenSplit"/>
      <selection pane="bottomLeft" activeCell="B3" sqref="B3:B5"/>
    </sheetView>
  </sheetViews>
  <sheetFormatPr defaultColWidth="8.90625" defaultRowHeight="13" x14ac:dyDescent="0.3"/>
  <cols>
    <col min="1" max="1" width="33.81640625" style="1" customWidth="1"/>
    <col min="2" max="2" width="20.81640625" style="1" bestFit="1" customWidth="1"/>
    <col min="3" max="16384" width="8.90625" style="1"/>
  </cols>
  <sheetData>
    <row r="1" spans="1:2" customFormat="1" ht="14.5" x14ac:dyDescent="0.35">
      <c r="A1" s="3" t="s">
        <v>90</v>
      </c>
      <c r="B1" t="s">
        <v>89</v>
      </c>
    </row>
    <row r="2" spans="1:2" x14ac:dyDescent="0.3">
      <c r="A2" s="2" t="s">
        <v>0</v>
      </c>
      <c r="B2" s="6" t="s">
        <v>71</v>
      </c>
    </row>
    <row r="3" spans="1:2" ht="14.5" x14ac:dyDescent="0.3">
      <c r="A3" s="2" t="s">
        <v>1</v>
      </c>
      <c r="B3" s="6" t="s">
        <v>71</v>
      </c>
    </row>
    <row r="4" spans="1:2" ht="14.5" x14ac:dyDescent="0.3">
      <c r="A4" s="2" t="s">
        <v>2</v>
      </c>
      <c r="B4" s="6" t="s">
        <v>71</v>
      </c>
    </row>
    <row r="5" spans="1:2" ht="14.5" x14ac:dyDescent="0.3">
      <c r="A5" s="2" t="s">
        <v>3</v>
      </c>
      <c r="B5" s="6" t="s">
        <v>71</v>
      </c>
    </row>
    <row r="6" spans="1:2" ht="14.5" x14ac:dyDescent="0.3">
      <c r="A6" s="2" t="s">
        <v>4</v>
      </c>
      <c r="B6" s="8" t="s">
        <v>72</v>
      </c>
    </row>
    <row r="7" spans="1:2" ht="14.5" x14ac:dyDescent="0.3">
      <c r="A7" s="2" t="s">
        <v>5</v>
      </c>
      <c r="B7" s="8" t="s">
        <v>72</v>
      </c>
    </row>
    <row r="8" spans="1:2" ht="14.5" x14ac:dyDescent="0.3">
      <c r="A8" s="2" t="s">
        <v>6</v>
      </c>
      <c r="B8" s="8" t="s">
        <v>72</v>
      </c>
    </row>
    <row r="9" spans="1:2" ht="14.5" x14ac:dyDescent="0.3">
      <c r="A9" s="2" t="s">
        <v>7</v>
      </c>
      <c r="B9" s="8" t="s">
        <v>72</v>
      </c>
    </row>
    <row r="10" spans="1:2" ht="14.5" x14ac:dyDescent="0.35">
      <c r="A10" s="2" t="s">
        <v>8</v>
      </c>
      <c r="B10" t="s">
        <v>73</v>
      </c>
    </row>
    <row r="11" spans="1:2" ht="14.5" x14ac:dyDescent="0.3">
      <c r="A11" s="2" t="s">
        <v>9</v>
      </c>
      <c r="B11" s="8" t="s">
        <v>72</v>
      </c>
    </row>
    <row r="12" spans="1:2" ht="14.5" x14ac:dyDescent="0.35">
      <c r="A12" s="2" t="s">
        <v>10</v>
      </c>
      <c r="B12" t="s">
        <v>73</v>
      </c>
    </row>
    <row r="13" spans="1:2" ht="14.5" x14ac:dyDescent="0.3">
      <c r="A13" s="2" t="s">
        <v>11</v>
      </c>
      <c r="B13" s="8" t="s">
        <v>72</v>
      </c>
    </row>
    <row r="14" spans="1:2" ht="14.5" x14ac:dyDescent="0.3">
      <c r="A14" s="2" t="s">
        <v>12</v>
      </c>
      <c r="B14" s="8" t="s">
        <v>72</v>
      </c>
    </row>
    <row r="15" spans="1:2" ht="14.5" x14ac:dyDescent="0.3">
      <c r="A15" s="2" t="s">
        <v>13</v>
      </c>
      <c r="B15" s="8" t="s">
        <v>72</v>
      </c>
    </row>
    <row r="16" spans="1:2" ht="14.5" x14ac:dyDescent="0.3">
      <c r="A16" s="2" t="s">
        <v>14</v>
      </c>
      <c r="B16" s="8" t="s">
        <v>72</v>
      </c>
    </row>
    <row r="17" spans="1:2" ht="14.5" x14ac:dyDescent="0.3">
      <c r="A17" s="2" t="s">
        <v>15</v>
      </c>
      <c r="B17" s="8"/>
    </row>
    <row r="18" spans="1:2" ht="14.5" x14ac:dyDescent="0.3">
      <c r="A18" s="2" t="s">
        <v>16</v>
      </c>
      <c r="B18" s="8" t="s">
        <v>72</v>
      </c>
    </row>
    <row r="19" spans="1:2" ht="14.5" x14ac:dyDescent="0.3">
      <c r="A19" s="2" t="s">
        <v>17</v>
      </c>
      <c r="B19" s="8" t="s">
        <v>72</v>
      </c>
    </row>
    <row r="20" spans="1:2" ht="14.5" x14ac:dyDescent="0.3">
      <c r="A20" s="2" t="s">
        <v>18</v>
      </c>
      <c r="B20" s="8" t="s">
        <v>72</v>
      </c>
    </row>
    <row r="21" spans="1:2" ht="14.5" x14ac:dyDescent="0.3">
      <c r="A21" s="2" t="s">
        <v>19</v>
      </c>
      <c r="B21" s="8" t="s">
        <v>72</v>
      </c>
    </row>
    <row r="22" spans="1:2" ht="14.5" x14ac:dyDescent="0.3">
      <c r="A22" s="2" t="s">
        <v>20</v>
      </c>
      <c r="B22" s="4" t="s">
        <v>74</v>
      </c>
    </row>
    <row r="23" spans="1:2" ht="14.5" x14ac:dyDescent="0.3">
      <c r="A23" s="2" t="s">
        <v>21</v>
      </c>
      <c r="B23" s="4" t="s">
        <v>74</v>
      </c>
    </row>
    <row r="24" spans="1:2" ht="14.5" x14ac:dyDescent="0.3">
      <c r="A24" s="2" t="s">
        <v>22</v>
      </c>
      <c r="B24" s="6"/>
    </row>
    <row r="25" spans="1:2" ht="14.5" x14ac:dyDescent="0.3">
      <c r="A25" s="2" t="s">
        <v>23</v>
      </c>
      <c r="B25" s="4" t="s">
        <v>75</v>
      </c>
    </row>
    <row r="26" spans="1:2" ht="14.5" x14ac:dyDescent="0.3">
      <c r="A26" s="2" t="s">
        <v>24</v>
      </c>
      <c r="B26" s="4" t="s">
        <v>75</v>
      </c>
    </row>
    <row r="27" spans="1:2" ht="14.5" x14ac:dyDescent="0.3">
      <c r="A27" s="2" t="s">
        <v>25</v>
      </c>
      <c r="B27" s="4" t="s">
        <v>75</v>
      </c>
    </row>
    <row r="28" spans="1:2" ht="14.5" x14ac:dyDescent="0.35">
      <c r="A28" s="2" t="s">
        <v>26</v>
      </c>
      <c r="B28" t="s">
        <v>76</v>
      </c>
    </row>
    <row r="29" spans="1:2" ht="14.5" x14ac:dyDescent="0.35">
      <c r="A29" s="2" t="s">
        <v>27</v>
      </c>
      <c r="B29" t="s">
        <v>77</v>
      </c>
    </row>
    <row r="30" spans="1:2" ht="14.5" x14ac:dyDescent="0.35">
      <c r="A30" s="2" t="s">
        <v>28</v>
      </c>
      <c r="B30" t="s">
        <v>74</v>
      </c>
    </row>
    <row r="31" spans="1:2" ht="14.5" x14ac:dyDescent="0.35">
      <c r="A31" s="2" t="s">
        <v>29</v>
      </c>
      <c r="B31" t="s">
        <v>78</v>
      </c>
    </row>
    <row r="32" spans="1:2" x14ac:dyDescent="0.3">
      <c r="A32" s="2" t="s">
        <v>30</v>
      </c>
    </row>
    <row r="33" spans="1:5" ht="14.5" x14ac:dyDescent="0.35">
      <c r="A33" s="2" t="s">
        <v>31</v>
      </c>
      <c r="B33" t="s">
        <v>33</v>
      </c>
    </row>
    <row r="34" spans="1:5" ht="14.5" x14ac:dyDescent="0.3">
      <c r="A34" s="2" t="s">
        <v>32</v>
      </c>
      <c r="B34" s="4" t="s">
        <v>74</v>
      </c>
    </row>
    <row r="35" spans="1:5" ht="14.5" x14ac:dyDescent="0.35">
      <c r="A35" s="2" t="s">
        <v>33</v>
      </c>
      <c r="B35" t="s">
        <v>33</v>
      </c>
    </row>
    <row r="36" spans="1:5" ht="14.5" x14ac:dyDescent="0.35">
      <c r="A36" s="2" t="s">
        <v>34</v>
      </c>
      <c r="B36" t="s">
        <v>78</v>
      </c>
    </row>
    <row r="37" spans="1:5" ht="14.5" x14ac:dyDescent="0.3">
      <c r="A37" s="2" t="s">
        <v>35</v>
      </c>
      <c r="B37" s="6"/>
    </row>
    <row r="38" spans="1:5" ht="14.5" x14ac:dyDescent="0.3">
      <c r="A38" s="2" t="s">
        <v>36</v>
      </c>
      <c r="B38" s="6" t="s">
        <v>71</v>
      </c>
    </row>
    <row r="39" spans="1:5" ht="14.5" x14ac:dyDescent="0.35">
      <c r="A39" s="2" t="s">
        <v>37</v>
      </c>
      <c r="B39" t="s">
        <v>33</v>
      </c>
      <c r="E39" s="5"/>
    </row>
    <row r="40" spans="1:5" ht="14.5" x14ac:dyDescent="0.35">
      <c r="A40" s="2" t="s">
        <v>38</v>
      </c>
      <c r="B40" t="s">
        <v>74</v>
      </c>
    </row>
    <row r="41" spans="1:5" ht="14.5" x14ac:dyDescent="0.35">
      <c r="A41" s="2" t="s">
        <v>39</v>
      </c>
      <c r="B41" t="s">
        <v>79</v>
      </c>
    </row>
    <row r="42" spans="1:5" ht="14.5" x14ac:dyDescent="0.35">
      <c r="A42" s="2" t="s">
        <v>40</v>
      </c>
      <c r="B42" t="s">
        <v>79</v>
      </c>
    </row>
    <row r="43" spans="1:5" ht="14.5" x14ac:dyDescent="0.35">
      <c r="A43" s="2" t="s">
        <v>41</v>
      </c>
      <c r="B43" t="s">
        <v>74</v>
      </c>
    </row>
    <row r="44" spans="1:5" ht="14.5" x14ac:dyDescent="0.35">
      <c r="A44" s="2" t="s">
        <v>42</v>
      </c>
      <c r="B44" t="s">
        <v>80</v>
      </c>
    </row>
    <row r="45" spans="1:5" ht="14.5" x14ac:dyDescent="0.35">
      <c r="A45" s="2" t="s">
        <v>43</v>
      </c>
      <c r="B45" t="s">
        <v>80</v>
      </c>
    </row>
    <row r="46" spans="1:5" ht="14.5" x14ac:dyDescent="0.35">
      <c r="A46" s="2" t="s">
        <v>44</v>
      </c>
      <c r="B46" t="s">
        <v>78</v>
      </c>
    </row>
    <row r="47" spans="1:5" ht="14.5" x14ac:dyDescent="0.35">
      <c r="A47" s="2" t="s">
        <v>45</v>
      </c>
      <c r="B47" t="s">
        <v>74</v>
      </c>
    </row>
    <row r="48" spans="1:5" ht="14.5" x14ac:dyDescent="0.3">
      <c r="A48" s="2" t="s">
        <v>46</v>
      </c>
      <c r="B48" s="6" t="s">
        <v>46</v>
      </c>
    </row>
    <row r="49" spans="1:2" ht="14.5" x14ac:dyDescent="0.3">
      <c r="A49" s="2" t="s">
        <v>47</v>
      </c>
      <c r="B49" s="6" t="s">
        <v>71</v>
      </c>
    </row>
    <row r="50" spans="1:2" ht="14.5" x14ac:dyDescent="0.35">
      <c r="A50" s="2" t="s">
        <v>48</v>
      </c>
      <c r="B50" t="s">
        <v>80</v>
      </c>
    </row>
    <row r="51" spans="1:2" ht="14.5" x14ac:dyDescent="0.35">
      <c r="A51" s="2" t="s">
        <v>49</v>
      </c>
      <c r="B51" t="s">
        <v>80</v>
      </c>
    </row>
    <row r="52" spans="1:2" ht="14.5" x14ac:dyDescent="0.35">
      <c r="A52" s="2" t="s">
        <v>50</v>
      </c>
      <c r="B52" t="s">
        <v>80</v>
      </c>
    </row>
    <row r="53" spans="1:2" ht="14.5" x14ac:dyDescent="0.35">
      <c r="A53" s="2" t="s">
        <v>51</v>
      </c>
      <c r="B53" t="s">
        <v>75</v>
      </c>
    </row>
    <row r="54" spans="1:2" ht="14.5" x14ac:dyDescent="0.35">
      <c r="A54" s="2" t="s">
        <v>52</v>
      </c>
      <c r="B54" t="s">
        <v>74</v>
      </c>
    </row>
    <row r="55" spans="1:2" ht="14.5" x14ac:dyDescent="0.35">
      <c r="A55" s="2" t="s">
        <v>53</v>
      </c>
      <c r="B55" t="s">
        <v>80</v>
      </c>
    </row>
    <row r="56" spans="1:2" ht="14.5" x14ac:dyDescent="0.35">
      <c r="A56" s="2" t="s">
        <v>54</v>
      </c>
      <c r="B56" t="s">
        <v>75</v>
      </c>
    </row>
    <row r="57" spans="1:2" ht="14.5" x14ac:dyDescent="0.35">
      <c r="A57" s="2" t="s">
        <v>55</v>
      </c>
      <c r="B57" t="s">
        <v>81</v>
      </c>
    </row>
    <row r="58" spans="1:2" ht="14.5" x14ac:dyDescent="0.35">
      <c r="A58" s="2" t="s">
        <v>56</v>
      </c>
      <c r="B58" t="s">
        <v>82</v>
      </c>
    </row>
    <row r="59" spans="1:2" ht="14.5" x14ac:dyDescent="0.35">
      <c r="A59" s="2" t="s">
        <v>57</v>
      </c>
      <c r="B59" t="s">
        <v>74</v>
      </c>
    </row>
    <row r="60" spans="1:2" ht="14.5" x14ac:dyDescent="0.35">
      <c r="A60" s="2" t="s">
        <v>58</v>
      </c>
      <c r="B60" t="s">
        <v>75</v>
      </c>
    </row>
    <row r="61" spans="1:2" ht="14.5" x14ac:dyDescent="0.35">
      <c r="A61" s="2" t="s">
        <v>59</v>
      </c>
      <c r="B61" t="s">
        <v>74</v>
      </c>
    </row>
    <row r="62" spans="1:2" ht="14.5" x14ac:dyDescent="0.35">
      <c r="A62" s="2" t="s">
        <v>60</v>
      </c>
      <c r="B62" t="s">
        <v>83</v>
      </c>
    </row>
    <row r="63" spans="1:2" ht="14.5" x14ac:dyDescent="0.35">
      <c r="A63" s="2" t="s">
        <v>61</v>
      </c>
      <c r="B63" t="s">
        <v>83</v>
      </c>
    </row>
    <row r="64" spans="1:2" ht="14.5" x14ac:dyDescent="0.35">
      <c r="A64" s="2" t="s">
        <v>62</v>
      </c>
      <c r="B64" t="s">
        <v>80</v>
      </c>
    </row>
    <row r="65" spans="1:2" ht="14.5" x14ac:dyDescent="0.35">
      <c r="A65" s="2" t="s">
        <v>63</v>
      </c>
      <c r="B65" t="s">
        <v>80</v>
      </c>
    </row>
    <row r="66" spans="1:2" ht="14.5" x14ac:dyDescent="0.35">
      <c r="A66" s="2" t="s">
        <v>64</v>
      </c>
      <c r="B66"/>
    </row>
    <row r="67" spans="1:2" ht="14.5" x14ac:dyDescent="0.35">
      <c r="A67" s="2" t="s">
        <v>65</v>
      </c>
      <c r="B67" t="s">
        <v>76</v>
      </c>
    </row>
    <row r="68" spans="1:2" x14ac:dyDescent="0.3">
      <c r="A68" s="2" t="s">
        <v>30</v>
      </c>
    </row>
    <row r="69" spans="1:2" x14ac:dyDescent="0.3">
      <c r="A69" s="2" t="s">
        <v>63</v>
      </c>
    </row>
    <row r="70" spans="1:2" x14ac:dyDescent="0.3">
      <c r="A70" s="2" t="s">
        <v>66</v>
      </c>
    </row>
    <row r="71" spans="1:2" x14ac:dyDescent="0.3">
      <c r="A71" s="2" t="s">
        <v>67</v>
      </c>
    </row>
    <row r="72" spans="1:2" x14ac:dyDescent="0.3">
      <c r="A72" s="2" t="s">
        <v>68</v>
      </c>
    </row>
    <row r="73" spans="1:2" x14ac:dyDescent="0.3">
      <c r="A73" s="2" t="s">
        <v>69</v>
      </c>
    </row>
    <row r="74" spans="1:2" x14ac:dyDescent="0.3">
      <c r="A74" s="2" t="s">
        <v>70</v>
      </c>
    </row>
  </sheetData>
  <pageMargins left="0.7" right="0.7" top="0.75" bottom="0.65277777777777779" header="0.3" footer="0.3"/>
  <pageSetup orientation="landscape" r:id="rId1"/>
  <headerFooter>
    <oddFooter>&amp;L&amp;10&amp;"Times New Roman"&amp;D at &amp;T&amp;R&amp;10&amp;"Times New Roman"Page: &amp;P&amp;C&amp;10&amp;"Times New Roman"For Management Purposes Only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FF6C8-F116-43DB-A34C-9C2C7293E920}">
  <dimension ref="B3:T52"/>
  <sheetViews>
    <sheetView workbookViewId="0">
      <selection activeCell="G36" sqref="G36"/>
    </sheetView>
  </sheetViews>
  <sheetFormatPr defaultRowHeight="14.5" x14ac:dyDescent="0.35"/>
  <cols>
    <col min="2" max="2" width="16.453125" bestFit="1" customWidth="1"/>
    <col min="11" max="11" width="24.81640625" bestFit="1" customWidth="1"/>
  </cols>
  <sheetData>
    <row r="3" spans="2:18" x14ac:dyDescent="0.35">
      <c r="C3">
        <v>2020</v>
      </c>
      <c r="D3">
        <v>2021</v>
      </c>
      <c r="E3">
        <v>2022</v>
      </c>
      <c r="F3">
        <v>2023</v>
      </c>
    </row>
    <row r="4" spans="2:18" x14ac:dyDescent="0.35">
      <c r="B4" t="s">
        <v>84</v>
      </c>
      <c r="C4" s="7">
        <v>317450</v>
      </c>
      <c r="D4" s="7">
        <v>318900</v>
      </c>
      <c r="E4" s="7">
        <v>344038</v>
      </c>
      <c r="F4" s="7">
        <v>151500</v>
      </c>
    </row>
    <row r="5" spans="2:18" x14ac:dyDescent="0.35">
      <c r="B5" t="s">
        <v>85</v>
      </c>
      <c r="C5" s="7">
        <v>865693</v>
      </c>
      <c r="D5" s="7">
        <v>730500</v>
      </c>
      <c r="E5" s="7">
        <v>767591</v>
      </c>
      <c r="F5" s="7">
        <v>360231</v>
      </c>
    </row>
    <row r="7" spans="2:18" x14ac:dyDescent="0.35">
      <c r="B7" t="s">
        <v>86</v>
      </c>
      <c r="C7" s="7">
        <v>250000</v>
      </c>
      <c r="D7" s="7">
        <v>250000</v>
      </c>
      <c r="E7" s="7">
        <v>250000</v>
      </c>
      <c r="F7" s="7">
        <v>250000</v>
      </c>
    </row>
    <row r="9" spans="2:18" x14ac:dyDescent="0.35">
      <c r="C9" s="7">
        <f>C5+C7</f>
        <v>1115693</v>
      </c>
      <c r="D9" s="7">
        <f>D5+D7</f>
        <v>980500</v>
      </c>
      <c r="E9" s="7">
        <f>E5+E7</f>
        <v>1017591</v>
      </c>
    </row>
    <row r="13" spans="2:18" x14ac:dyDescent="0.35">
      <c r="O13">
        <v>2020</v>
      </c>
      <c r="P13">
        <v>2021</v>
      </c>
      <c r="Q13">
        <v>2022</v>
      </c>
      <c r="R13">
        <v>2023</v>
      </c>
    </row>
    <row r="14" spans="2:18" x14ac:dyDescent="0.35">
      <c r="K14" t="s">
        <v>84</v>
      </c>
      <c r="O14" s="7">
        <v>317450</v>
      </c>
      <c r="P14" s="7">
        <v>318900</v>
      </c>
      <c r="Q14" s="7">
        <v>344038</v>
      </c>
      <c r="R14" s="7">
        <v>151500</v>
      </c>
    </row>
    <row r="15" spans="2:18" x14ac:dyDescent="0.35">
      <c r="B15" t="s">
        <v>87</v>
      </c>
      <c r="K15" t="s">
        <v>85</v>
      </c>
      <c r="O15" s="7">
        <v>865693</v>
      </c>
      <c r="P15" s="7">
        <v>730500</v>
      </c>
      <c r="Q15" s="7">
        <v>767591</v>
      </c>
      <c r="R15" s="7">
        <v>360231</v>
      </c>
    </row>
    <row r="16" spans="2:18" x14ac:dyDescent="0.35">
      <c r="B16" t="s">
        <v>85</v>
      </c>
      <c r="C16" s="7">
        <v>462755.14</v>
      </c>
      <c r="D16" s="7">
        <v>430916.32</v>
      </c>
      <c r="E16" s="7">
        <v>434091</v>
      </c>
      <c r="F16" s="7">
        <v>454249</v>
      </c>
    </row>
    <row r="17" spans="2:20" x14ac:dyDescent="0.35">
      <c r="B17" t="s">
        <v>88</v>
      </c>
      <c r="C17" s="7">
        <v>1008225.41</v>
      </c>
      <c r="D17" s="7">
        <v>112441.91</v>
      </c>
      <c r="E17" s="7">
        <v>924417</v>
      </c>
      <c r="F17" s="7">
        <v>952000</v>
      </c>
    </row>
    <row r="18" spans="2:20" x14ac:dyDescent="0.35">
      <c r="C18" s="7"/>
      <c r="D18" s="7"/>
      <c r="E18" s="7"/>
      <c r="F18" s="7">
        <f>SUM(F16:F17)</f>
        <v>1406249</v>
      </c>
      <c r="L18">
        <v>2017</v>
      </c>
      <c r="M18">
        <f>L18+1</f>
        <v>2018</v>
      </c>
      <c r="N18">
        <f t="shared" ref="N18:R18" si="0">M18+1</f>
        <v>2019</v>
      </c>
      <c r="O18">
        <f t="shared" si="0"/>
        <v>2020</v>
      </c>
      <c r="P18">
        <f t="shared" si="0"/>
        <v>2021</v>
      </c>
      <c r="Q18">
        <f t="shared" si="0"/>
        <v>2022</v>
      </c>
      <c r="R18">
        <f t="shared" si="0"/>
        <v>2023</v>
      </c>
    </row>
    <row r="19" spans="2:20" x14ac:dyDescent="0.35">
      <c r="C19" s="7">
        <f>SUM(C16:C18)</f>
        <v>1470980.55</v>
      </c>
      <c r="D19" s="7">
        <f>SUM(D16:D18)</f>
        <v>543358.23</v>
      </c>
      <c r="E19" s="7">
        <f>SUM(E16:E18)</f>
        <v>1358508</v>
      </c>
      <c r="F19" s="7"/>
      <c r="K19" t="s">
        <v>0</v>
      </c>
      <c r="L19" s="7">
        <v>70550</v>
      </c>
      <c r="M19" s="7">
        <v>84300</v>
      </c>
      <c r="N19" s="7">
        <v>86815.679999999993</v>
      </c>
      <c r="O19" s="7">
        <v>75006.03</v>
      </c>
      <c r="P19" s="7">
        <v>82130.12</v>
      </c>
      <c r="Q19" s="7">
        <v>78477.710000000006</v>
      </c>
      <c r="R19" s="7">
        <v>22500</v>
      </c>
    </row>
    <row r="20" spans="2:20" x14ac:dyDescent="0.35">
      <c r="K20" t="s">
        <v>36</v>
      </c>
      <c r="L20" s="7">
        <v>257186.76</v>
      </c>
      <c r="M20" s="7">
        <v>246087.12</v>
      </c>
      <c r="N20" s="7">
        <v>234359.01</v>
      </c>
      <c r="O20" s="7">
        <v>299476.40000000002</v>
      </c>
      <c r="P20" s="7">
        <v>260072.9</v>
      </c>
      <c r="Q20" s="7">
        <v>260660.41</v>
      </c>
      <c r="R20" s="7">
        <v>103726.56</v>
      </c>
    </row>
    <row r="21" spans="2:20" x14ac:dyDescent="0.35">
      <c r="K21" t="s">
        <v>47</v>
      </c>
      <c r="L21" s="7">
        <v>82686.02</v>
      </c>
      <c r="M21" s="7">
        <v>89109.51</v>
      </c>
      <c r="N21" s="7">
        <v>86007.59</v>
      </c>
      <c r="O21" s="7">
        <v>88272.71</v>
      </c>
      <c r="P21" s="7">
        <v>88713.3</v>
      </c>
      <c r="Q21" s="7">
        <v>94953.33</v>
      </c>
      <c r="R21" s="7">
        <v>40207.21</v>
      </c>
    </row>
    <row r="22" spans="2:20" x14ac:dyDescent="0.35">
      <c r="L22" s="7">
        <f>SUM(L19:L21)</f>
        <v>410422.78</v>
      </c>
      <c r="M22" s="7">
        <f t="shared" ref="M22:R22" si="1">SUM(M19:M21)</f>
        <v>419496.63</v>
      </c>
      <c r="N22" s="7">
        <f t="shared" si="1"/>
        <v>407182.28</v>
      </c>
      <c r="O22" s="7">
        <f t="shared" si="1"/>
        <v>462755.14000000007</v>
      </c>
      <c r="P22" s="7">
        <f t="shared" si="1"/>
        <v>430916.32</v>
      </c>
      <c r="Q22" s="7">
        <f t="shared" si="1"/>
        <v>434091.45</v>
      </c>
      <c r="R22" s="7">
        <f t="shared" si="1"/>
        <v>166433.76999999999</v>
      </c>
    </row>
    <row r="23" spans="2:20" x14ac:dyDescent="0.35">
      <c r="P23" s="7"/>
      <c r="Q23" s="7"/>
    </row>
    <row r="25" spans="2:20" x14ac:dyDescent="0.35">
      <c r="K25" t="s">
        <v>1</v>
      </c>
      <c r="L25" s="7">
        <v>193073.71</v>
      </c>
      <c r="M25" s="7">
        <v>193578.48</v>
      </c>
      <c r="N25" s="7">
        <v>193367.95</v>
      </c>
      <c r="O25" s="7">
        <v>213724.33</v>
      </c>
      <c r="P25" s="7">
        <v>168204.11</v>
      </c>
      <c r="Q25" s="7">
        <v>182210.85</v>
      </c>
      <c r="R25" s="7">
        <v>68478.61</v>
      </c>
    </row>
    <row r="26" spans="2:20" x14ac:dyDescent="0.35">
      <c r="K26" t="s">
        <v>2</v>
      </c>
      <c r="L26" s="7">
        <v>0</v>
      </c>
      <c r="M26" s="7">
        <v>413.44</v>
      </c>
      <c r="N26" s="7">
        <v>10479.82</v>
      </c>
      <c r="O26" s="7">
        <v>33255.19</v>
      </c>
      <c r="P26" s="7">
        <v>28214.61</v>
      </c>
      <c r="Q26" s="7">
        <v>37318.519999999997</v>
      </c>
      <c r="R26" s="7">
        <v>14504.17</v>
      </c>
    </row>
    <row r="27" spans="2:20" x14ac:dyDescent="0.35">
      <c r="K27" t="s">
        <v>3</v>
      </c>
      <c r="L27" s="7">
        <v>89595.77</v>
      </c>
      <c r="M27" s="7">
        <v>107601.31</v>
      </c>
      <c r="N27" s="7">
        <v>119262.01</v>
      </c>
      <c r="O27" s="7">
        <v>118272.66</v>
      </c>
      <c r="P27" s="7">
        <v>86164.06</v>
      </c>
      <c r="Q27" s="7">
        <v>94374.21</v>
      </c>
      <c r="R27" s="7">
        <v>40055.279999999999</v>
      </c>
    </row>
    <row r="28" spans="2:20" x14ac:dyDescent="0.35">
      <c r="K28" t="s">
        <v>4</v>
      </c>
      <c r="L28" s="7">
        <v>120788.03</v>
      </c>
      <c r="M28" s="7">
        <v>120345.52</v>
      </c>
      <c r="N28" s="7">
        <v>135022.39999999999</v>
      </c>
      <c r="O28" s="7">
        <v>122079.49</v>
      </c>
      <c r="P28" s="7">
        <v>112361.60000000001</v>
      </c>
      <c r="Q28" s="7">
        <v>123748.47</v>
      </c>
      <c r="R28" s="7">
        <v>45343.93</v>
      </c>
      <c r="S28" s="7"/>
      <c r="T28" s="7">
        <f>Q28+Q26+Q25</f>
        <v>343277.83999999997</v>
      </c>
    </row>
    <row r="29" spans="2:20" x14ac:dyDescent="0.35">
      <c r="K29" t="s">
        <v>5</v>
      </c>
      <c r="L29" s="7">
        <v>63619.6</v>
      </c>
      <c r="M29" s="7">
        <v>78100.98</v>
      </c>
      <c r="N29" s="7">
        <v>127777.59</v>
      </c>
      <c r="O29" s="7">
        <v>118884.77</v>
      </c>
      <c r="P29" s="7">
        <v>131309.85</v>
      </c>
      <c r="Q29" s="7">
        <v>175204.18</v>
      </c>
      <c r="R29" s="7">
        <v>68306.83</v>
      </c>
    </row>
    <row r="30" spans="2:20" x14ac:dyDescent="0.35">
      <c r="K30" s="9" t="s">
        <v>6</v>
      </c>
      <c r="L30" s="10">
        <v>365930.51</v>
      </c>
      <c r="M30" s="10">
        <v>359496.06</v>
      </c>
      <c r="N30" s="10">
        <v>348186.81</v>
      </c>
      <c r="O30" s="10">
        <v>335797.39</v>
      </c>
      <c r="P30" s="10">
        <v>242849.92000000001</v>
      </c>
      <c r="Q30" s="10">
        <v>255944.18</v>
      </c>
      <c r="R30" s="10">
        <v>97349.55</v>
      </c>
    </row>
    <row r="31" spans="2:20" x14ac:dyDescent="0.35">
      <c r="K31" t="s">
        <v>7</v>
      </c>
      <c r="L31" s="7">
        <v>11486.34</v>
      </c>
      <c r="M31" s="7">
        <v>12862.29</v>
      </c>
      <c r="N31" s="7">
        <v>15446.66</v>
      </c>
      <c r="O31" s="7">
        <v>14177.19</v>
      </c>
      <c r="P31" s="7">
        <v>14621.57</v>
      </c>
      <c r="Q31" s="7">
        <v>16161.68</v>
      </c>
      <c r="R31" s="7">
        <v>7405.76</v>
      </c>
    </row>
    <row r="32" spans="2:20" x14ac:dyDescent="0.35">
      <c r="K32" t="s">
        <v>9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350</v>
      </c>
      <c r="R32" s="7">
        <v>0</v>
      </c>
    </row>
    <row r="33" spans="11:18" x14ac:dyDescent="0.35">
      <c r="K33" t="s">
        <v>11</v>
      </c>
      <c r="L33" s="7">
        <v>3015.47</v>
      </c>
      <c r="M33" s="7">
        <v>2528.8200000000002</v>
      </c>
      <c r="N33" s="7">
        <v>3545.15</v>
      </c>
      <c r="O33" s="7">
        <v>3502.3</v>
      </c>
      <c r="P33" s="7">
        <v>13694.62</v>
      </c>
      <c r="Q33" s="7">
        <v>22137.89</v>
      </c>
      <c r="R33" s="7">
        <v>2920.87</v>
      </c>
    </row>
    <row r="34" spans="11:18" x14ac:dyDescent="0.35">
      <c r="K34" t="s">
        <v>12</v>
      </c>
      <c r="L34" s="7">
        <v>26.6</v>
      </c>
      <c r="M34" s="7">
        <v>18.2</v>
      </c>
      <c r="N34" s="7">
        <v>14.01</v>
      </c>
      <c r="O34" s="7">
        <v>7.01</v>
      </c>
      <c r="P34" s="7">
        <v>0</v>
      </c>
      <c r="Q34" s="7">
        <v>43.39</v>
      </c>
      <c r="R34" s="7">
        <v>30.95</v>
      </c>
    </row>
    <row r="35" spans="11:18" x14ac:dyDescent="0.35">
      <c r="K35" t="s">
        <v>13</v>
      </c>
      <c r="L35" s="7">
        <v>20790.18</v>
      </c>
      <c r="M35" s="7">
        <v>29239.32</v>
      </c>
      <c r="N35" s="7">
        <v>26996.22</v>
      </c>
      <c r="O35" s="7">
        <v>25640</v>
      </c>
      <c r="P35" s="7">
        <v>9122</v>
      </c>
      <c r="Q35" s="7">
        <v>14701.72</v>
      </c>
      <c r="R35" s="7">
        <v>0</v>
      </c>
    </row>
    <row r="36" spans="11:18" x14ac:dyDescent="0.35">
      <c r="K36" t="s">
        <v>14</v>
      </c>
      <c r="L36" s="7">
        <v>469.23</v>
      </c>
      <c r="M36" s="7">
        <v>1835.33</v>
      </c>
      <c r="N36" s="7">
        <v>1880.62</v>
      </c>
      <c r="O36" s="7">
        <v>1862.88</v>
      </c>
      <c r="P36" s="7">
        <v>6508.73</v>
      </c>
      <c r="Q36" s="7">
        <v>1923.63</v>
      </c>
      <c r="R36" s="7">
        <v>2159.86</v>
      </c>
    </row>
    <row r="37" spans="11:18" x14ac:dyDescent="0.35">
      <c r="K37" t="s">
        <v>16</v>
      </c>
      <c r="L37" s="7">
        <v>0</v>
      </c>
      <c r="M37" s="7">
        <v>0</v>
      </c>
      <c r="N37" s="7">
        <v>0</v>
      </c>
      <c r="O37" s="7">
        <v>13700.65</v>
      </c>
      <c r="P37" s="7">
        <v>21781.13</v>
      </c>
      <c r="Q37" s="7">
        <v>0</v>
      </c>
      <c r="R37" s="7">
        <v>0</v>
      </c>
    </row>
    <row r="38" spans="11:18" x14ac:dyDescent="0.35">
      <c r="K38" t="s">
        <v>17</v>
      </c>
      <c r="L38" s="7">
        <v>0</v>
      </c>
      <c r="M38" s="7">
        <v>0</v>
      </c>
      <c r="N38" s="7">
        <v>0</v>
      </c>
      <c r="O38" s="7">
        <v>1500.8</v>
      </c>
      <c r="P38" s="7">
        <v>0</v>
      </c>
      <c r="Q38" s="7">
        <v>0</v>
      </c>
      <c r="R38" s="7">
        <v>0</v>
      </c>
    </row>
    <row r="39" spans="11:18" x14ac:dyDescent="0.35">
      <c r="K39" t="s">
        <v>18</v>
      </c>
      <c r="L39" s="7"/>
      <c r="M39" s="7"/>
      <c r="N39" s="7"/>
      <c r="O39" s="7"/>
      <c r="P39" s="7"/>
      <c r="Q39" s="7"/>
      <c r="R39" s="7"/>
    </row>
    <row r="40" spans="11:18" x14ac:dyDescent="0.35">
      <c r="K40" t="s">
        <v>19</v>
      </c>
      <c r="L40" s="7">
        <v>9737.8799999999992</v>
      </c>
      <c r="M40" s="7">
        <v>14247</v>
      </c>
      <c r="N40" s="7">
        <v>8785.4</v>
      </c>
      <c r="O40" s="7">
        <v>5820.75</v>
      </c>
      <c r="P40" s="7">
        <v>5629.66</v>
      </c>
      <c r="Q40" s="7">
        <v>298.33</v>
      </c>
      <c r="R40" s="7">
        <v>2277.33</v>
      </c>
    </row>
    <row r="41" spans="11:18" x14ac:dyDescent="0.35">
      <c r="L41" s="7">
        <f>SUM(L25:L40)</f>
        <v>878533.32</v>
      </c>
      <c r="M41" s="7">
        <f t="shared" ref="M41:R41" si="2">SUM(M25:M40)</f>
        <v>920266.74999999988</v>
      </c>
      <c r="N41" s="7">
        <f t="shared" si="2"/>
        <v>990764.64000000013</v>
      </c>
      <c r="O41" s="7">
        <f t="shared" si="2"/>
        <v>1008225.41</v>
      </c>
      <c r="P41" s="7">
        <f t="shared" si="2"/>
        <v>840461.86</v>
      </c>
      <c r="Q41" s="7">
        <f t="shared" si="2"/>
        <v>924417.04999999993</v>
      </c>
      <c r="R41" s="7">
        <f t="shared" si="2"/>
        <v>348833.14</v>
      </c>
    </row>
    <row r="44" spans="11:18" x14ac:dyDescent="0.35">
      <c r="O44" s="7">
        <f>O22+O41</f>
        <v>1470980.55</v>
      </c>
      <c r="P44" s="7">
        <f t="shared" ref="P44:Q44" si="3">P22+P41</f>
        <v>1271378.18</v>
      </c>
      <c r="Q44" s="7">
        <f t="shared" si="3"/>
        <v>1358508.5</v>
      </c>
    </row>
    <row r="46" spans="11:18" x14ac:dyDescent="0.35">
      <c r="N46" t="s">
        <v>91</v>
      </c>
      <c r="O46" s="7">
        <f>C9</f>
        <v>1115693</v>
      </c>
      <c r="P46" s="7">
        <f>D9</f>
        <v>980500</v>
      </c>
      <c r="Q46" s="7">
        <f>E9</f>
        <v>1017591</v>
      </c>
    </row>
    <row r="51" spans="17:17" x14ac:dyDescent="0.35">
      <c r="Q51" s="7">
        <f>Q30/4.41</f>
        <v>58037.229024943306</v>
      </c>
    </row>
    <row r="52" spans="17:17" x14ac:dyDescent="0.35">
      <c r="Q52">
        <f>Q51/2080</f>
        <v>27.902513954299668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Czysz</dc:creator>
  <cp:lastModifiedBy>Jeff Monroe</cp:lastModifiedBy>
  <dcterms:created xsi:type="dcterms:W3CDTF">2023-06-30T16:07:07Z</dcterms:created>
  <dcterms:modified xsi:type="dcterms:W3CDTF">2023-08-09T04:41:03Z</dcterms:modified>
</cp:coreProperties>
</file>