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E commerce analysis\"/>
    </mc:Choice>
  </mc:AlternateContent>
  <bookViews>
    <workbookView xWindow="0" yWindow="0" windowWidth="19200" windowHeight="6930" firstSheet="4" activeTab="6"/>
  </bookViews>
  <sheets>
    <sheet name="Sales profit analysis" sheetId="3" r:id="rId1"/>
    <sheet name="category wise profit" sheetId="4" r:id="rId2"/>
    <sheet name="Category wise sales" sheetId="5" r:id="rId3"/>
    <sheet name="Top 5 subcategories" sheetId="8" r:id="rId4"/>
    <sheet name="KPI" sheetId="9" r:id="rId5"/>
    <sheet name="KPI YOY" sheetId="11" r:id="rId6"/>
    <sheet name="Sheet1" sheetId="13" r:id="rId7"/>
    <sheet name="Bottom 5 subcategories" sheetId="14" r:id="rId8"/>
    <sheet name="Data" sheetId="1" r:id="rId9"/>
    <sheet name="layout" sheetId="2" r:id="rId10"/>
  </sheets>
  <definedNames>
    <definedName name="_xlchart.0" hidden="1">'category wise profit'!$D$4:$D$7</definedName>
    <definedName name="_xlchart.1" hidden="1">'category wise profit'!$E$3</definedName>
    <definedName name="_xlchart.10" hidden="1">'category wise profit'!$E$3</definedName>
    <definedName name="_xlchart.11" hidden="1">'category wise profit'!$E$4:$E$7</definedName>
    <definedName name="_xlchart.2" hidden="1">'category wise profit'!$E$4:$E$7</definedName>
    <definedName name="_xlchart.3" hidden="1">'category wise profit'!$D$4:$D$7</definedName>
    <definedName name="_xlchart.4" hidden="1">'category wise profit'!$E$3</definedName>
    <definedName name="_xlchart.5" hidden="1">'category wise profit'!$E$4:$E$7</definedName>
    <definedName name="_xlchart.6" hidden="1">'category wise profit'!$D$4:$D$7</definedName>
    <definedName name="_xlchart.7" hidden="1">'category wise profit'!$E$3</definedName>
    <definedName name="_xlchart.8" hidden="1">'category wise profit'!$E$4:$E$7</definedName>
    <definedName name="_xlchart.9" hidden="1">'category wise profit'!$D$4:$D$7</definedName>
    <definedName name="Slicer_Region">#N/A</definedName>
    <definedName name="Slicer_Segment">#N/A</definedName>
    <definedName name="Slicer_Year">#N/A</definedName>
  </definedNames>
  <calcPr calcId="162913"/>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7" i="4" l="1"/>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1" i="11"/>
  <c r="F17" i="9"/>
  <c r="B17" i="9"/>
  <c r="E6" i="4"/>
  <c r="E11" i="11"/>
  <c r="E17" i="9"/>
  <c r="E4" i="4"/>
  <c r="D11" i="11"/>
  <c r="D17" i="9"/>
  <c r="E7" i="4"/>
  <c r="C11" i="11"/>
  <c r="E5" i="4"/>
  <c r="B11" i="11"/>
  <c r="C17" i="9"/>
</calcChain>
</file>

<file path=xl/sharedStrings.xml><?xml version="1.0" encoding="utf-8"?>
<sst xmlns="http://schemas.openxmlformats.org/spreadsheetml/2006/main" count="130028" uniqueCount="10952">
  <si>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</si>
  <si>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</si>
  <si>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</si>
  <si>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</si>
  <si>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</si>
  <si>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</si>
  <si>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</si>
  <si>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</si>
  <si>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</si>
  <si>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</si>
  <si>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</si>
  <si>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</si>
  <si>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</si>
  <si>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</si>
  <si>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</si>
  <si>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</si>
  <si>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</si>
  <si>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</si>
  <si>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</si>
  <si>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</si>
  <si>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</si>
  <si>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</si>
  <si>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</si>
  <si>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</si>
  <si>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</si>
  <si>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</si>
  <si>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</si>
  <si>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</si>
  <si>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</si>
  <si>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</si>
  <si>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</si>
  <si>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</si>
  <si>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</si>
  <si>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</si>
  <si>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</si>
  <si>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</si>
  <si>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</si>
  <si>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</si>
  <si>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</si>
  <si>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</si>
  <si>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</si>
  <si>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</si>
  <si>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</si>
  <si>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</si>
  <si>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</si>
  <si>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</si>
  <si>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</si>
  <si>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</si>
  <si>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</si>
  <si>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</si>
  <si>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</si>
  <si>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</si>
  <si>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</si>
  <si>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</si>
  <si>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</si>
  <si>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</si>
  <si>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</si>
  <si>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</si>
  <si>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</si>
  <si>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</si>
  <si>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</si>
  <si>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</si>
  <si>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</si>
  <si>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</si>
  <si>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</si>
  <si>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</si>
  <si>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</si>
  <si>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</si>
  <si>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</si>
  <si>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</si>
  <si>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</si>
  <si>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</si>
  <si>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</si>
  <si>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</si>
  <si>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</si>
  <si>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</si>
  <si>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</si>
  <si>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</si>
  <si>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</si>
  <si>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</si>
  <si>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</si>
  <si>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</si>
  <si>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</si>
  <si>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</si>
  <si>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</si>
  <si>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</si>
  <si>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</si>
  <si>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</si>
  <si>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</si>
  <si>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</si>
  <si>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</si>
  <si>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</si>
  <si>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</si>
  <si>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</si>
  <si>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</si>
  <si>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</si>
  <si>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</si>
  <si>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</si>
  <si>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</si>
  <si>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</si>
  <si>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</si>
  <si>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</si>
  <si>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</si>
  <si>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</si>
  <si>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</si>
  <si>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</si>
  <si>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</si>
  <si>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</si>
  <si>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</si>
  <si>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</si>
  <si>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</si>
  <si>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</si>
  <si>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</si>
  <si>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</si>
  <si>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</si>
  <si>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</si>
  <si>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</si>
  <si>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</si>
  <si>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</si>
  <si>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</si>
  <si>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</si>
  <si>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</si>
  <si>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</si>
  <si>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</si>
  <si>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</si>
  <si>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</si>
  <si>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</si>
  <si>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</si>
  <si>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</si>
  <si>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</si>
  <si>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</si>
  <si>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</si>
  <si>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</si>
  <si>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</si>
  <si>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</si>
  <si>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</si>
  <si>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</si>
  <si>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</si>
  <si>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</si>
  <si>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</si>
  <si>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</si>
  <si>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</si>
  <si>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</si>
  <si>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</si>
  <si>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</si>
  <si>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</si>
  <si>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</si>
  <si>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</si>
  <si>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</si>
  <si>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</si>
  <si>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</si>
  <si>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</si>
  <si>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</si>
  <si>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</si>
  <si>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</si>
  <si>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</si>
  <si>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</si>
  <si>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</si>
  <si>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</si>
  <si>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</si>
  <si>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</si>
  <si>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</si>
  <si>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</si>
  <si>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</si>
  <si>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</si>
  <si>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</si>
  <si>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</si>
  <si>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</si>
  <si>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</si>
  <si>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</si>
  <si>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</si>
  <si>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</si>
  <si>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</si>
  <si>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</si>
  <si>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</si>
  <si>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</si>
  <si>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</si>
  <si>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</si>
  <si>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</si>
  <si>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</si>
  <si>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</si>
  <si>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</si>
  <si>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</si>
  <si>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</si>
  <si>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</si>
  <si>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</si>
  <si>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</si>
  <si>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</si>
  <si>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</si>
  <si>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</si>
  <si>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</si>
  <si>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</si>
  <si>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</si>
  <si>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</si>
  <si>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</si>
  <si>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</si>
  <si>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</si>
  <si>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</si>
  <si>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</si>
  <si>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</si>
  <si>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</si>
  <si>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</si>
  <si>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</si>
  <si>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</si>
  <si>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</si>
  <si>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</si>
  <si>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</si>
  <si>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</si>
  <si>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</si>
  <si>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</si>
  <si>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</si>
  <si>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</si>
  <si>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</si>
  <si>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</si>
  <si>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</si>
  <si>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</si>
  <si>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</si>
  <si>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</si>
  <si>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</si>
  <si>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</si>
  <si>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</si>
  <si>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</si>
  <si>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</si>
  <si>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</si>
  <si>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</si>
  <si>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</si>
  <si>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</si>
  <si>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</si>
  <si>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</si>
  <si>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</si>
  <si>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</si>
  <si>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</si>
  <si>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</si>
  <si>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</si>
  <si>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</si>
  <si>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</si>
  <si>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</si>
  <si>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</si>
  <si>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</si>
  <si>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</si>
  <si>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</si>
  <si>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</si>
  <si>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</si>
  <si>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</si>
  <si>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</si>
  <si>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</si>
  <si>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</si>
  <si>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</si>
  <si>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</si>
  <si>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</si>
  <si>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</si>
  <si>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</si>
  <si>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</si>
  <si>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</si>
  <si>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</si>
  <si>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</si>
  <si>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</si>
  <si>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</si>
  <si>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</si>
  <si>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</si>
  <si>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</si>
  <si>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</si>
  <si>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</si>
  <si>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</si>
  <si>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</si>
  <si>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</si>
  <si>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</si>
  <si>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</si>
  <si>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</si>
  <si>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</si>
  <si>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</si>
  <si>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</si>
  <si>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</si>
  <si>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</si>
  <si>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</si>
  <si>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</si>
  <si>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</si>
  <si>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</si>
  <si>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</si>
  <si>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</si>
  <si>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</si>
  <si>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</si>
  <si>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</si>
  <si>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</si>
  <si>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</si>
  <si>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</si>
  <si>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</si>
  <si>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</si>
  <si>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</si>
  <si>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</si>
  <si>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</si>
  <si>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</si>
  <si>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</si>
  <si>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</si>
  <si>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</si>
  <si>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</si>
  <si>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</si>
  <si>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</si>
  <si>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</si>
  <si>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</si>
  <si>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</si>
  <si>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</si>
  <si>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</si>
  <si>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</si>
  <si>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</si>
  <si>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</si>
  <si>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</si>
  <si>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</si>
  <si>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</si>
  <si>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</si>
  <si>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</si>
  <si>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</si>
  <si>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</si>
  <si>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</si>
  <si>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</si>
  <si>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</si>
  <si>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</si>
  <si>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</si>
  <si>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</si>
  <si>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</si>
  <si>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</si>
  <si>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</si>
  <si>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</si>
  <si>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</si>
  <si>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</si>
  <si>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</si>
  <si>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</si>
  <si>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</si>
  <si>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</si>
  <si>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</si>
  <si>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</si>
  <si>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</si>
  <si>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</si>
  <si>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</si>
  <si>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</si>
  <si>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</si>
  <si>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</si>
  <si>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</si>
  <si>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</si>
  <si>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</si>
  <si>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</si>
  <si>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</si>
  <si>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</si>
  <si>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</si>
  <si>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</si>
  <si>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</si>
  <si>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</si>
  <si>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</si>
  <si>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</si>
  <si>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</si>
  <si>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</si>
  <si>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</si>
  <si>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</si>
  <si>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</si>
  <si>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</si>
  <si>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</si>
  <si>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</si>
  <si>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</si>
  <si>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</si>
  <si>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</si>
  <si>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</si>
  <si>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</si>
  <si>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</si>
  <si>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</si>
  <si>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</si>
  <si>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</si>
  <si>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</si>
  <si>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</si>
  <si>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</si>
  <si>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</si>
  <si>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</si>
  <si>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</si>
  <si>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</si>
  <si>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</si>
  <si>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</si>
  <si>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</si>
  <si>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</si>
  <si>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</si>
  <si>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</si>
  <si>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</si>
  <si>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</si>
  <si>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</si>
  <si>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</si>
  <si>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</si>
  <si>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</si>
  <si>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</si>
  <si>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</si>
  <si>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</si>
  <si>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</si>
  <si>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</si>
  <si>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</si>
  <si>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</si>
  <si>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</si>
  <si>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</si>
  <si>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</si>
  <si>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</si>
  <si>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</si>
  <si>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</si>
  <si>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</si>
  <si>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</si>
  <si>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</si>
  <si>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</si>
  <si>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</si>
  <si>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</si>
  <si>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</si>
  <si>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</si>
  <si>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</si>
  <si>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</si>
  <si>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</si>
  <si>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</si>
  <si>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</si>
  <si>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</si>
  <si>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</si>
  <si>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</si>
  <si>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</si>
  <si>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</si>
  <si>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</si>
  <si>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</si>
  <si>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</si>
  <si>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</si>
  <si>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</si>
  <si>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</si>
  <si>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</si>
  <si>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</si>
  <si>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</si>
  <si>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</si>
  <si>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</si>
  <si>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</si>
  <si>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</si>
  <si>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</si>
  <si>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</si>
  <si>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</si>
  <si>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</si>
  <si>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</si>
  <si>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</si>
  <si>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</si>
  <si>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</si>
  <si>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</si>
  <si>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</si>
  <si>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</si>
  <si>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</si>
  <si>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</si>
  <si>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</si>
  <si>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</si>
  <si>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</si>
  <si>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</si>
  <si>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</si>
  <si>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</si>
  <si>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</si>
  <si>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</si>
  <si>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</si>
  <si>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</si>
  <si>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</si>
  <si>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</si>
  <si>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</si>
  <si>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</si>
  <si>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</si>
  <si>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</si>
  <si>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</si>
  <si>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</si>
  <si>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</si>
  <si>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</si>
  <si>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</si>
  <si>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</si>
  <si>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</si>
  <si>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</si>
  <si>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</si>
  <si>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</si>
  <si>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</si>
  <si>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</si>
  <si>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</si>
  <si>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</si>
  <si>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</si>
  <si>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</si>
  <si>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</si>
  <si>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</si>
  <si>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</si>
  <si>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</si>
  <si>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</si>
  <si>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</si>
  <si>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</si>
  <si>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</si>
  <si>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</si>
  <si>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</si>
  <si>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</si>
  <si>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</si>
  <si>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</si>
  <si>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</si>
  <si>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</si>
  <si>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</si>
  <si>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</si>
  <si>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</si>
  <si>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</si>
  <si>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</si>
  <si>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</si>
  <si>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</si>
  <si>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</si>
  <si>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</si>
  <si>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</si>
  <si>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</si>
  <si>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</si>
  <si>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</si>
  <si>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</si>
  <si>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</si>
  <si>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</si>
  <si>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</si>
  <si>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</si>
  <si>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</si>
  <si>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</si>
  <si>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</si>
  <si>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</si>
  <si>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</si>
  <si>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</si>
  <si>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</si>
  <si>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</si>
  <si>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</si>
  <si>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</si>
  <si>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</si>
  <si>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</si>
  <si>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</si>
  <si>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</si>
  <si>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</si>
  <si>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</si>
  <si>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</si>
  <si>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</si>
  <si>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</si>
  <si>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</si>
  <si>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</si>
  <si>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</si>
  <si>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</si>
  <si>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</si>
  <si>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</si>
  <si>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</si>
  <si>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</si>
  <si>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</si>
  <si>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</si>
  <si>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</si>
  <si>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</si>
  <si>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</si>
  <si>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</si>
  <si>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</si>
  <si>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</si>
  <si>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</si>
  <si>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</si>
  <si>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</si>
  <si>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</si>
  <si>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</si>
  <si>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</si>
  <si>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</si>
  <si>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</si>
  <si>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</si>
  <si>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</si>
  <si>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</si>
  <si>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</si>
  <si>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</si>
  <si>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</si>
  <si>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</si>
  <si>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</si>
  <si>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</si>
  <si>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</si>
  <si>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</si>
  <si>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</si>
  <si>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</si>
  <si>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</si>
  <si>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</si>
  <si>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</si>
  <si>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</si>
  <si>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</si>
  <si>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</si>
  <si>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</si>
  <si>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</si>
  <si>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</si>
  <si>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</si>
  <si>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</si>
  <si>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</si>
  <si>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</si>
  <si>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</si>
  <si>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</si>
  <si>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</si>
  <si>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</si>
  <si>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</si>
  <si>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</si>
  <si>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</si>
  <si>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</si>
  <si>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</si>
  <si>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</si>
  <si>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</si>
  <si>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</si>
  <si>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</si>
  <si>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</si>
  <si>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</si>
  <si>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</si>
  <si>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</si>
  <si>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</si>
  <si>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</si>
  <si>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</si>
  <si>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</si>
  <si>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</si>
  <si>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</si>
  <si>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</si>
  <si>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</si>
  <si>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</si>
  <si>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</si>
  <si>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</si>
  <si>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</si>
  <si>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</si>
  <si>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</si>
  <si>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</si>
  <si>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</si>
  <si>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</si>
  <si>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</si>
  <si>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</si>
  <si>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</si>
  <si>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</si>
  <si>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</si>
  <si>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</si>
  <si>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</si>
  <si>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</si>
  <si>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</si>
  <si>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</si>
  <si>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</si>
  <si>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</si>
  <si>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</si>
  <si>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</si>
  <si>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</si>
  <si>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</si>
  <si>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</si>
  <si>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</si>
  <si>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</si>
  <si>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</si>
  <si>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</si>
  <si>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</si>
  <si>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</si>
  <si>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</si>
  <si>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</si>
  <si>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</si>
  <si>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</si>
  <si>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</si>
  <si>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</si>
  <si>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</si>
  <si>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</si>
  <si>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</si>
  <si>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</si>
  <si>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</si>
  <si>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</si>
  <si>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</si>
  <si>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</si>
  <si>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</si>
  <si>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</si>
  <si>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</si>
  <si>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</si>
  <si>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</si>
  <si>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</si>
  <si>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</si>
  <si>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</si>
  <si>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</si>
  <si>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</si>
  <si>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</si>
  <si>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</si>
  <si>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</si>
  <si>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</si>
  <si>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</si>
  <si>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</si>
  <si>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</si>
  <si>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</si>
  <si>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</si>
  <si>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</si>
  <si>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</si>
  <si>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</si>
  <si>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</si>
  <si>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</si>
  <si>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</si>
  <si>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</si>
  <si>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</si>
  <si>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</si>
  <si>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</si>
  <si>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</si>
  <si>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</si>
  <si>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</si>
  <si>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</si>
  <si>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</si>
  <si>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</si>
  <si>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</si>
  <si>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</si>
  <si>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</si>
  <si>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</si>
  <si>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</si>
  <si>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</si>
  <si>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</si>
  <si>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</si>
  <si>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</si>
  <si>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</si>
  <si>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</si>
  <si>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</si>
  <si>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</si>
  <si>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</si>
  <si>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</si>
  <si>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</si>
  <si>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</si>
  <si>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</si>
  <si>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</si>
  <si>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</si>
  <si>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</si>
  <si>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</si>
  <si>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</si>
  <si>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</si>
  <si>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</si>
  <si>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</si>
  <si>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</si>
  <si>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</si>
  <si>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</si>
  <si>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</si>
  <si>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</si>
  <si>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</si>
  <si>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</si>
  <si>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</si>
  <si>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</si>
  <si>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</si>
  <si>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</si>
  <si>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</si>
  <si>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</si>
  <si>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</si>
  <si>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</si>
  <si>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</si>
  <si>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</si>
  <si>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</si>
  <si>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</si>
  <si>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</si>
  <si>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</si>
  <si>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</si>
  <si>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</si>
  <si>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</si>
  <si>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</si>
  <si>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</si>
  <si>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</si>
  <si>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</si>
  <si>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</si>
  <si>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</si>
  <si>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</si>
  <si>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</si>
  <si>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</si>
  <si>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</si>
  <si>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</si>
  <si>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</si>
  <si>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</si>
  <si>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</si>
  <si>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</si>
  <si>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</si>
  <si>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</si>
  <si>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</si>
  <si>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</si>
  <si>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</si>
  <si>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</si>
  <si>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</si>
  <si>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</si>
  <si>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</si>
  <si>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</si>
  <si>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</si>
  <si>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</si>
  <si>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</si>
  <si>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</si>
  <si>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</si>
  <si>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</si>
  <si>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</si>
  <si>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</si>
  <si>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</si>
  <si>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</si>
  <si>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</si>
  <si>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</si>
  <si>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</si>
  <si>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</si>
  <si>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</si>
  <si>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</si>
  <si>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</si>
  <si>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</si>
  <si>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</si>
  <si>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</si>
  <si>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</si>
  <si>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</si>
  <si>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</si>
  <si>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</si>
  <si>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</si>
  <si>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</si>
  <si>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</si>
  <si>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</si>
  <si>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</si>
  <si>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</si>
  <si>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</si>
  <si>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</si>
  <si>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</si>
  <si>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</si>
  <si>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</si>
  <si>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</si>
  <si>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</si>
  <si>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</si>
  <si>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</si>
  <si>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</si>
  <si>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</si>
  <si>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</si>
  <si>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</si>
  <si>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</si>
  <si>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</si>
  <si>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</si>
  <si>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</si>
  <si>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</si>
  <si>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</si>
  <si>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</si>
  <si>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</si>
  <si>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</si>
  <si>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</si>
  <si>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</si>
  <si>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</si>
  <si>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</si>
  <si>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</si>
  <si>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</si>
  <si>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</si>
  <si>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</si>
  <si>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</si>
  <si>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</si>
  <si>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</si>
  <si>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</si>
  <si>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</si>
  <si>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</si>
  <si>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</si>
  <si>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</si>
  <si>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</si>
  <si>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</si>
  <si>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</si>
  <si>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</si>
  <si>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</si>
  <si>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</si>
  <si>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</si>
  <si>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</si>
  <si>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</si>
  <si>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</si>
  <si>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</si>
  <si>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</si>
  <si>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</si>
  <si>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</si>
  <si>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</si>
  <si>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</si>
  <si>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</si>
  <si>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</si>
  <si>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</si>
  <si>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</si>
  <si>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</si>
  <si>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</si>
  <si>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</si>
  <si>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</si>
  <si>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</si>
  <si>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</si>
  <si>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</si>
  <si>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</si>
  <si>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</si>
  <si>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</si>
  <si>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</si>
  <si>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</si>
  <si>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</si>
  <si>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</si>
  <si>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</si>
  <si>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</si>
  <si>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</si>
  <si>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</si>
  <si>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</si>
  <si>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</si>
  <si>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</si>
  <si>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</si>
  <si>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</si>
  <si>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</si>
  <si>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</si>
  <si>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</si>
  <si>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</si>
  <si>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</si>
  <si>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</si>
  <si>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</si>
  <si>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</si>
  <si>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</si>
  <si>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</si>
  <si>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</si>
  <si>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</si>
  <si>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</si>
  <si>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</si>
  <si>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</si>
  <si>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</si>
  <si>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</si>
  <si>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</si>
  <si>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</si>
  <si>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</si>
  <si>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</si>
  <si>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</si>
  <si>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</si>
  <si>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</si>
  <si>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</si>
  <si>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</si>
  <si>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</si>
  <si>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</si>
  <si>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</si>
  <si>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</si>
  <si>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</si>
  <si>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</si>
  <si>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</si>
  <si>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</si>
  <si>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</si>
  <si>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</si>
  <si>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</si>
  <si>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</si>
  <si>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</si>
  <si>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</si>
  <si>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</si>
  <si>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</si>
  <si>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</si>
  <si>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</si>
  <si>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</si>
  <si>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</si>
  <si>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</si>
  <si>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</si>
  <si>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</si>
  <si>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</si>
  <si>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</si>
  <si>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</si>
  <si>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</si>
  <si>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</si>
  <si>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</si>
  <si>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</si>
  <si>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</si>
  <si>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</si>
  <si>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</si>
  <si>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</si>
  <si>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</si>
  <si>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</si>
  <si>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</si>
  <si>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</si>
  <si>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</si>
  <si>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</si>
  <si>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</si>
  <si>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</si>
  <si>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</si>
  <si>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</si>
  <si>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</si>
  <si>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</si>
  <si>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</si>
  <si>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</si>
  <si>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</si>
  <si>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</si>
  <si>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</si>
  <si>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</si>
  <si>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</si>
  <si>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</si>
  <si>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</si>
  <si>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</si>
  <si>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</si>
  <si>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</si>
  <si>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</si>
  <si>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</si>
  <si>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</si>
  <si>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</si>
  <si>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</si>
  <si>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</si>
  <si>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</si>
  <si>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</si>
  <si>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</si>
  <si>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</si>
  <si>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</si>
  <si>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</si>
  <si>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</si>
  <si>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</si>
  <si>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</si>
  <si>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</si>
  <si>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</si>
  <si>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</si>
  <si>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</si>
  <si>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</si>
  <si>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</si>
  <si>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</si>
  <si>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</si>
  <si>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</si>
  <si>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</si>
  <si>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</si>
  <si>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</si>
  <si>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</si>
  <si>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</si>
  <si>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</si>
  <si>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</si>
  <si>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</si>
  <si>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</si>
  <si>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</si>
  <si>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</si>
  <si>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</si>
  <si>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</si>
  <si>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</si>
  <si>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</si>
  <si>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</si>
  <si>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</si>
  <si>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</si>
  <si>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</si>
  <si>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</si>
  <si>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</si>
  <si>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</si>
  <si>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</si>
  <si>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</si>
  <si>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</si>
  <si>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</si>
  <si>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</si>
  <si>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</si>
  <si>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</si>
  <si>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</si>
  <si>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</si>
  <si>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</si>
  <si>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</si>
  <si>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</si>
  <si>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</si>
  <si>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</si>
  <si>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</si>
  <si>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</si>
  <si>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</si>
  <si>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</si>
  <si>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</si>
  <si>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</si>
  <si>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</si>
  <si>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</si>
  <si>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</si>
  <si>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</si>
  <si>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</si>
  <si>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</si>
  <si>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</si>
  <si>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</si>
  <si>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</si>
  <si>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</si>
  <si>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</si>
  <si>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</si>
  <si>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</si>
  <si>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</si>
  <si>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</si>
  <si>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</si>
  <si>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</si>
  <si>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</si>
  <si>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</si>
  <si>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</si>
  <si>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</si>
  <si>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</si>
  <si>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</si>
  <si>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</si>
  <si>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</si>
  <si>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</si>
  <si>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</si>
  <si>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</si>
  <si>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</si>
  <si>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</si>
  <si>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</si>
  <si>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</si>
  <si>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</si>
  <si>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</si>
  <si>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</si>
  <si>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</si>
  <si>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</si>
  <si>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</si>
  <si>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</si>
  <si>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</si>
  <si>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</si>
  <si>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</si>
  <si>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</si>
  <si>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</si>
  <si>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</si>
  <si>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</si>
  <si>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</si>
  <si>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</si>
  <si>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</si>
  <si>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</si>
  <si>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</si>
  <si>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</si>
  <si>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</si>
  <si>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</si>
  <si>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</si>
  <si>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</si>
  <si>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</si>
  <si>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</si>
  <si>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</si>
  <si>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</si>
  <si>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</si>
  <si>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</si>
  <si>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</si>
  <si>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</si>
  <si>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</si>
  <si>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</si>
  <si>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</si>
  <si>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</si>
  <si>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</si>
  <si>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</si>
  <si>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</si>
  <si>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</si>
  <si>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</si>
  <si>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</si>
  <si>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</si>
  <si>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</si>
  <si>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</si>
  <si>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</si>
  <si>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</si>
  <si>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</si>
  <si>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</si>
  <si>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</si>
  <si>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</si>
  <si>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</si>
  <si>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</si>
  <si>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</si>
  <si>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</si>
  <si>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</si>
  <si>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</si>
  <si>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</si>
  <si>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</si>
  <si>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</si>
  <si>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</si>
  <si>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</si>
  <si>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</si>
  <si>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</si>
  <si>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</si>
  <si>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</si>
  <si>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</si>
  <si>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</si>
  <si>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</si>
  <si>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</si>
  <si>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</si>
  <si>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</si>
  <si>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</si>
  <si>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</si>
  <si>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</si>
  <si>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</si>
  <si>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</si>
  <si>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</si>
  <si>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</si>
  <si>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</si>
  <si>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</si>
  <si>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</si>
  <si>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</si>
  <si>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</si>
  <si>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</si>
  <si>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</si>
  <si>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</si>
  <si>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</si>
  <si>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</si>
  <si>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</si>
  <si>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</si>
  <si>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</si>
  <si>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</si>
  <si>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</si>
  <si>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</si>
  <si>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</si>
  <si>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</si>
  <si>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</si>
  <si>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</si>
  <si>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</si>
  <si>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</si>
  <si>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</si>
  <si>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</si>
  <si>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</si>
  <si>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</si>
  <si>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</si>
  <si>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</si>
  <si>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</si>
  <si>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</si>
  <si>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</si>
  <si>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</si>
  <si>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</si>
  <si>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</si>
  <si>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</si>
  <si>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</si>
  <si>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</si>
  <si>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</si>
  <si>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</si>
  <si>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</si>
  <si>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</si>
  <si>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</si>
  <si>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</si>
  <si>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</si>
  <si>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</si>
  <si>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</si>
  <si>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</si>
  <si>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</si>
  <si>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</si>
  <si>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</si>
  <si>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</si>
  <si>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</si>
  <si>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</si>
  <si>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</si>
  <si>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</si>
  <si>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</si>
  <si>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</si>
  <si>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</si>
  <si>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</si>
  <si>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</si>
  <si>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</si>
  <si>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</si>
  <si>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</si>
  <si>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</si>
  <si>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</si>
  <si>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</si>
  <si>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</si>
  <si>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</si>
  <si>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</si>
  <si>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</si>
  <si>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</si>
  <si>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</si>
  <si>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</si>
  <si>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</si>
  <si>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</si>
  <si>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</si>
  <si>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</si>
  <si>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</si>
  <si>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</si>
  <si>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</si>
  <si>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</si>
  <si>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</si>
  <si>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</si>
  <si>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</si>
  <si>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</si>
  <si>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</si>
  <si>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</si>
  <si>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</si>
  <si>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</si>
  <si>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</si>
  <si>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</si>
  <si>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</si>
  <si>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</si>
  <si>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</si>
  <si>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</si>
  <si>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</si>
  <si>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</si>
  <si>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</si>
  <si>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</si>
  <si>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</si>
  <si>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</si>
  <si>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</si>
  <si>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</si>
  <si>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</si>
  <si>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</si>
  <si>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</si>
  <si>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</si>
  <si>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</si>
  <si>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</si>
  <si>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</si>
  <si>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</si>
  <si>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</si>
  <si>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</si>
  <si>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</si>
  <si>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</si>
  <si>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</si>
  <si>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</si>
  <si>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</si>
  <si>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</si>
  <si>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</si>
  <si>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</si>
  <si>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</si>
  <si>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</si>
  <si>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</si>
  <si>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</si>
  <si>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</si>
  <si>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</si>
  <si>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</si>
  <si>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</si>
  <si>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</si>
  <si>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</si>
  <si>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</si>
  <si>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</si>
  <si>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</si>
  <si>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</si>
  <si>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</si>
  <si>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</si>
  <si>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</si>
  <si>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</si>
  <si>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</si>
  <si>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</si>
  <si>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</si>
  <si>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</si>
  <si>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</si>
  <si>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</si>
  <si>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</si>
  <si>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</si>
  <si>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</si>
  <si>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</si>
  <si>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</si>
  <si>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</si>
  <si>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</si>
  <si>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</si>
  <si>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</si>
  <si>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</si>
  <si>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</si>
  <si>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</si>
  <si>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</si>
  <si>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</si>
  <si>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</si>
  <si>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</si>
  <si>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</si>
  <si>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</si>
  <si>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</si>
  <si>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</si>
  <si>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</si>
  <si>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</si>
  <si>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</si>
  <si>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</si>
  <si>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</si>
  <si>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</si>
  <si>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</si>
  <si>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</si>
  <si>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</si>
  <si>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</si>
  <si>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</si>
  <si>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</si>
  <si>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</si>
  <si>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</si>
  <si>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</si>
  <si>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</si>
  <si>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</si>
  <si>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</si>
  <si>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</si>
  <si>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</si>
  <si>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</si>
  <si>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</si>
  <si>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</si>
  <si>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</si>
  <si>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</si>
  <si>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</si>
  <si>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</si>
  <si>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</si>
  <si>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</si>
  <si>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</si>
  <si>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</si>
  <si>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</si>
  <si>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</si>
  <si>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</si>
  <si>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</si>
  <si>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</si>
  <si>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</si>
  <si>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</si>
  <si>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</si>
  <si>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</si>
  <si>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</si>
  <si>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</si>
  <si>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</si>
  <si>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</si>
  <si>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</si>
  <si>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</si>
  <si>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</si>
  <si>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</si>
  <si>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</si>
  <si>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</si>
  <si>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</si>
  <si>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</si>
  <si>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</si>
  <si>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</si>
  <si>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</si>
  <si>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</si>
  <si>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</si>
  <si>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</si>
  <si>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</si>
  <si>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</si>
  <si>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</si>
  <si>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</si>
  <si>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</si>
  <si>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</si>
  <si>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</si>
  <si>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</si>
  <si>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</si>
  <si>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</si>
  <si>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</si>
  <si>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</si>
  <si>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</si>
  <si>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</si>
  <si>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</si>
  <si>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</si>
  <si>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</si>
  <si>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</si>
  <si>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</si>
  <si>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</si>
  <si>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</si>
  <si>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</si>
  <si>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</si>
  <si>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</si>
  <si>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</si>
  <si>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</si>
  <si>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</si>
  <si>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</si>
  <si>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</si>
  <si>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</si>
  <si>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</si>
  <si>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</si>
  <si>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</si>
  <si>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</si>
  <si>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</si>
  <si>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</si>
  <si>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</si>
  <si>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</si>
  <si>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</si>
  <si>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</si>
  <si>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</si>
  <si>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</si>
  <si>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</si>
  <si>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</si>
  <si>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</si>
  <si>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</si>
  <si>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</si>
  <si>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</si>
  <si>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</si>
  <si>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</si>
  <si>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</si>
  <si>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</si>
  <si>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</si>
  <si>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</si>
  <si>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</si>
  <si>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</si>
  <si>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</si>
  <si>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</si>
  <si>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</si>
  <si>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</si>
  <si>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</si>
  <si>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</si>
  <si>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</si>
  <si>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</si>
  <si>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</si>
  <si>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</si>
  <si>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</si>
  <si>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</si>
  <si>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</si>
  <si>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</si>
  <si>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</si>
  <si>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</si>
  <si>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</si>
  <si>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</si>
  <si>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</si>
  <si>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</si>
  <si>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</si>
  <si>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</si>
  <si>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</si>
  <si>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</si>
  <si>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</si>
  <si>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</si>
  <si>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</si>
  <si>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</si>
  <si>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</si>
  <si>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</si>
  <si>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</si>
  <si>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</si>
  <si>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</si>
  <si>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</si>
  <si>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</si>
  <si>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</si>
  <si>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</si>
  <si>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</si>
  <si>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</si>
  <si>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</si>
  <si>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</si>
  <si>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</si>
  <si>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</si>
  <si>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</si>
  <si>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</si>
  <si>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</si>
  <si>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</si>
  <si>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</si>
  <si>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</si>
  <si>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</si>
  <si>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</si>
  <si>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</si>
  <si>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</si>
  <si>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</si>
  <si>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</si>
  <si>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</si>
  <si>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</si>
  <si>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</si>
  <si>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</si>
  <si>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</si>
  <si>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</si>
  <si>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</si>
  <si>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</si>
  <si>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</si>
  <si>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</si>
  <si>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</si>
  <si>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</si>
  <si>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</si>
  <si>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</si>
  <si>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</si>
  <si>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</si>
  <si>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</si>
  <si>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</si>
  <si>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</si>
  <si>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</si>
  <si>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</si>
  <si>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</si>
  <si>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</si>
  <si>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</si>
  <si>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</si>
  <si>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</si>
  <si>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</si>
  <si>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</si>
  <si>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</si>
  <si>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</si>
  <si>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</si>
  <si>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</si>
  <si>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</si>
  <si>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</si>
  <si>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</si>
  <si>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</si>
  <si>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</si>
  <si>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</si>
  <si>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</si>
  <si>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</si>
  <si>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</si>
  <si>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</si>
  <si>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</si>
  <si>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</si>
  <si>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</si>
  <si>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</si>
  <si>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</si>
  <si>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</si>
  <si>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</si>
  <si>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</si>
  <si>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</si>
  <si>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</si>
  <si>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</si>
  <si>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</si>
  <si>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</si>
  <si>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</si>
  <si>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</si>
  <si>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</si>
  <si>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</si>
  <si>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</si>
  <si>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</si>
  <si>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</si>
  <si>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</si>
  <si>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</si>
  <si>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</si>
  <si>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</si>
  <si>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</si>
  <si>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</si>
  <si>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</si>
  <si>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</si>
  <si>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</si>
  <si>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</si>
  <si>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</si>
  <si>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</si>
  <si>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</si>
  <si>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</si>
  <si>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</si>
  <si>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</si>
  <si>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</si>
  <si>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</si>
  <si>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</si>
  <si>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</si>
  <si>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</si>
  <si>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</si>
  <si>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</si>
  <si>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</si>
  <si>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</si>
  <si>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</si>
  <si>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</si>
  <si>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</si>
  <si>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</si>
  <si>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</si>
  <si>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</si>
  <si>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</si>
  <si>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</si>
  <si>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</si>
  <si>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</si>
  <si>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</si>
  <si>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</si>
  <si>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</si>
  <si>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</si>
  <si>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</si>
  <si>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</si>
  <si>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</si>
  <si>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</si>
  <si>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</si>
  <si>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</si>
  <si>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</si>
  <si>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</si>
  <si>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</si>
  <si>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</si>
  <si>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</si>
  <si>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</si>
  <si>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</si>
  <si>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</si>
  <si>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</si>
  <si>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</si>
  <si>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</si>
  <si>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</si>
  <si>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</si>
  <si>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</si>
  <si>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</si>
  <si>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</si>
  <si>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</si>
  <si>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</si>
  <si>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</si>
  <si>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</si>
  <si>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</si>
  <si>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</si>
  <si>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</si>
  <si>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</si>
  <si>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</si>
  <si>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</si>
  <si>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</si>
  <si>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</si>
  <si>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</si>
  <si>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</si>
  <si>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</si>
  <si>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</si>
  <si>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</si>
  <si>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</si>
  <si>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</si>
  <si>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</si>
  <si>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</si>
  <si>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</si>
  <si>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</si>
  <si>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</si>
  <si>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</si>
  <si>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</si>
  <si>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</si>
  <si>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</si>
  <si>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</si>
  <si>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</si>
  <si>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</si>
  <si>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</si>
  <si>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</si>
  <si>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</si>
  <si>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</si>
  <si>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</si>
  <si>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</si>
  <si>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</si>
  <si>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</si>
  <si>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</si>
  <si>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</si>
  <si>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</si>
  <si>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</si>
  <si>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</si>
  <si>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</si>
  <si>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</si>
  <si>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</si>
  <si>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</si>
  <si>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</si>
  <si>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</si>
  <si>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</si>
  <si>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</si>
  <si>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</si>
  <si>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</si>
  <si>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</si>
  <si>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</si>
  <si>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</si>
  <si>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</si>
  <si>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</si>
  <si>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</si>
  <si>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</si>
  <si>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</si>
  <si>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</si>
  <si>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</si>
  <si>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</si>
  <si>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</si>
  <si>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</si>
  <si>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</si>
  <si>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</si>
  <si>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</si>
  <si>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</si>
  <si>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</si>
  <si>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</si>
  <si>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</si>
  <si>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</si>
  <si>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</si>
  <si>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</si>
  <si>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</si>
  <si>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</si>
  <si>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</si>
  <si>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</si>
  <si>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</si>
  <si>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</si>
  <si>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</si>
  <si>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</si>
  <si>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</si>
  <si>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</si>
  <si>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</si>
  <si>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</si>
  <si>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</si>
  <si>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</si>
  <si>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</si>
  <si>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</si>
  <si>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</si>
  <si>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</si>
  <si>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</si>
  <si>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</si>
  <si>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</si>
  <si>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</si>
  <si>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</si>
  <si>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</si>
  <si>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</si>
  <si>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</si>
  <si>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</si>
  <si>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</si>
  <si>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</si>
  <si>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</si>
  <si>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</si>
  <si>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</si>
  <si>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</si>
  <si>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</si>
  <si>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</si>
  <si>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</si>
  <si>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</si>
  <si>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</si>
  <si>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</si>
  <si>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</si>
  <si>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</si>
  <si>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</si>
  <si>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</si>
  <si>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</si>
  <si>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</si>
  <si>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</si>
  <si>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</si>
  <si>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</si>
  <si>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</si>
  <si>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</si>
  <si>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</si>
  <si>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</si>
  <si>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</si>
  <si>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</si>
  <si>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</si>
  <si>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</si>
  <si>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</si>
  <si>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</si>
  <si>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</si>
  <si>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</si>
  <si>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</si>
  <si>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</si>
  <si>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</si>
  <si>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</si>
  <si>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</si>
  <si>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</si>
  <si>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</si>
  <si>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</si>
  <si>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</si>
  <si>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</si>
  <si>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</si>
  <si>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</si>
  <si>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</si>
  <si>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</si>
  <si>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</si>
  <si>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</si>
  <si>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</si>
  <si>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</si>
  <si>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</si>
  <si>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</si>
  <si>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</si>
  <si>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</si>
  <si>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</si>
  <si>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</si>
  <si>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</si>
  <si>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</si>
  <si>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</si>
  <si>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</si>
  <si>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</si>
  <si>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</si>
  <si>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</si>
  <si>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</si>
  <si>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</si>
  <si>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</si>
  <si>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</si>
  <si>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</si>
  <si>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</si>
  <si>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</si>
  <si>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</si>
  <si>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</si>
  <si>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</si>
  <si>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</si>
  <si>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</si>
  <si>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</si>
  <si>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</si>
  <si>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</si>
  <si>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</si>
  <si>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</si>
  <si>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</si>
  <si>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</si>
  <si>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</si>
  <si>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</si>
  <si>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</si>
  <si>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</si>
  <si>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</si>
  <si>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</si>
  <si>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</si>
  <si>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</si>
  <si>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</si>
  <si>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</si>
  <si>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</si>
  <si>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</si>
  <si>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</si>
  <si>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</si>
  <si>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</si>
  <si>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</si>
  <si>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</si>
  <si>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</si>
  <si>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</si>
  <si>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</si>
  <si>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</si>
  <si>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</si>
  <si>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</si>
  <si>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</si>
  <si>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</si>
  <si>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</si>
  <si>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</si>
  <si>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</si>
  <si>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</si>
  <si>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</si>
  <si>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</si>
  <si>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</si>
  <si>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</si>
  <si>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</si>
  <si>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</si>
  <si>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</si>
  <si>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</si>
  <si>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</si>
  <si>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</si>
  <si>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</si>
  <si>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</si>
  <si>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</si>
  <si>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</si>
  <si>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</si>
  <si>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</si>
  <si>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</si>
  <si>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</si>
  <si>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</si>
  <si>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</si>
  <si>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</si>
  <si>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</si>
  <si>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</si>
  <si>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</si>
  <si>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</si>
  <si>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</si>
  <si>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</si>
  <si>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</si>
  <si>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</si>
  <si>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</si>
  <si>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</si>
  <si>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</si>
  <si>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</si>
  <si>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</si>
  <si>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</si>
  <si>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</si>
  <si>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</si>
  <si>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</si>
  <si>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</si>
  <si>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</si>
  <si>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</si>
  <si>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</si>
  <si>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</si>
  <si>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</si>
  <si>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</si>
  <si>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</si>
  <si>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</si>
  <si>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</si>
  <si>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</si>
  <si>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</si>
  <si>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</si>
  <si>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</si>
  <si>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</si>
  <si>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</si>
  <si>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</si>
  <si>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</si>
  <si>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</si>
  <si>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</si>
  <si>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</si>
  <si>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</si>
  <si>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</si>
  <si>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</si>
  <si>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</si>
  <si>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</si>
  <si>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</si>
  <si>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</si>
  <si>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</si>
  <si>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</si>
  <si>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</si>
  <si>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</si>
  <si>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</si>
  <si>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</si>
  <si>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</si>
  <si>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</si>
  <si>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</si>
  <si>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</si>
  <si>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</si>
  <si>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</si>
  <si>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</si>
  <si>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</si>
  <si>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</si>
  <si>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</si>
  <si>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</si>
  <si>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</si>
  <si>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</si>
  <si>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</si>
  <si>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</si>
  <si>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</si>
  <si>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</si>
  <si>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</si>
  <si>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</si>
  <si>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</si>
  <si>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</si>
  <si>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</si>
  <si>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</si>
  <si>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</si>
  <si>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</si>
  <si>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</si>
  <si>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</si>
  <si>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</si>
  <si>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</si>
  <si>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</si>
  <si>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</si>
  <si>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</si>
  <si>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</si>
  <si>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</si>
  <si>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</si>
  <si>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</si>
  <si>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</si>
  <si>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</si>
  <si>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</si>
  <si>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</si>
  <si>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</si>
  <si>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</si>
  <si>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</si>
  <si>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</si>
  <si>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</si>
  <si>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</si>
  <si>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</si>
  <si>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</si>
  <si>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</si>
  <si>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</si>
  <si>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</si>
  <si>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</si>
  <si>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</si>
  <si>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</si>
  <si>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</si>
  <si>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</si>
  <si>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</si>
  <si>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</si>
  <si>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</si>
  <si>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</si>
  <si>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</si>
  <si>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</si>
  <si>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</si>
  <si>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</si>
  <si>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</si>
  <si>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</si>
  <si>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</si>
  <si>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</si>
  <si>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</si>
  <si>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</si>
  <si>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</si>
  <si>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</si>
  <si>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</si>
  <si>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</si>
  <si>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</si>
  <si>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</si>
  <si>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</si>
  <si>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</si>
  <si>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</si>
  <si>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</si>
  <si>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</si>
  <si>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</si>
  <si>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</si>
  <si>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</si>
  <si>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</si>
  <si>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</si>
  <si>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</si>
  <si>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</si>
  <si>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</si>
  <si>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</si>
  <si>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</si>
  <si>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</si>
  <si>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</si>
  <si>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</si>
  <si>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</si>
  <si>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</si>
  <si>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</si>
  <si>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</si>
  <si>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</si>
  <si>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</si>
  <si>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</si>
  <si>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</si>
  <si>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</si>
  <si>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</si>
  <si>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</si>
  <si>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</si>
  <si>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</si>
  <si>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</si>
  <si>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</si>
  <si>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</si>
  <si>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</si>
  <si>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</si>
  <si>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</si>
  <si>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</si>
  <si>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</si>
  <si>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</si>
  <si>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</si>
  <si>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</si>
  <si>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</si>
  <si>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</si>
  <si>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</si>
  <si>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</si>
  <si>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</si>
  <si>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</si>
  <si>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</si>
  <si>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</si>
  <si>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</si>
  <si>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</si>
  <si>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</si>
  <si>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</si>
  <si>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</si>
  <si>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</si>
  <si>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</si>
  <si>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</si>
  <si>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</si>
  <si>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</si>
  <si>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</si>
  <si>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</si>
  <si>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</si>
  <si>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</si>
  <si>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</si>
  <si>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</si>
  <si>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</si>
  <si>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</si>
  <si>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</si>
  <si>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</si>
  <si>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</si>
  <si>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</si>
  <si>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</si>
  <si>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</si>
  <si>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</si>
  <si>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</si>
  <si>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</si>
  <si>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</si>
  <si>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</si>
  <si>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</si>
  <si>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</si>
  <si>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</si>
  <si>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</si>
  <si>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</si>
  <si>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</si>
  <si>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</si>
  <si>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</si>
  <si>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</si>
  <si>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</si>
  <si>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</si>
  <si>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</si>
  <si>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</si>
  <si>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</si>
  <si>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</si>
  <si>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</si>
  <si>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</si>
  <si>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</si>
  <si>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</si>
  <si>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</si>
  <si>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</si>
  <si>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</si>
  <si>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</si>
  <si>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</si>
  <si>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</si>
  <si>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</si>
  <si>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</si>
  <si>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</si>
  <si>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</si>
  <si>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</si>
  <si>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</si>
  <si>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</si>
  <si>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</si>
  <si>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</si>
  <si>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</si>
  <si>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</si>
  <si>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</si>
  <si>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</si>
  <si>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</si>
  <si>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</si>
  <si>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</si>
  <si>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</si>
  <si>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</si>
  <si>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</si>
  <si>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</si>
  <si>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</si>
  <si>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</si>
  <si>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</si>
  <si>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</si>
  <si>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</si>
  <si>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</si>
  <si>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</si>
  <si>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</si>
  <si>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</si>
  <si>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</si>
  <si>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</si>
  <si>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</si>
  <si>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</si>
  <si>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</si>
  <si>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</si>
  <si>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</si>
  <si>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</si>
  <si>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</si>
  <si>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</si>
  <si>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</si>
  <si>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</si>
  <si>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</si>
  <si>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</si>
  <si>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</si>
  <si>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</si>
  <si>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</si>
  <si>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</si>
  <si>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</si>
  <si>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</si>
  <si>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</si>
  <si>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</si>
  <si>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</si>
  <si>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</si>
  <si>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</si>
  <si>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</si>
  <si>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</si>
  <si>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</si>
  <si>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</si>
  <si>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</si>
  <si>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</si>
  <si>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</si>
  <si>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</si>
  <si>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</si>
  <si>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</si>
  <si>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</si>
  <si>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</si>
  <si>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</si>
  <si>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</si>
  <si>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</si>
  <si>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</si>
  <si>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</si>
  <si>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</si>
  <si>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</si>
  <si>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</si>
  <si>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</si>
  <si>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</si>
  <si>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</si>
  <si>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</si>
  <si>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</si>
  <si>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</si>
  <si>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</si>
  <si>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</si>
  <si>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</si>
  <si>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</si>
  <si>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</si>
  <si>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</si>
  <si>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</si>
  <si>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</si>
  <si>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</si>
  <si>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</si>
  <si>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</si>
  <si>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</si>
  <si>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</si>
  <si>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</si>
  <si>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</si>
  <si>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</si>
  <si>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</si>
  <si>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</si>
  <si>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</si>
  <si>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</si>
  <si>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</si>
  <si>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</si>
  <si>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</si>
  <si>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</si>
  <si>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</si>
  <si>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</si>
  <si>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</si>
  <si>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</si>
  <si>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</si>
  <si>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</si>
  <si>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</si>
  <si>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</si>
  <si>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</si>
  <si>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</si>
  <si>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</si>
  <si>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</si>
  <si>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</si>
  <si>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</si>
  <si>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</si>
  <si>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</si>
  <si>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</si>
  <si>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</si>
  <si>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</si>
  <si>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</si>
  <si>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</si>
  <si>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</si>
  <si>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</si>
  <si>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</si>
  <si>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</si>
  <si>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</si>
  <si>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</si>
  <si>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</si>
  <si>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</si>
  <si>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</si>
  <si>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</si>
  <si>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</si>
  <si>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</si>
  <si>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</si>
  <si>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</si>
  <si>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</si>
  <si>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</si>
  <si>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</si>
  <si>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</si>
  <si>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</si>
  <si>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</si>
  <si>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</si>
  <si>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</si>
  <si>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</si>
  <si>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</si>
  <si>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</si>
  <si>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</si>
  <si>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</si>
  <si>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</si>
  <si>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</si>
  <si>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</si>
  <si>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</si>
  <si>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</si>
  <si>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</si>
  <si>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</si>
  <si>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</si>
  <si>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</si>
  <si>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</si>
  <si>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</si>
  <si>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</si>
  <si>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</si>
  <si>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</si>
  <si>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</si>
  <si>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</si>
  <si>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</si>
  <si>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</si>
  <si>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</si>
  <si>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</si>
  <si>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</si>
  <si>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</si>
  <si>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</si>
  <si>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</si>
  <si>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</si>
  <si>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</si>
  <si>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</si>
  <si>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</si>
  <si>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</si>
  <si>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</si>
  <si>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</si>
  <si>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</si>
  <si>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</si>
  <si>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</si>
  <si>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</si>
  <si>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</si>
  <si>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</si>
  <si>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</si>
  <si>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</si>
  <si>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</si>
  <si>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</si>
  <si>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</si>
  <si>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</si>
  <si>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</si>
  <si>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</si>
  <si>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</si>
  <si>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</si>
  <si>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</si>
  <si>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</si>
  <si>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</si>
  <si>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</si>
  <si>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</si>
  <si>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</si>
  <si>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</si>
  <si>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</si>
  <si>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</si>
  <si>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</si>
  <si>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</si>
  <si>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</si>
  <si>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</si>
  <si>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</si>
  <si>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</si>
  <si>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</si>
  <si>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</si>
  <si>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</si>
  <si>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</si>
  <si>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</si>
  <si>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</si>
  <si>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</si>
  <si>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</si>
  <si>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</si>
  <si>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</si>
  <si>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</si>
  <si>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</si>
  <si>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</si>
  <si>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</si>
  <si>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</si>
  <si>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</si>
  <si>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</si>
  <si>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</si>
  <si>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</si>
  <si>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</si>
  <si>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</si>
  <si>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</si>
  <si>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</si>
  <si>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</si>
  <si>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</si>
  <si>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</si>
  <si>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</si>
  <si>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</si>
  <si>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</si>
  <si>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</si>
  <si>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</si>
  <si>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</si>
  <si>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</si>
  <si>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</si>
  <si>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</si>
  <si>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</si>
  <si>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</si>
  <si>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</si>
  <si>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</si>
  <si>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</si>
  <si>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</si>
  <si>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</si>
  <si>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</si>
  <si>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</si>
  <si>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</si>
  <si>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</si>
  <si>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</si>
  <si>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</si>
  <si>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</si>
  <si>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</si>
  <si>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</si>
  <si>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</si>
  <si>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</si>
  <si>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</si>
  <si>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</si>
  <si>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</si>
  <si>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</si>
  <si>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</si>
  <si>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</si>
  <si>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</si>
  <si>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</si>
  <si>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</si>
  <si>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</si>
  <si>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</si>
  <si>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</si>
  <si>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</si>
  <si>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</si>
  <si>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</si>
  <si>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</si>
  <si>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</si>
  <si>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</si>
  <si>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</si>
  <si>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</si>
  <si>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</si>
  <si>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</si>
  <si>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</si>
  <si>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</si>
  <si>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</si>
  <si>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</si>
  <si>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</si>
  <si>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</si>
  <si>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</si>
  <si>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</si>
  <si>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</si>
  <si>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</si>
  <si>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</si>
  <si>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</si>
  <si>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</si>
  <si>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</si>
  <si>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</si>
  <si>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</si>
  <si>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</si>
  <si>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</si>
  <si>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</si>
  <si>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</si>
  <si>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</si>
  <si>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</si>
  <si>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</si>
  <si>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</si>
  <si>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</si>
  <si>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</si>
  <si>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</si>
  <si>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</si>
  <si>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</si>
  <si>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</si>
  <si>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</si>
  <si>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</si>
  <si>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</si>
  <si>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</si>
  <si>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</si>
  <si>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</si>
  <si>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</si>
  <si>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</si>
  <si>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</si>
  <si>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</si>
  <si>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</si>
  <si>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</si>
  <si>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</si>
  <si>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</si>
  <si>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</si>
  <si>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</si>
  <si>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</si>
  <si>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</si>
  <si>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</si>
  <si>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</si>
  <si>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</si>
  <si>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</si>
  <si>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</si>
  <si>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</si>
  <si>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</si>
  <si>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</si>
  <si>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</si>
  <si>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</si>
  <si>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</si>
  <si>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</si>
  <si>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</si>
  <si>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</si>
  <si>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</si>
  <si>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</si>
  <si>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</si>
  <si>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</si>
  <si>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</si>
  <si>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</si>
  <si>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</si>
  <si>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</si>
  <si>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</si>
  <si>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</si>
  <si>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</si>
  <si>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</si>
  <si>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</si>
  <si>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</si>
  <si>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</si>
  <si>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</si>
  <si>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</si>
  <si>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</si>
  <si>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</si>
  <si>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</si>
  <si>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</si>
  <si>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</si>
  <si>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</si>
  <si>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</si>
  <si>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</si>
  <si>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</si>
  <si>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</si>
  <si>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</si>
  <si>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</si>
  <si>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</si>
  <si>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</si>
  <si>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</si>
  <si>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</si>
  <si>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</si>
  <si>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</si>
  <si>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</si>
  <si>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</si>
  <si>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</si>
  <si>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</si>
  <si>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</si>
  <si>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</si>
  <si>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</si>
  <si>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</si>
  <si>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</si>
  <si>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</si>
  <si>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</si>
  <si>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</si>
  <si>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</si>
  <si>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</si>
  <si>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</si>
  <si>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</si>
  <si>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</si>
  <si>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</si>
  <si>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</si>
  <si>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</si>
  <si>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</si>
  <si>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</si>
  <si>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</si>
  <si>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</si>
  <si>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</si>
  <si>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</si>
  <si>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</si>
  <si>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</si>
  <si>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</si>
  <si>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</si>
  <si>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</si>
  <si>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</si>
  <si>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</si>
  <si>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</si>
  <si>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</si>
  <si>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</si>
  <si>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</si>
  <si>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</si>
  <si>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</si>
  <si>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</si>
  <si>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</si>
  <si>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</si>
  <si>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</si>
  <si>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</si>
  <si>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</si>
  <si>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</si>
  <si>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</si>
  <si>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</si>
  <si>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</si>
  <si>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</si>
  <si>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</si>
  <si>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</si>
  <si>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</si>
  <si>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</si>
  <si>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</si>
  <si>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</si>
  <si>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</si>
  <si>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</si>
  <si>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</si>
  <si>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</si>
  <si>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</si>
  <si>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</si>
  <si>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</si>
  <si>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</si>
  <si>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</si>
  <si>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</si>
  <si>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</si>
  <si>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</si>
  <si>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</si>
  <si>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</si>
  <si>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</si>
  <si>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</si>
  <si>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</si>
  <si>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</si>
  <si>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</si>
  <si>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</si>
  <si>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</si>
  <si>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</si>
  <si>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</si>
  <si>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</si>
  <si>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</si>
  <si>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</si>
  <si>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</si>
  <si>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</si>
  <si>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</si>
  <si>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</si>
  <si>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</si>
  <si>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</si>
  <si>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</si>
  <si>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</si>
  <si>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</si>
  <si>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</si>
  <si>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</si>
  <si>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</si>
  <si>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</si>
  <si>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</si>
  <si>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</si>
  <si>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</si>
  <si>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</si>
  <si>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</si>
  <si>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</si>
  <si>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</si>
  <si>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</si>
  <si>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</si>
  <si>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</si>
  <si>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</si>
  <si>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</si>
  <si>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</si>
  <si>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</si>
  <si>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</si>
  <si>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</si>
  <si>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</si>
  <si>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</si>
  <si>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</si>
  <si>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</si>
  <si>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</si>
  <si>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</si>
  <si>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</si>
  <si>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</si>
  <si>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</si>
  <si>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</si>
  <si>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</si>
  <si>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</si>
  <si>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</si>
  <si>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</si>
  <si>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</si>
  <si>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</si>
  <si>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</si>
  <si>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</si>
  <si>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</si>
  <si>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</si>
  <si>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</si>
  <si>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</si>
  <si>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</si>
  <si>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</si>
  <si>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</si>
  <si>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</si>
  <si>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</si>
  <si>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</si>
  <si>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</si>
  <si>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</si>
  <si>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</si>
  <si>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</si>
  <si>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</si>
  <si>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</si>
  <si>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</si>
  <si>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</si>
  <si>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</si>
  <si>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</si>
  <si>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</si>
  <si>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</si>
  <si>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</si>
  <si>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</si>
  <si>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</si>
  <si>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</si>
  <si>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</si>
  <si>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</si>
  <si>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</si>
  <si>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</si>
  <si>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</si>
  <si>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</si>
  <si>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</si>
  <si>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</si>
  <si>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</si>
  <si>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</si>
  <si>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</si>
  <si>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</si>
  <si>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</si>
  <si>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</si>
  <si>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</si>
  <si>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</si>
  <si>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</si>
  <si>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</si>
  <si>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</si>
  <si>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</si>
  <si>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</si>
  <si>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</si>
  <si>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</si>
  <si>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</si>
  <si>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</si>
  <si>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</si>
  <si>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</si>
  <si>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</si>
  <si>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</si>
  <si>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</si>
  <si>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</si>
  <si>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</si>
  <si>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</si>
  <si>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</si>
  <si>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</si>
  <si>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</si>
  <si>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</si>
  <si>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</si>
  <si>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</si>
  <si>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</si>
  <si>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</si>
  <si>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</si>
  <si>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</si>
  <si>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</si>
  <si>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</si>
  <si>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</si>
  <si>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</si>
  <si>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</si>
  <si>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</si>
  <si>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</si>
  <si>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</si>
  <si>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</si>
  <si>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</si>
  <si>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</si>
  <si>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</si>
  <si>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</si>
  <si>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</si>
  <si>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</si>
  <si>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</si>
  <si>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</si>
  <si>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</si>
  <si>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</si>
  <si>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</si>
  <si>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</si>
  <si>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</si>
  <si>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</si>
  <si>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</si>
  <si>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</si>
  <si>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</si>
  <si>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</si>
  <si>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</si>
  <si>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</si>
  <si>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</si>
  <si>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</si>
  <si>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</si>
  <si>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</si>
  <si>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</si>
  <si>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</si>
  <si>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</si>
  <si>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</si>
  <si>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</si>
  <si>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</si>
  <si>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</si>
  <si>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</si>
  <si>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</si>
  <si>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</si>
  <si>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</si>
  <si>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</si>
  <si>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</si>
  <si>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</si>
  <si>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</si>
  <si>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</si>
  <si>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</si>
  <si>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</si>
  <si>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</si>
  <si>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</si>
  <si>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</si>
  <si>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</si>
  <si>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</si>
  <si>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</si>
  <si>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</si>
  <si>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</si>
  <si>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</si>
  <si>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</si>
  <si>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</si>
  <si>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</si>
  <si>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</si>
  <si>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</si>
  <si>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</si>
  <si>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</si>
  <si>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</si>
  <si>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</si>
  <si>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</si>
  <si>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</si>
  <si>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</si>
  <si>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</si>
  <si>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</si>
  <si>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</si>
  <si>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</si>
  <si>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</si>
  <si>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</si>
  <si>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</si>
  <si>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</si>
  <si>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</si>
  <si>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</si>
  <si>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</si>
  <si>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</si>
  <si>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</si>
  <si>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</si>
  <si>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</si>
  <si>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</si>
  <si>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</si>
  <si>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</si>
  <si>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</si>
  <si>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</si>
  <si>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</si>
  <si>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</si>
  <si>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</si>
  <si>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</si>
  <si>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</si>
  <si>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</si>
  <si>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</si>
  <si>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</si>
  <si>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</si>
  <si>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</si>
  <si>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</si>
  <si>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</si>
  <si>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</si>
  <si>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</si>
  <si>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</si>
  <si>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</si>
  <si>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</si>
  <si>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</si>
  <si>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</si>
  <si>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</si>
  <si>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</si>
  <si>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</si>
  <si>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</si>
  <si>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</si>
  <si>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</si>
  <si>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</si>
  <si>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</si>
  <si>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</si>
  <si>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</si>
  <si>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</si>
  <si>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</si>
  <si>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</si>
  <si>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</si>
  <si>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</si>
  <si>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</si>
  <si>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</si>
  <si>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</si>
  <si>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</si>
  <si>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</si>
  <si>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</si>
  <si>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</si>
  <si>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</si>
  <si>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</si>
  <si>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</si>
  <si>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</si>
  <si>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</si>
  <si>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</si>
  <si>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</si>
  <si>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</si>
  <si>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</si>
  <si>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</si>
  <si>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</si>
  <si>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</si>
  <si>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</si>
  <si>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</si>
  <si>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</si>
  <si>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</si>
  <si>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</si>
  <si>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</si>
  <si>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</si>
  <si>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</si>
  <si>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</si>
  <si>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</si>
  <si>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</si>
  <si>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</si>
  <si>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</si>
  <si>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</si>
  <si>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</si>
  <si>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</si>
  <si>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</si>
  <si>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</si>
  <si>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</si>
  <si>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</si>
  <si>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</si>
  <si>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</si>
  <si>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</si>
  <si>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</si>
  <si>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</si>
  <si>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</si>
  <si>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</si>
  <si>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</si>
  <si>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</si>
  <si>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</si>
  <si>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</si>
  <si>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</si>
  <si>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</si>
  <si>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</si>
  <si>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</si>
  <si>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</si>
  <si>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</si>
  <si>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</si>
  <si>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</si>
  <si>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</si>
  <si>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</si>
  <si>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</si>
  <si>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</si>
  <si>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</si>
  <si>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</si>
  <si>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</si>
  <si>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</si>
  <si>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</si>
  <si>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</si>
  <si>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</si>
  <si>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</si>
  <si>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</si>
  <si>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</si>
  <si>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</si>
  <si>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</si>
  <si>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</si>
  <si>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</si>
  <si>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</si>
  <si>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</si>
  <si>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</si>
  <si>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</si>
  <si>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</si>
  <si>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</si>
  <si>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</si>
  <si>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</si>
  <si>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</si>
  <si>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</si>
  <si>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</si>
  <si>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</si>
  <si>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</si>
  <si>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</si>
  <si>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</si>
  <si>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</si>
  <si>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</si>
  <si>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</si>
  <si>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</si>
  <si>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</si>
  <si>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</si>
  <si>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</si>
  <si>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</si>
  <si>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</si>
  <si>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</si>
  <si>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</si>
  <si>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</si>
  <si>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</si>
  <si>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</si>
  <si>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</si>
  <si>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</si>
  <si>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</si>
  <si>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</si>
  <si>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</si>
  <si>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</si>
  <si>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</si>
  <si>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</si>
  <si>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</si>
  <si>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</si>
  <si>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</si>
  <si>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</si>
  <si>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</si>
  <si>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</si>
  <si>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</si>
  <si>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</si>
  <si>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</si>
  <si>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</si>
  <si>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</si>
  <si>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</si>
  <si>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</si>
  <si>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</si>
  <si>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</si>
  <si>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</si>
  <si>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</si>
  <si>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</si>
  <si>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</si>
  <si>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</si>
  <si>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</si>
  <si>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</si>
  <si>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</si>
  <si>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</si>
  <si>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</si>
  <si>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</si>
  <si>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</si>
  <si>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</si>
  <si>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</si>
  <si>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</si>
  <si>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</si>
  <si>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</si>
  <si>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</si>
  <si>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</si>
  <si>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</si>
  <si>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</si>
  <si>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</si>
  <si>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</si>
  <si>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</si>
  <si>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</si>
  <si>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</si>
  <si>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</si>
  <si>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</si>
  <si>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</si>
  <si>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</si>
  <si>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</si>
  <si>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</si>
  <si>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</si>
  <si>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</si>
  <si>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</si>
  <si>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</si>
  <si>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</si>
  <si>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</si>
  <si>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</si>
  <si>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</si>
  <si>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</si>
  <si>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</si>
  <si>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</si>
  <si>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</si>
  <si>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</si>
  <si>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</si>
  <si>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</si>
  <si>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</si>
  <si>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</si>
  <si>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</si>
  <si>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</si>
  <si>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</si>
  <si>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</si>
  <si>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</si>
  <si>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</si>
  <si>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</si>
  <si>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</si>
  <si>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</si>
  <si>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</si>
  <si>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</si>
  <si>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</si>
  <si>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</si>
  <si>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</si>
  <si>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</si>
  <si>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</si>
  <si>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</si>
  <si>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</si>
  <si>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</si>
  <si>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</si>
  <si>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</si>
  <si>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</si>
  <si>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</si>
  <si>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</si>
  <si>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</si>
  <si>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</si>
  <si>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</si>
  <si>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</si>
  <si>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</si>
  <si>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</si>
  <si>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</si>
  <si>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</si>
  <si>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</si>
  <si>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</si>
  <si>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</si>
  <si>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</si>
  <si>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</si>
  <si>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</si>
  <si>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</si>
  <si>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</si>
  <si>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</si>
  <si>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</si>
  <si>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</si>
  <si>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</si>
  <si>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</si>
  <si>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</si>
  <si>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</si>
  <si>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</si>
  <si>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</si>
  <si>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</si>
  <si>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</si>
  <si>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</si>
  <si>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</si>
  <si>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</si>
  <si>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</si>
  <si>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</si>
  <si>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</si>
  <si>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</si>
  <si>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</si>
  <si>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</si>
  <si>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</si>
  <si>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</si>
  <si>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</si>
  <si>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</si>
  <si>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</si>
  <si>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</si>
  <si>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</si>
  <si>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</si>
  <si>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</si>
  <si>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</si>
  <si>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</si>
  <si>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</si>
  <si>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</si>
  <si>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</si>
  <si>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</si>
  <si>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</si>
  <si>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</si>
  <si>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</si>
  <si>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</si>
  <si>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</si>
  <si>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</si>
  <si>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</si>
  <si>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</si>
  <si>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</si>
  <si>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</si>
  <si>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</si>
  <si>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</si>
  <si>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</si>
  <si>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</si>
  <si>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</si>
  <si>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</si>
  <si>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</si>
  <si>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</si>
  <si>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</si>
  <si>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</si>
  <si>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</si>
  <si>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</si>
  <si>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</si>
  <si>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</si>
  <si>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</si>
  <si>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</si>
  <si>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</si>
  <si>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</si>
  <si>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</si>
  <si>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</si>
  <si>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</si>
  <si>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</si>
  <si>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</si>
  <si>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</si>
  <si>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</si>
  <si>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</si>
  <si>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</si>
  <si>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</si>
  <si>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</si>
  <si>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</si>
  <si>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</si>
  <si>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</si>
  <si>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</si>
  <si>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</si>
  <si>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</si>
  <si>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</si>
  <si>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</si>
  <si>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</si>
  <si>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</si>
  <si>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</si>
  <si>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</si>
  <si>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</si>
  <si>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</si>
  <si>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</si>
  <si>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</si>
  <si>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</si>
  <si>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</si>
  <si>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</si>
  <si>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</si>
  <si>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</si>
  <si>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</si>
  <si>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</si>
  <si>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</si>
  <si>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</si>
  <si>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</si>
  <si>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</si>
  <si>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</si>
  <si>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</si>
  <si>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</si>
  <si>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</si>
  <si>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</si>
  <si>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</si>
  <si>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</si>
  <si>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</si>
  <si>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</si>
  <si>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</si>
  <si>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</si>
  <si>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</si>
  <si>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</si>
  <si>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</si>
  <si>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</si>
  <si>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</si>
  <si>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</si>
  <si>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</si>
  <si>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</si>
  <si>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</si>
  <si>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</si>
  <si>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</si>
  <si>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</si>
  <si>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</si>
  <si>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</si>
  <si>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</si>
  <si>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</si>
  <si>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</si>
  <si>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</si>
  <si>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</si>
  <si>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</si>
  <si>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</si>
  <si>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</si>
  <si>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</si>
  <si>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</si>
  <si>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</si>
  <si>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</si>
  <si>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</si>
  <si>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</si>
  <si>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</si>
  <si>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</si>
  <si>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</si>
  <si>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</si>
  <si>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</si>
  <si>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</si>
  <si>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</si>
  <si>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</si>
  <si>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</si>
  <si>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</si>
  <si>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</si>
  <si>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</si>
  <si>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</si>
  <si>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</si>
  <si>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</si>
  <si>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</si>
  <si>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</si>
  <si>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</si>
  <si>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</si>
  <si>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</si>
  <si>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</si>
  <si>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</si>
  <si>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</si>
  <si>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</si>
  <si>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</si>
  <si>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</si>
  <si>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</si>
  <si>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</si>
  <si>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</si>
  <si>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</si>
  <si>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</si>
  <si>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</si>
  <si>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</si>
  <si>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</si>
  <si>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</si>
  <si>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</si>
  <si>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</si>
  <si>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</si>
  <si>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</si>
  <si>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</si>
  <si>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</si>
  <si>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</si>
  <si>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</si>
  <si>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</si>
  <si>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</si>
  <si>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</si>
  <si>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</si>
  <si>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</si>
  <si>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</si>
  <si>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</si>
  <si>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</si>
  <si>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</si>
  <si>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</si>
  <si>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</si>
  <si>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</si>
  <si>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</si>
  <si>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</si>
  <si>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</si>
  <si>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</si>
  <si>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</si>
  <si>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</si>
  <si>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</si>
  <si>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</si>
  <si>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</si>
  <si>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</si>
  <si>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</si>
  <si>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</si>
  <si>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</si>
  <si>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</si>
  <si>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</si>
  <si>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</si>
  <si>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</si>
  <si>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</si>
  <si>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</si>
  <si>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</si>
  <si>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</si>
  <si>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</si>
  <si>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</si>
  <si>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</si>
  <si>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</si>
  <si>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</si>
  <si>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</si>
  <si>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</si>
  <si>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</si>
  <si>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</si>
  <si>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</si>
  <si>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</si>
  <si>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</si>
  <si>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</si>
  <si>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</si>
  <si>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</si>
  <si>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</si>
  <si>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</si>
  <si>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</si>
  <si>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</si>
  <si>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</si>
  <si>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</si>
  <si>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</si>
  <si>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</si>
  <si>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</si>
  <si>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</si>
  <si>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</si>
  <si>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</si>
  <si>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</si>
  <si>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</si>
  <si>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</si>
  <si>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</si>
  <si>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</si>
  <si>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</si>
  <si>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</si>
  <si>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</si>
  <si>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</si>
  <si>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</si>
  <si>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</si>
  <si>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</si>
  <si>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</si>
  <si>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</si>
  <si>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</si>
  <si>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</si>
  <si>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</si>
  <si>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</si>
  <si>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</si>
  <si>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</si>
  <si>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</si>
  <si>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</si>
  <si>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</si>
  <si>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</si>
  <si>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</si>
  <si>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</si>
  <si>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</si>
  <si>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</si>
  <si>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</si>
  <si>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</si>
  <si>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</si>
  <si>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</si>
  <si>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</si>
  <si>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</si>
  <si>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</si>
  <si>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</si>
  <si>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</si>
  <si>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</si>
  <si>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</si>
  <si>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</si>
  <si>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</si>
  <si>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</si>
  <si>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</si>
  <si>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</si>
  <si>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</si>
  <si>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</si>
  <si>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</si>
  <si>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</si>
  <si>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</si>
  <si>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</si>
  <si>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</si>
  <si>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</si>
  <si>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</si>
  <si>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</si>
  <si>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</si>
  <si>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</si>
  <si>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</si>
  <si>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</si>
  <si>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</si>
  <si>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</si>
  <si>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</si>
  <si>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</si>
  <si>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</si>
  <si>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</si>
  <si>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</si>
  <si>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</si>
  <si>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</si>
  <si>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</si>
  <si>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</si>
  <si>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</si>
  <si>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</si>
  <si>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</si>
  <si>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</si>
  <si>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</si>
  <si>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</si>
  <si>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</si>
  <si>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</si>
  <si>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</si>
  <si>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</si>
  <si>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</si>
  <si>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</si>
  <si>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</si>
  <si>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</si>
  <si>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</si>
  <si>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</si>
  <si>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</si>
  <si>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</si>
  <si>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</si>
  <si>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</si>
  <si>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</si>
  <si>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</si>
  <si>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</si>
  <si>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</si>
  <si>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</si>
  <si>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</si>
  <si>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</si>
  <si>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</si>
  <si>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</si>
  <si>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</si>
  <si>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</si>
  <si>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</si>
  <si>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</si>
  <si>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</si>
  <si>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</si>
  <si>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</si>
  <si>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</si>
  <si>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</si>
  <si>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</si>
  <si>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</si>
  <si>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</si>
  <si>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</si>
  <si>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</si>
  <si>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</si>
  <si>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</si>
  <si>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</si>
  <si>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</si>
  <si>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</si>
  <si>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</si>
  <si>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</si>
  <si>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</si>
  <si>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</si>
  <si>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</si>
  <si>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</si>
  <si>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</si>
  <si>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</si>
  <si>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</si>
  <si>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</si>
  <si>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</si>
  <si>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</si>
  <si>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</si>
  <si>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</si>
  <si>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</si>
  <si>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</si>
  <si>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</si>
  <si>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</si>
  <si>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</si>
  <si>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</si>
  <si>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</si>
  <si>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</si>
  <si>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</si>
  <si>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</si>
  <si>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</si>
  <si>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</si>
  <si>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</si>
  <si>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</si>
  <si>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</si>
  <si>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</si>
  <si>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</si>
  <si>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</si>
  <si>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</si>
  <si>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</si>
  <si>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</si>
  <si>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</si>
  <si>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</si>
  <si>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</si>
  <si>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</si>
  <si>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</si>
  <si>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</si>
  <si>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</si>
  <si>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</si>
  <si>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</si>
  <si>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</si>
  <si>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</si>
  <si>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</si>
  <si>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</si>
  <si>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</si>
  <si>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</si>
  <si>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</si>
  <si>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</si>
  <si>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</si>
  <si>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</si>
  <si>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</si>
  <si>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</si>
  <si>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</si>
  <si>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</si>
  <si>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</si>
  <si>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</si>
  <si>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</si>
  <si>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</si>
  <si>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</si>
  <si>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</si>
  <si>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</si>
  <si>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</si>
  <si>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</si>
  <si>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</si>
  <si>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</si>
  <si>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</si>
  <si>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</si>
  <si>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</si>
  <si>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</si>
  <si>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</si>
  <si>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</si>
  <si>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</si>
  <si>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</si>
  <si>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</si>
  <si>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</si>
  <si>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</si>
  <si>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</si>
  <si>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</si>
  <si>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</si>
  <si>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</si>
  <si>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</si>
  <si>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</si>
  <si>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</si>
  <si>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</si>
  <si>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</si>
  <si>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</si>
  <si>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</si>
  <si>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</si>
  <si>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</si>
  <si>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</si>
  <si>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</si>
  <si>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</si>
  <si>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</si>
  <si>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</si>
  <si>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</si>
  <si>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</si>
  <si>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</si>
  <si>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</si>
  <si>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</si>
  <si>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</si>
  <si>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</si>
  <si>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</si>
  <si>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</si>
  <si>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</si>
  <si>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</si>
  <si>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</si>
  <si>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</si>
  <si>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</si>
  <si>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</si>
  <si>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</si>
  <si>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</si>
  <si>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</si>
  <si>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</si>
  <si>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</si>
  <si>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</si>
  <si>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</si>
  <si>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</si>
  <si>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</si>
  <si>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</si>
  <si>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</si>
  <si>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</si>
  <si>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</si>
  <si>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</si>
  <si>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</si>
  <si>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</si>
  <si>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</si>
  <si>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</si>
  <si>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</si>
  <si>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</si>
  <si>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</si>
  <si>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</si>
  <si>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</si>
  <si>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</si>
  <si>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</si>
  <si>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</si>
  <si>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</si>
  <si>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</si>
  <si>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</si>
  <si>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</si>
  <si>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</si>
  <si>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</si>
  <si>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</si>
  <si>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</si>
  <si>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</si>
  <si>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</si>
  <si>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</si>
  <si>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</si>
  <si>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</si>
  <si>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</si>
  <si>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</si>
  <si>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</si>
  <si>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</si>
  <si>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</si>
  <si>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</si>
  <si>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</si>
  <si>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</si>
  <si>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</si>
  <si>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</si>
  <si>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</si>
  <si>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</si>
  <si>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</si>
  <si>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</si>
  <si>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</si>
  <si>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</si>
  <si>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</si>
  <si>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</si>
  <si>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</si>
  <si>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</si>
  <si>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</si>
  <si>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</si>
  <si>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</si>
  <si>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</si>
  <si>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</si>
  <si>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</si>
  <si>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</si>
  <si>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</si>
  <si>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</si>
  <si>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</si>
  <si>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</si>
  <si>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</si>
  <si>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</si>
  <si>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</si>
  <si>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</si>
  <si>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</si>
  <si>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</si>
  <si>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</si>
  <si>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</si>
  <si>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</si>
  <si>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</si>
  <si>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</si>
  <si>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</si>
  <si>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</si>
  <si>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</si>
  <si>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</si>
  <si>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</si>
  <si>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</si>
  <si>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</si>
  <si>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</si>
  <si>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</si>
  <si>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</si>
  <si>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</si>
  <si>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</si>
  <si>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</si>
  <si>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</si>
  <si>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</si>
  <si>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</si>
  <si>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</si>
  <si>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</si>
  <si>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</si>
  <si>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</si>
  <si>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</si>
  <si>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</si>
  <si>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</si>
  <si>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</si>
  <si>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</si>
  <si>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</si>
  <si>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</si>
  <si>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</si>
  <si>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</si>
  <si>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</si>
  <si>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</si>
  <si>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</si>
  <si>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</si>
  <si>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</si>
  <si>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</si>
  <si>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</si>
  <si>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</si>
  <si>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</si>
  <si>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</si>
  <si>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</si>
  <si>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</si>
  <si>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</si>
  <si>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</si>
  <si>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</si>
  <si>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</si>
  <si>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</si>
  <si>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</si>
  <si>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</si>
  <si>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</si>
  <si>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</si>
  <si>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</si>
  <si>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</si>
  <si>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</si>
  <si>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</si>
  <si>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</si>
  <si>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</si>
  <si>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</si>
  <si>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</si>
  <si>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</si>
  <si>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</si>
  <si>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</si>
  <si>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</si>
  <si>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</si>
  <si>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</si>
  <si>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</si>
  <si>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</si>
  <si>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</si>
  <si>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</si>
  <si>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</si>
  <si>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</si>
  <si>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</si>
  <si>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</si>
  <si>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</si>
  <si>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</si>
  <si>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</si>
  <si>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</si>
  <si>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</si>
  <si>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</si>
  <si>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</si>
  <si>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</si>
  <si>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</si>
  <si>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</si>
  <si>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</si>
  <si>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</si>
  <si>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</si>
  <si>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</si>
  <si>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</si>
  <si>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</si>
  <si>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</si>
  <si>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</si>
  <si>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</si>
  <si>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</si>
  <si>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</si>
  <si>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</si>
  <si>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</si>
  <si>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</si>
  <si>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</si>
  <si>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</si>
  <si>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</si>
  <si>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</si>
  <si>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</si>
  <si>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</si>
  <si>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</si>
  <si>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</si>
  <si>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</si>
  <si>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</si>
  <si>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</si>
  <si>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</si>
  <si>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</si>
  <si>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</si>
  <si>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</si>
  <si>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</si>
  <si>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</si>
  <si>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</si>
  <si>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</si>
  <si>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</si>
  <si>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</si>
  <si>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</si>
  <si>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</si>
  <si>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</si>
  <si>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</si>
  <si>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</si>
  <si>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</si>
  <si>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</si>
  <si>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</si>
  <si>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</si>
  <si>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</si>
  <si>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</si>
  <si>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</si>
  <si>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</si>
  <si>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</si>
  <si>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</si>
  <si>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</si>
  <si>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</si>
  <si>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</si>
  <si>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</si>
  <si>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</si>
  <si>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</si>
  <si>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</si>
  <si>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</si>
  <si>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</si>
  <si>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</si>
  <si>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</si>
  <si>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</si>
  <si>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</si>
  <si>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</si>
  <si>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</si>
  <si>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</si>
  <si>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</si>
  <si>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</si>
  <si>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</si>
  <si>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</si>
  <si>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</si>
  <si>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</si>
  <si>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</si>
  <si>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</si>
  <si>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</si>
  <si>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</si>
  <si>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</si>
  <si>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</si>
  <si>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</si>
  <si>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</si>
  <si>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</si>
  <si>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</si>
  <si>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</si>
  <si>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</si>
  <si>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</si>
  <si>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</si>
  <si>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</si>
  <si>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</si>
  <si>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</si>
  <si>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</si>
  <si>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</si>
  <si>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</si>
  <si>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</si>
  <si>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</si>
  <si>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</si>
  <si>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</si>
  <si>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</si>
  <si>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</si>
  <si>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</si>
  <si>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</si>
  <si>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</si>
  <si>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</si>
  <si>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</si>
  <si>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</si>
  <si>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</si>
  <si>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</si>
  <si>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</si>
  <si>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</si>
  <si>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</si>
  <si>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</si>
  <si>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</si>
  <si>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</si>
  <si>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</si>
  <si>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</si>
  <si>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</si>
  <si>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</si>
  <si>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</si>
  <si>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</si>
  <si>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</si>
  <si>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</si>
  <si>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</si>
  <si>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</si>
  <si>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</si>
  <si>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</si>
  <si>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</si>
  <si>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</si>
  <si>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</si>
  <si>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</si>
  <si>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</si>
  <si>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</si>
  <si>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</si>
  <si>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</si>
  <si>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</si>
  <si>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</si>
  <si>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</si>
  <si>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</si>
  <si>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</si>
  <si>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</si>
  <si>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</si>
  <si>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</si>
  <si>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</si>
  <si>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</si>
  <si>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</si>
  <si>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</si>
  <si>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</si>
  <si>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</si>
  <si>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</si>
  <si>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</si>
  <si>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</si>
  <si>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</si>
  <si>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</si>
  <si>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</si>
  <si>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</si>
  <si>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</si>
  <si>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</si>
  <si>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</si>
  <si>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</si>
  <si>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</si>
  <si>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</si>
  <si>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</si>
  <si>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</si>
  <si>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</si>
  <si>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</si>
  <si>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</si>
  <si>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</si>
  <si>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</si>
  <si>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</si>
  <si>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</si>
  <si>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</si>
  <si>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</si>
  <si>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</si>
  <si>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</si>
  <si>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</si>
  <si>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</si>
  <si>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</si>
  <si>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</si>
  <si>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</si>
  <si>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</si>
  <si>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</si>
  <si>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</si>
  <si>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</si>
  <si>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</si>
  <si>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</si>
  <si>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</si>
  <si>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</si>
  <si>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</si>
  <si>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</si>
  <si>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</si>
  <si>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</si>
  <si>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</si>
  <si>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</si>
  <si>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</si>
  <si>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</si>
  <si>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</si>
  <si>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</si>
  <si>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</si>
  <si>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</si>
  <si>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</si>
  <si>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</si>
  <si>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</si>
  <si>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</si>
  <si>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</si>
  <si>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</si>
  <si>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</si>
  <si>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</si>
  <si>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</si>
  <si>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</si>
  <si>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</si>
  <si>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</si>
  <si>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</si>
  <si>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</si>
  <si>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</si>
  <si>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</si>
  <si>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</si>
  <si>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</si>
  <si>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</si>
  <si>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</si>
  <si>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</si>
  <si>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</si>
  <si>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</si>
  <si>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</si>
  <si>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</si>
  <si>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</si>
  <si>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</si>
  <si>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</si>
  <si>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</si>
  <si>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</si>
  <si>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</si>
  <si>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</si>
  <si>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</si>
  <si>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</si>
  <si>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</si>
  <si>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</si>
  <si>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</si>
  <si>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</si>
  <si>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</si>
  <si>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</si>
  <si>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</si>
  <si>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</si>
  <si>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</si>
  <si>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</si>
  <si>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</si>
  <si>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</si>
  <si>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</si>
  <si>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</si>
  <si>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</si>
  <si>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</si>
  <si>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</si>
  <si>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</si>
  <si>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</si>
  <si>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</si>
  <si>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</si>
  <si>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</si>
  <si>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</si>
  <si>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</si>
  <si>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</si>
  <si>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</si>
  <si>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</si>
  <si>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</si>
  <si>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</si>
  <si>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</si>
  <si>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</si>
  <si>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</si>
  <si>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</si>
  <si>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</si>
  <si>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</si>
  <si>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</si>
  <si>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</si>
  <si>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</si>
  <si>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</si>
  <si>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</si>
  <si>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</si>
  <si>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</si>
  <si>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</si>
  <si>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</si>
  <si>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</si>
  <si>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</si>
  <si>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</si>
  <si>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</si>
  <si>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</si>
  <si>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</si>
  <si>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</si>
  <si>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</si>
  <si>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</si>
  <si>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</si>
  <si>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</si>
  <si>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</si>
  <si>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</si>
  <si>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</si>
  <si>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</si>
  <si>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</si>
  <si>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</si>
  <si>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</si>
  <si>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</si>
  <si>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</si>
  <si>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</si>
  <si>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</si>
  <si>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</si>
  <si>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</si>
  <si>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</si>
  <si>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</si>
  <si>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</si>
  <si>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</si>
  <si>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</si>
  <si>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</si>
  <si>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</si>
  <si>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</si>
  <si>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</si>
  <si>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</si>
  <si>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</si>
  <si>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</si>
  <si>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</si>
  <si>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</si>
  <si>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</si>
  <si>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</si>
  <si>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</si>
  <si>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</si>
  <si>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</si>
  <si>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</si>
  <si>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</si>
  <si>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</si>
  <si>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</si>
  <si>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</si>
  <si>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</si>
  <si>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</si>
  <si>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</si>
  <si>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</si>
  <si>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</si>
  <si>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</si>
  <si>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</si>
  <si>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</si>
  <si>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</si>
  <si>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</si>
  <si>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</si>
  <si>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</si>
  <si>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</si>
  <si>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</si>
  <si>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</si>
  <si>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</si>
  <si>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</si>
  <si>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</si>
  <si>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</si>
  <si>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</si>
  <si>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</si>
  <si>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</si>
  <si>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</si>
  <si>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</si>
  <si>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</si>
  <si>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</si>
  <si>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</si>
  <si>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</si>
  <si>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</si>
  <si>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</si>
  <si>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</si>
  <si>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</si>
  <si>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</si>
  <si>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</si>
  <si>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</si>
  <si>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</si>
  <si>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</si>
  <si>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</si>
  <si>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</si>
  <si>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</si>
  <si>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</si>
  <si>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</si>
  <si>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</si>
  <si>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</si>
  <si>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</si>
  <si>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</si>
  <si>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</si>
  <si>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</si>
  <si>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</si>
  <si>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</si>
  <si>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</si>
  <si>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</si>
  <si>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</si>
  <si>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</si>
  <si>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</si>
  <si>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</si>
  <si>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</si>
  <si>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</si>
  <si>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</si>
  <si>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</si>
  <si>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</si>
  <si>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</si>
  <si>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</si>
  <si>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</si>
  <si>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</si>
  <si>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</si>
  <si>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</si>
  <si>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</si>
  <si>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</si>
  <si>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</si>
  <si>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</si>
  <si>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</si>
  <si>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</si>
  <si>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</si>
  <si>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</si>
  <si>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</si>
  <si>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</si>
  <si>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</si>
  <si>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</si>
  <si>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</si>
  <si>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</si>
  <si>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</si>
  <si>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</si>
  <si>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</si>
  <si>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</si>
  <si>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</si>
  <si>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</si>
  <si>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</si>
  <si>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</si>
  <si>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</si>
  <si>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</si>
  <si>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</si>
  <si>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</si>
  <si>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</si>
  <si>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</si>
  <si>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</si>
  <si>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</si>
  <si>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</si>
  <si>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</si>
  <si>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</si>
  <si>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</si>
  <si>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</si>
  <si>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</si>
  <si>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</si>
  <si>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</si>
  <si>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</si>
  <si>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</si>
  <si>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</si>
  <si>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</si>
  <si>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</si>
  <si>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</si>
  <si>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</si>
  <si>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</si>
  <si>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</si>
  <si>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</si>
  <si>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</si>
  <si>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</si>
  <si>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</si>
  <si>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</si>
  <si>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</si>
  <si>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</si>
  <si>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</si>
  <si>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</si>
  <si>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</si>
  <si>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</si>
  <si>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</si>
  <si>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</si>
  <si>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</si>
  <si>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</si>
  <si>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</si>
  <si>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</si>
  <si>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</si>
  <si>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</si>
  <si>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</si>
  <si>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</si>
  <si>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</si>
  <si>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</si>
  <si>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</si>
  <si>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</si>
  <si>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</si>
  <si>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</si>
  <si>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</si>
  <si>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</si>
  <si>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</si>
  <si>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</si>
  <si>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</si>
  <si>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</si>
  <si>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</si>
  <si>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</si>
  <si>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</si>
  <si>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</si>
  <si>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</si>
  <si>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</si>
  <si>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</si>
  <si>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</si>
  <si>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</si>
  <si>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</si>
  <si>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</si>
  <si>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</si>
  <si>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</si>
  <si>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</si>
  <si>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</si>
  <si>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</si>
  <si>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</si>
  <si>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</si>
  <si>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</si>
  <si>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</si>
  <si>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</si>
  <si>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</si>
  <si>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</si>
  <si>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</si>
  <si>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</si>
  <si>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</si>
  <si>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</si>
  <si>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</si>
  <si>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</si>
  <si>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</si>
  <si>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</si>
  <si>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</si>
  <si>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</si>
  <si>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</si>
  <si>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</si>
  <si>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</si>
  <si>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</si>
  <si>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</si>
  <si>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</si>
  <si>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</si>
  <si>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</si>
  <si>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</si>
  <si>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</si>
  <si>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</si>
  <si>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</si>
  <si>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</si>
  <si>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</si>
  <si>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</si>
  <si>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</si>
  <si>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</si>
  <si>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</si>
  <si>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</si>
  <si>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</si>
  <si>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</si>
  <si>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</si>
  <si>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</si>
  <si>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</si>
  <si>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</si>
  <si>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</si>
  <si>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</si>
  <si>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</si>
  <si>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</si>
  <si>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</si>
  <si>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</si>
  <si>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</si>
  <si>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</si>
  <si>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</si>
  <si>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</si>
  <si>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</si>
  <si>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</si>
  <si>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</si>
  <si>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</si>
  <si>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</si>
  <si>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</si>
  <si>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</si>
  <si>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</si>
  <si>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</si>
  <si>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</si>
  <si>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</si>
  <si>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</si>
  <si>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</si>
  <si>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</si>
  <si>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</si>
  <si>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</si>
  <si>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</si>
  <si>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</si>
  <si>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</si>
  <si>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</si>
  <si>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</si>
  <si>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</si>
  <si>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</si>
  <si>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</si>
  <si>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</si>
  <si>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</si>
  <si>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</si>
  <si>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</si>
  <si>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</si>
  <si>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</si>
  <si>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</si>
  <si>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</si>
  <si>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</si>
  <si>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</si>
  <si>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</si>
  <si>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</si>
  <si>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</si>
  <si>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</si>
  <si>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</si>
  <si>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</si>
  <si>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</si>
  <si>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</si>
  <si>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</si>
  <si>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</si>
  <si>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</si>
  <si>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</si>
  <si>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</si>
  <si>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</si>
  <si>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</si>
  <si>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</si>
  <si>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</si>
  <si>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</si>
  <si>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</si>
  <si>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</si>
  <si>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</si>
  <si>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</si>
  <si>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</si>
  <si>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</si>
  <si>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</si>
  <si>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</si>
  <si>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</si>
  <si>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</si>
  <si>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</si>
  <si>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</si>
  <si>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</si>
  <si>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</si>
  <si>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</si>
  <si>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</si>
  <si>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</si>
  <si>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</si>
  <si>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</si>
  <si>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</si>
  <si>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</si>
  <si>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</si>
  <si>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</si>
  <si>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</si>
  <si>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</si>
  <si>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</si>
  <si>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</si>
  <si>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</si>
  <si>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</si>
  <si>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</si>
  <si>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</si>
  <si>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</si>
  <si>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</si>
  <si>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</si>
  <si>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</si>
  <si>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</si>
  <si>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</si>
  <si>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</si>
  <si>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</si>
  <si>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</si>
  <si>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</si>
  <si>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</si>
  <si>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</si>
  <si>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</si>
  <si>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</si>
  <si>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</si>
  <si>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</si>
  <si>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</si>
  <si>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</si>
  <si>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</si>
  <si>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</si>
  <si>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</si>
  <si>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</si>
  <si>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</si>
  <si>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</si>
  <si>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</si>
  <si>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</si>
  <si>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</si>
  <si>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</si>
  <si>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</si>
  <si>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</si>
  <si>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</si>
  <si>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</si>
  <si>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</si>
  <si>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</si>
  <si>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</si>
  <si>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</si>
  <si>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</si>
  <si>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</si>
  <si>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</si>
  <si>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</si>
  <si>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</si>
  <si>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</si>
  <si>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</si>
  <si>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</si>
  <si>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</si>
  <si>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</si>
  <si>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</si>
  <si>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</si>
  <si>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</si>
  <si>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</si>
  <si>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</si>
  <si>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</si>
  <si>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</si>
  <si>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</si>
  <si>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</si>
  <si>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</si>
  <si>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</si>
  <si>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</si>
  <si>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</si>
  <si>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</si>
  <si>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</si>
  <si>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</si>
  <si>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</si>
  <si>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</si>
  <si>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</si>
  <si>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</si>
  <si>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</si>
  <si>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</si>
  <si>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</si>
  <si>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</si>
  <si>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</si>
  <si>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</si>
  <si>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</si>
  <si>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</si>
  <si>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</si>
  <si>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</si>
  <si>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</si>
  <si>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</si>
  <si>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</si>
  <si>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</si>
  <si>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</si>
  <si>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</si>
  <si>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</si>
  <si>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</si>
  <si>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</si>
  <si>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</si>
  <si>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</si>
  <si>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</si>
  <si>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</si>
  <si>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</si>
  <si>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</si>
  <si>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</si>
  <si>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</si>
  <si>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</si>
  <si>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</si>
  <si>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</si>
  <si>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</si>
  <si>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</si>
  <si>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</si>
  <si>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</si>
  <si>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</si>
  <si>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</si>
  <si>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</si>
  <si>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</si>
  <si>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</si>
  <si>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</si>
  <si>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</si>
  <si>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</si>
  <si>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</si>
  <si>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</si>
  <si>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</si>
  <si>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</si>
  <si>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</si>
  <si>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</si>
  <si>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</si>
  <si>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</si>
  <si>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</si>
  <si>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</si>
  <si>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</si>
  <si>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</si>
  <si>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</si>
  <si>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</si>
  <si>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</si>
  <si>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</si>
  <si>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</si>
  <si>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</si>
  <si>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</si>
  <si>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</si>
  <si>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</si>
  <si>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</si>
  <si>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</si>
  <si>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</si>
  <si>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</si>
  <si>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</si>
  <si>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</si>
  <si>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</si>
  <si>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</si>
  <si>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</si>
  <si>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</si>
  <si>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</si>
  <si>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</si>
  <si>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</si>
  <si>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</si>
  <si>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</si>
  <si>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</si>
  <si>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</si>
  <si>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</si>
  <si>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</si>
  <si>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</si>
  <si>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</si>
  <si>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</si>
  <si>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</si>
  <si>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</si>
  <si>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</si>
  <si>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</si>
  <si>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</si>
  <si>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</si>
  <si>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</si>
  <si>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</si>
  <si>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</si>
  <si>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</si>
  <si>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</si>
  <si>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</si>
  <si>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</si>
  <si>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</si>
  <si>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</si>
  <si>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</si>
  <si>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</si>
  <si>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</si>
  <si>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</si>
  <si>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</si>
  <si>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</si>
  <si>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</si>
  <si>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</si>
  <si>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</si>
  <si>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</si>
  <si>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</si>
  <si>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</si>
  <si>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</si>
  <si>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</si>
  <si>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</si>
  <si>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</si>
  <si>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</si>
  <si>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</si>
  <si>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</si>
  <si>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</si>
  <si>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</si>
  <si>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</si>
  <si>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</si>
  <si>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</si>
  <si>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</si>
  <si>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</si>
  <si>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</si>
  <si>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</si>
  <si>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</si>
  <si>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</si>
  <si>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</si>
  <si>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</si>
  <si>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</si>
  <si>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</si>
  <si>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</si>
  <si>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</si>
  <si>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</si>
  <si>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</si>
  <si>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</si>
  <si>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</si>
  <si>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</si>
  <si>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</si>
  <si>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</si>
  <si>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</si>
  <si>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</si>
  <si>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</si>
  <si>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</si>
  <si>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</si>
  <si>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</si>
  <si>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</si>
  <si>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</si>
  <si>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</si>
  <si>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</si>
  <si>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</si>
  <si>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</si>
  <si>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</si>
  <si>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</si>
  <si>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</si>
  <si>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</si>
  <si>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</si>
  <si>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</si>
  <si>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</si>
  <si>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</si>
  <si>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</si>
  <si>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</si>
  <si>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</si>
  <si>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</si>
  <si>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</si>
  <si>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</si>
  <si>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</si>
  <si>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</si>
  <si>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</si>
  <si>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</si>
  <si>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</si>
  <si>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</si>
  <si>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</si>
  <si>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</si>
  <si>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</si>
  <si>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</si>
  <si>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</si>
  <si>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</si>
  <si>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</si>
  <si>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</si>
  <si>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</si>
  <si>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</si>
  <si>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</si>
  <si>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</si>
  <si>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</si>
  <si>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</si>
  <si>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</si>
  <si>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</si>
  <si>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</si>
  <si>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</si>
  <si>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</si>
  <si>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</si>
  <si>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</si>
  <si>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</si>
  <si>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</si>
  <si>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</si>
  <si>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</si>
  <si>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</si>
  <si>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</si>
  <si>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</si>
  <si>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</si>
  <si>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</si>
  <si>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</si>
  <si>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</si>
  <si>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</si>
  <si>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</si>
  <si>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</si>
  <si>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</si>
  <si>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</si>
  <si>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</si>
  <si>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</si>
  <si>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</si>
  <si>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</si>
  <si>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</si>
  <si>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</si>
  <si>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</si>
  <si>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</si>
  <si>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</si>
  <si>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</si>
  <si>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</si>
  <si>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</si>
  <si>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</si>
  <si>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</si>
  <si>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</si>
  <si>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</si>
  <si>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</si>
  <si>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</si>
  <si>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</si>
  <si>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</si>
  <si>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</si>
  <si>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</si>
  <si>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</si>
  <si>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</si>
  <si>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</si>
  <si>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</si>
  <si>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</si>
  <si>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</si>
  <si>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</si>
  <si>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</si>
  <si>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</si>
  <si>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</si>
  <si>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</si>
  <si>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</si>
  <si>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</si>
  <si>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</si>
  <si>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</si>
  <si>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</si>
  <si>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</si>
  <si>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</si>
  <si>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</si>
  <si>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</si>
  <si>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</si>
  <si>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</si>
  <si>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</si>
  <si>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</si>
  <si>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</si>
  <si>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</si>
  <si>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</si>
  <si>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</si>
  <si>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</si>
  <si>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</si>
  <si>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</si>
  <si>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</si>
  <si>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</si>
  <si>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</si>
  <si>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</si>
  <si>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</si>
  <si>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</si>
  <si>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</si>
  <si>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</si>
  <si>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</si>
  <si>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</si>
  <si>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</si>
  <si>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</si>
  <si>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</si>
  <si>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</si>
  <si>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</si>
  <si>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</si>
  <si>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</si>
  <si>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</si>
  <si>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</si>
  <si>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</si>
  <si>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</si>
  <si>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</si>
  <si>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</si>
  <si>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</si>
  <si>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</si>
  <si>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</si>
  <si>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</si>
  <si>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</si>
  <si>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</si>
  <si>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</si>
  <si>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</si>
  <si>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</si>
  <si>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</si>
  <si>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</si>
  <si>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</si>
  <si>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</si>
  <si>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</si>
  <si>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</si>
  <si>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</si>
  <si>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</si>
  <si>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</si>
  <si>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</si>
  <si>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</si>
  <si>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</si>
  <si>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</si>
  <si>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</si>
  <si>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</si>
  <si>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</si>
  <si>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</si>
  <si>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</si>
  <si>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</si>
  <si>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</si>
  <si>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</si>
  <si>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</si>
  <si>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</si>
  <si>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</si>
  <si>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</si>
  <si>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</si>
  <si>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</si>
  <si>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</si>
  <si>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</si>
  <si>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</si>
  <si>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</si>
  <si>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</si>
  <si>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</si>
  <si>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</si>
  <si>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</si>
  <si>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</si>
  <si>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</si>
  <si>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</si>
  <si>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</si>
  <si>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</si>
  <si>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</si>
  <si>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</si>
  <si>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</si>
  <si>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</si>
  <si>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</si>
  <si>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</si>
  <si>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</si>
  <si>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</si>
  <si>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</si>
  <si>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</si>
  <si>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</si>
  <si>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</si>
  <si>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</si>
  <si>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</si>
  <si>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</si>
  <si>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</si>
  <si>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</si>
  <si>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</si>
  <si>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</si>
  <si>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</si>
  <si>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</si>
  <si>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</si>
  <si>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</si>
  <si>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</si>
  <si>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</si>
  <si>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</si>
  <si>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</si>
  <si>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</si>
  <si>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</si>
  <si>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</si>
  <si>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</si>
  <si>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</si>
  <si>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</si>
  <si>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</si>
  <si>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</si>
  <si>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</si>
  <si>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</si>
  <si>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</si>
  <si>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</si>
  <si>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</si>
  <si>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</si>
  <si>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</si>
  <si>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</si>
  <si>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</si>
  <si>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</si>
  <si>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</si>
  <si>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</si>
  <si>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</si>
  <si>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</si>
  <si>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</si>
  <si>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</si>
  <si>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</si>
  <si>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</si>
  <si>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</si>
  <si>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</si>
  <si>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</si>
  <si>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</si>
  <si>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</si>
  <si>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</si>
  <si>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</si>
  <si>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</si>
  <si>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</si>
  <si>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</si>
  <si>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</si>
  <si>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</si>
  <si>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</si>
  <si>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</si>
  <si>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</si>
  <si>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</si>
  <si>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</si>
  <si>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</si>
  <si>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</si>
  <si>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</si>
  <si>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</si>
  <si>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</si>
  <si>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</si>
  <si>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</si>
  <si>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</si>
  <si>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</si>
  <si>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</si>
  <si>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</si>
  <si>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</si>
  <si>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</si>
  <si>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</si>
  <si>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</si>
  <si>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</si>
  <si>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</si>
  <si>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</si>
  <si>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</si>
  <si>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</si>
  <si>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</si>
  <si>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</si>
  <si>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</si>
  <si>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</si>
  <si>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</si>
  <si>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</si>
  <si>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</si>
  <si>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</si>
  <si>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</si>
  <si>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</si>
  <si>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</si>
  <si>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</si>
  <si>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</si>
  <si>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</si>
  <si>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</si>
  <si>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</si>
  <si>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</si>
  <si>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</si>
  <si>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</si>
  <si>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</si>
  <si>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</si>
  <si>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</si>
  <si>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</si>
  <si>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</si>
  <si>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</si>
  <si>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</si>
  <si>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</si>
  <si>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</si>
  <si>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</si>
  <si>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</si>
  <si>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</si>
  <si>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</si>
  <si>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</si>
  <si>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</si>
  <si>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</si>
  <si>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</si>
  <si>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</si>
  <si>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</si>
  <si>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</si>
  <si>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</si>
  <si>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</si>
  <si>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</si>
  <si>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</si>
  <si>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</si>
  <si>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</si>
  <si>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</si>
  <si>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</si>
  <si>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</si>
  <si>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</si>
  <si>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</si>
  <si>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</si>
  <si>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</si>
  <si>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</si>
  <si>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</si>
  <si>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</si>
  <si>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</si>
  <si>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</si>
  <si>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</si>
  <si>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</si>
  <si>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</si>
  <si>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</si>
  <si>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</si>
  <si>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</si>
  <si>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</si>
  <si>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</si>
  <si>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</si>
  <si>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</si>
  <si>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</si>
  <si>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</si>
  <si>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</si>
  <si>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</si>
  <si>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</si>
  <si>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</si>
  <si>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</si>
  <si>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</si>
  <si>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</si>
  <si>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</si>
  <si>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</si>
  <si>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</si>
  <si>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</si>
  <si>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</si>
  <si>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</si>
  <si>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</si>
  <si>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</si>
  <si>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</si>
  <si>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</si>
  <si>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</si>
  <si>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</si>
  <si>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</si>
  <si>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</si>
  <si>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</si>
  <si>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</si>
  <si>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</si>
  <si>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</si>
  <si>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</si>
  <si>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</si>
  <si>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</si>
  <si>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</si>
  <si>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</si>
  <si>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</si>
  <si>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</si>
  <si>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</si>
  <si>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</si>
  <si>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</si>
  <si>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</si>
  <si>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</si>
  <si>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</si>
  <si>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</si>
  <si>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</si>
  <si>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</si>
  <si>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</si>
  <si>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</si>
  <si>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</si>
  <si>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</si>
  <si>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</si>
  <si>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</si>
  <si>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</si>
  <si>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</si>
  <si>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</si>
  <si>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</si>
  <si>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</si>
  <si>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</si>
  <si>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</si>
  <si>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</si>
  <si>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</si>
  <si>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</si>
  <si>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</si>
  <si>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</si>
  <si>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</si>
  <si>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</si>
  <si>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</si>
  <si>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</si>
  <si>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</si>
  <si>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</si>
  <si>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</si>
  <si>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</si>
  <si>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</si>
  <si>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</si>
  <si>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</si>
  <si>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</si>
  <si>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</si>
  <si>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</si>
  <si>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</si>
  <si>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</si>
  <si>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</si>
  <si>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</si>
  <si>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</si>
  <si>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</si>
  <si>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</si>
  <si>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</si>
  <si>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</si>
  <si>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</si>
  <si>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</si>
  <si>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</si>
  <si>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</si>
  <si>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</si>
  <si>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</si>
  <si>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</si>
  <si>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</si>
  <si>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</si>
  <si>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</si>
  <si>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</si>
  <si>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</si>
  <si>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</si>
  <si>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</si>
  <si>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</si>
  <si>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</si>
  <si>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</si>
  <si>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</si>
  <si>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</si>
  <si>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</si>
  <si>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</si>
  <si>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</si>
  <si>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</si>
  <si>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</si>
  <si>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</si>
  <si>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</si>
  <si>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</si>
  <si>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</si>
  <si>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</si>
  <si>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</si>
  <si>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</si>
  <si>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</si>
  <si>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</si>
  <si>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</si>
  <si>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</si>
  <si>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</si>
  <si>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</si>
  <si>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</si>
  <si>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</si>
  <si>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</si>
  <si>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</si>
  <si>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</si>
  <si>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</si>
  <si>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</si>
  <si>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</si>
  <si>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</si>
  <si>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</si>
  <si>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</si>
  <si>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</si>
  <si>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</si>
  <si>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</si>
  <si>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</si>
  <si>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</si>
  <si>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</si>
  <si>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</si>
  <si>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</si>
  <si>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</si>
  <si>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</si>
  <si>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</si>
  <si>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</si>
  <si>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</si>
  <si>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</si>
  <si>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</si>
  <si>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</si>
  <si>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</si>
  <si>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</si>
  <si>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</si>
  <si>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</si>
  <si>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</si>
  <si>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</si>
  <si>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</si>
  <si>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</si>
  <si>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</si>
  <si>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</si>
  <si>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</si>
  <si>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</si>
  <si>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</si>
  <si>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</si>
  <si>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</si>
  <si>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</si>
  <si>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</si>
  <si>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</si>
  <si>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</si>
  <si>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</si>
  <si>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</si>
  <si>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</si>
  <si>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</si>
  <si>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</si>
  <si>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</si>
  <si>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</si>
  <si>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</si>
  <si>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</si>
  <si>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</si>
  <si>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</si>
  <si>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</si>
  <si>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</si>
  <si>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</si>
  <si>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</si>
  <si>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</si>
  <si>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</si>
  <si>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</si>
  <si>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</si>
  <si>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</si>
  <si>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</si>
  <si>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</si>
  <si>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</si>
  <si>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</si>
  <si>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</si>
  <si>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</si>
  <si>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</si>
  <si>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</si>
  <si>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</si>
  <si>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</si>
  <si>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</si>
  <si>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</si>
  <si>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</si>
  <si>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</si>
  <si>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</si>
  <si>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</si>
  <si>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</si>
  <si>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</si>
  <si>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</si>
  <si>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</si>
  <si>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</si>
  <si>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</si>
  <si>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</si>
  <si>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</si>
  <si>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</si>
  <si>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</si>
  <si>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</si>
  <si>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</si>
  <si>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</si>
  <si>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</si>
  <si>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</si>
  <si>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</si>
  <si>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</si>
  <si>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</si>
  <si>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</si>
  <si>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</si>
  <si>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</si>
  <si>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</si>
  <si>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</si>
  <si>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</si>
  <si>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</si>
  <si>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</si>
  <si>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</si>
  <si>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</si>
  <si>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</si>
  <si>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</si>
  <si>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</si>
  <si>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</si>
  <si>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</si>
  <si>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</si>
  <si>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</si>
  <si>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</si>
  <si>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</si>
  <si>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</si>
  <si>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</si>
  <si>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</si>
  <si>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</si>
  <si>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</si>
  <si>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</si>
  <si>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</si>
  <si>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</si>
  <si>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</si>
  <si>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</si>
  <si>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</si>
  <si>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</si>
  <si>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</si>
  <si>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</si>
  <si>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</si>
  <si>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</si>
  <si>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</si>
  <si>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</si>
  <si>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</si>
  <si>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</si>
  <si>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</si>
  <si>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</si>
  <si>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</si>
  <si>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</si>
  <si>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</si>
  <si>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</si>
  <si>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</si>
  <si>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</si>
  <si>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</si>
  <si>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</si>
  <si>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</si>
  <si>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</si>
  <si>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</si>
  <si>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</si>
  <si>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</si>
  <si>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</si>
  <si>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</si>
  <si>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</si>
  <si>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</si>
  <si>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</si>
  <si>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</si>
  <si>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</si>
  <si>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</si>
  <si>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</si>
  <si>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</si>
  <si>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</si>
  <si>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</si>
  <si>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</si>
  <si>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</si>
  <si>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</si>
  <si>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</si>
  <si>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</si>
  <si>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</si>
  <si>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</si>
  <si>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</si>
  <si>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</si>
  <si>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</si>
  <si>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</si>
  <si>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</si>
  <si>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</si>
  <si>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</si>
  <si>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</si>
  <si>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</si>
  <si>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</si>
  <si>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</si>
  <si>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</si>
  <si>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</si>
  <si>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</si>
  <si>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</si>
  <si>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</si>
  <si>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</si>
  <si>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</si>
  <si>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</si>
  <si>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</si>
  <si>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</si>
  <si>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</si>
  <si>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</si>
  <si>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</si>
  <si>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</si>
  <si>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</si>
  <si>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</si>
  <si>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</si>
  <si>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</si>
  <si>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</si>
  <si>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</si>
  <si>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</si>
  <si>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</si>
  <si>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</si>
  <si>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</si>
  <si>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</si>
  <si>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</si>
  <si>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</si>
  <si>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</si>
  <si>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</si>
  <si>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</si>
  <si>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</si>
  <si>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</si>
  <si>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</si>
  <si>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</si>
  <si>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</si>
  <si>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</si>
  <si>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</si>
  <si>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</si>
  <si>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</si>
  <si>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</si>
  <si>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</si>
  <si>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</si>
  <si>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</si>
  <si>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</si>
  <si>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</si>
  <si>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</si>
  <si>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</si>
  <si>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</si>
  <si>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</si>
  <si>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</si>
  <si>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</si>
  <si>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</si>
  <si>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</si>
  <si>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</si>
  <si>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</si>
  <si>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</si>
  <si>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</si>
  <si>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</si>
  <si>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</si>
  <si>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</si>
  <si>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</si>
  <si>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</si>
  <si>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</si>
  <si>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</si>
  <si>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</si>
  <si>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</si>
  <si>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</si>
  <si>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</si>
  <si>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</si>
  <si>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</si>
  <si>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</si>
  <si>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</si>
  <si>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</si>
  <si>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</si>
  <si>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</si>
  <si>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</si>
  <si>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</si>
  <si>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</si>
  <si>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</si>
  <si>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</si>
  <si>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</si>
  <si>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</si>
  <si>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</si>
  <si>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</si>
  <si>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</si>
  <si>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</si>
  <si>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</si>
  <si>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</si>
  <si>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</si>
  <si>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</si>
  <si>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</si>
  <si>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</si>
  <si>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</si>
  <si>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</si>
  <si>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</si>
  <si>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</si>
  <si>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</si>
  <si>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</si>
  <si>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</si>
  <si>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</si>
  <si>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</si>
  <si>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</si>
  <si>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</si>
  <si>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</si>
  <si>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</si>
  <si>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</si>
  <si>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</si>
  <si>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</si>
  <si>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</si>
  <si>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</si>
  <si>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</si>
  <si>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</si>
  <si>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</si>
  <si>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</si>
  <si>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</si>
  <si>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</si>
  <si>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</si>
  <si>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</si>
  <si>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</si>
  <si>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</si>
  <si>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</si>
  <si>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</si>
  <si>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</si>
  <si>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</si>
  <si>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</si>
  <si>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</si>
  <si>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</si>
  <si>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</si>
  <si>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</si>
  <si>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</si>
  <si>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</si>
  <si>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</si>
  <si>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</si>
  <si>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</si>
  <si>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</si>
  <si>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</si>
  <si>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</si>
  <si>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</si>
  <si>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</si>
  <si>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</si>
  <si>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</si>
  <si>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</si>
  <si>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</si>
  <si>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</si>
  <si>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</si>
  <si>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</si>
  <si>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</si>
  <si>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</si>
  <si>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</si>
  <si>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</si>
  <si>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</si>
  <si>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</si>
  <si>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</si>
  <si>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</si>
  <si>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</si>
  <si>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</si>
  <si>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</si>
  <si>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</si>
  <si>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</si>
  <si>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</si>
  <si>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</si>
  <si>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</si>
  <si>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</si>
  <si>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</si>
  <si>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</si>
  <si>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</si>
  <si>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</si>
  <si>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</si>
  <si>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</si>
  <si>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</si>
  <si>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</si>
  <si>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</si>
  <si>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</si>
  <si>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</si>
  <si>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</si>
  <si>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</si>
  <si>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</si>
  <si>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</si>
  <si>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</si>
  <si>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</si>
  <si>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</si>
  <si>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</si>
  <si>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</si>
  <si>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</si>
  <si>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</si>
  <si>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</si>
  <si>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</si>
  <si>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</si>
  <si>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</si>
  <si>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</si>
  <si>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</si>
  <si>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</si>
  <si>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</si>
  <si>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</si>
  <si>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</si>
  <si>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</si>
  <si>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</si>
  <si>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</si>
  <si>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</si>
  <si>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</si>
  <si>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</si>
  <si>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</si>
  <si>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</si>
  <si>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</si>
  <si>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</si>
  <si>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</si>
  <si>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</si>
  <si>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</si>
  <si>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</si>
  <si>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</si>
  <si>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</si>
  <si>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</si>
  <si>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</si>
  <si>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</si>
  <si>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</si>
  <si>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</si>
  <si>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</si>
  <si>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</si>
  <si>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</si>
  <si>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</si>
  <si>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</si>
  <si>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</si>
  <si>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</si>
  <si>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</si>
  <si>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</si>
  <si>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</si>
  <si>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</si>
  <si>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</si>
  <si>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</si>
  <si>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</si>
  <si>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</si>
  <si>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</si>
  <si>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</si>
  <si>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</si>
  <si>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</si>
  <si>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</si>
  <si>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</si>
  <si>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</si>
  <si>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</si>
  <si>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</si>
  <si>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</si>
  <si>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</si>
  <si>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</si>
  <si>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</si>
  <si>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</si>
  <si>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</si>
  <si>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</si>
  <si>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</si>
  <si>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</si>
  <si>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</si>
  <si>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</si>
  <si>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</si>
  <si>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</si>
  <si>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</si>
  <si>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</si>
  <si>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</si>
  <si>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</si>
  <si>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</si>
  <si>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</si>
  <si>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</si>
  <si>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</si>
  <si>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</si>
  <si>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</si>
  <si>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</si>
  <si>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</si>
  <si>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</si>
  <si>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</si>
  <si>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</si>
  <si>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</si>
  <si>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</si>
  <si>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</si>
  <si>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</si>
  <si>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</si>
  <si>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</si>
  <si>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</si>
  <si>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</si>
  <si>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</si>
  <si>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</si>
  <si>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</si>
  <si>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</si>
  <si>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</si>
  <si>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</si>
  <si>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</si>
  <si>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</si>
  <si>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</si>
  <si>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</si>
  <si>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</si>
  <si>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</si>
  <si>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</si>
  <si>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</si>
  <si>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</si>
  <si>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</si>
  <si>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</si>
  <si>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</si>
  <si>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</si>
  <si>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</si>
  <si>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</si>
  <si>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</si>
  <si>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</si>
  <si>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</si>
  <si>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</si>
  <si>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</si>
  <si>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</si>
  <si>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</si>
  <si>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</si>
  <si>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</si>
  <si>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</si>
  <si>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</si>
  <si>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</si>
  <si>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</si>
  <si>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</si>
  <si>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</si>
  <si>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</si>
  <si>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</si>
  <si>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</si>
  <si>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</si>
  <si>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</si>
  <si>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</si>
  <si>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</si>
  <si>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</si>
  <si>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</si>
  <si>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</si>
  <si>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</si>
  <si>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</si>
  <si>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</si>
  <si>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</si>
  <si>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</si>
  <si>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</si>
  <si>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</si>
  <si>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</si>
  <si>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</si>
  <si>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</si>
  <si>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</si>
  <si>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</si>
  <si>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</si>
  <si>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</si>
  <si>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</si>
  <si>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</si>
  <si>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</si>
  <si>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</si>
  <si>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</si>
  <si>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</si>
  <si>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</si>
  <si>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</si>
  <si>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</si>
  <si>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</si>
  <si>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</si>
  <si>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</si>
  <si>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</si>
  <si>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</si>
  <si>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</si>
  <si>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</si>
  <si>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</si>
  <si>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</si>
  <si>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</si>
  <si>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</si>
  <si>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</si>
  <si>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</si>
  <si>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</si>
  <si>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</si>
  <si>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</si>
  <si>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</si>
  <si>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</si>
  <si>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</si>
  <si>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</si>
  <si>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</si>
  <si>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</si>
  <si>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</si>
  <si>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</si>
  <si>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</si>
  <si>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</si>
  <si>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</si>
  <si>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</si>
  <si>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</si>
  <si>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</si>
  <si>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</si>
  <si>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</si>
  <si>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</si>
  <si>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</si>
  <si>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</si>
  <si>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</si>
  <si>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</si>
  <si>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</si>
  <si>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</si>
  <si>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</si>
  <si>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</si>
  <si>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</si>
  <si>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</si>
  <si>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</si>
  <si>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</si>
  <si>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</si>
  <si>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</si>
  <si>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</si>
  <si>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</si>
  <si>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</si>
  <si>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</si>
  <si>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</si>
  <si>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</si>
  <si>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</si>
  <si>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</si>
  <si>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</si>
  <si>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</si>
  <si>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</si>
  <si>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</si>
  <si>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</si>
  <si>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</si>
  <si>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</si>
  <si>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</si>
  <si>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</si>
  <si>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</si>
  <si>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</si>
  <si>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</si>
  <si>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</si>
  <si>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</si>
  <si>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</si>
  <si>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</si>
  <si>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</si>
  <si>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</si>
  <si>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</si>
  <si>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</si>
  <si>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</si>
  <si>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</si>
  <si>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</si>
  <si>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</si>
  <si>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</si>
  <si>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</si>
  <si>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</si>
  <si>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</si>
  <si>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</si>
  <si>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</si>
  <si>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</si>
  <si>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</si>
  <si>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</si>
  <si>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</si>
  <si>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</si>
  <si>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</si>
  <si>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</si>
  <si>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</si>
  <si>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</si>
  <si>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</si>
  <si>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</si>
  <si>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</si>
  <si>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</si>
  <si>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</si>
  <si>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</si>
  <si>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</si>
  <si>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</si>
  <si>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</si>
  <si>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</si>
  <si>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</si>
  <si>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</si>
  <si>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</si>
  <si>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</si>
  <si>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</si>
  <si>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</si>
  <si>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</si>
  <si>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</si>
  <si>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</si>
  <si>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</si>
  <si>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</si>
  <si>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</si>
  <si>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</si>
  <si>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</si>
  <si>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</si>
  <si>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</si>
  <si>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</si>
  <si>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</si>
  <si>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</si>
  <si>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</si>
  <si>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</si>
  <si>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</si>
  <si>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</si>
  <si>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</si>
  <si>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</si>
  <si>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</si>
  <si>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</si>
  <si>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</si>
  <si>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</si>
  <si>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</si>
  <si>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</si>
  <si>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</si>
  <si>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</si>
  <si>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</si>
  <si>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</si>
  <si>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</si>
  <si>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</si>
  <si>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</si>
  <si>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</si>
  <si>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</si>
  <si>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</si>
  <si>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</si>
  <si>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</si>
  <si>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</si>
  <si>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</si>
  <si>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</si>
  <si>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</si>
  <si>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</si>
  <si>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</si>
  <si>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</si>
  <si>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</si>
  <si>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</si>
  <si>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</si>
  <si>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</si>
  <si>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</si>
  <si>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</si>
  <si>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</si>
  <si>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</si>
  <si>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</si>
  <si>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</si>
  <si>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</si>
  <si>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</si>
  <si>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</si>
  <si>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</si>
  <si>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</si>
  <si>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</si>
  <si>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</si>
  <si>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</si>
  <si>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</si>
  <si>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</si>
  <si>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</si>
  <si>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</si>
  <si>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</si>
  <si>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</si>
  <si>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</si>
  <si>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</si>
  <si>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</si>
  <si>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</si>
  <si>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</si>
  <si>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</si>
  <si>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</si>
  <si>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</si>
  <si>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</si>
  <si>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</si>
  <si>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</si>
  <si>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</si>
  <si>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</si>
  <si>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</si>
  <si>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</si>
  <si>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</si>
  <si>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</si>
  <si>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</si>
  <si>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</si>
  <si>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</si>
  <si>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</si>
  <si>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</si>
  <si>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</si>
  <si>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</si>
  <si>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</si>
  <si>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</si>
  <si>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</si>
  <si>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</si>
  <si>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</si>
  <si>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</si>
  <si>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</si>
  <si>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</si>
  <si>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</si>
  <si>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</si>
  <si>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</si>
  <si>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</si>
  <si>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</si>
  <si>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</si>
  <si>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</si>
  <si>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</si>
  <si>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</si>
  <si>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</si>
  <si>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</si>
  <si>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</si>
  <si>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</si>
  <si>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</si>
  <si>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</si>
  <si>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</si>
  <si>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</si>
  <si>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</si>
  <si>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</si>
  <si>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</si>
  <si>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</si>
  <si>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</si>
  <si>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</si>
  <si>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</si>
  <si>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</si>
  <si>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</si>
  <si>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</si>
  <si>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</si>
  <si>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</si>
  <si>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</si>
  <si>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</si>
  <si>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</si>
  <si>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</si>
  <si>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</si>
  <si>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</si>
  <si>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</si>
  <si>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</si>
  <si>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</si>
  <si>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</si>
  <si>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</si>
  <si>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</si>
  <si>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</si>
  <si>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</si>
  <si>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</si>
  <si>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</si>
  <si>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</si>
  <si>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</si>
  <si>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</si>
  <si>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</si>
  <si>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</si>
  <si>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</si>
  <si>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</si>
  <si>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</si>
  <si>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</si>
  <si>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</si>
  <si>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</si>
  <si>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</si>
  <si>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</si>
  <si>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</si>
  <si>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</si>
  <si>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</si>
  <si>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</si>
  <si>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</si>
  <si>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</si>
  <si>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</si>
  <si>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</si>
  <si>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</si>
  <si>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</si>
  <si>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</si>
  <si>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</si>
  <si>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</si>
  <si>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</si>
  <si>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</si>
  <si>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</si>
  <si>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</si>
  <si>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</si>
  <si>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</si>
  <si>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</si>
  <si>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</si>
  <si>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</si>
  <si>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</si>
  <si>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</si>
  <si>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</si>
  <si>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</si>
  <si>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</si>
  <si>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</si>
  <si>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</si>
  <si>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</si>
  <si>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</si>
  <si>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</si>
  <si>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</si>
  <si>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</si>
  <si>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</si>
  <si>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</si>
  <si>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</si>
  <si>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</si>
  <si>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</si>
  <si>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</si>
  <si>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</si>
  <si>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</si>
  <si>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</si>
  <si>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</si>
  <si>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</si>
  <si>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</si>
  <si>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</si>
  <si>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</si>
  <si>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</si>
  <si>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</si>
  <si>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</si>
  <si>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</si>
  <si>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</si>
  <si>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</si>
  <si>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</si>
  <si>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</si>
  <si>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</si>
  <si>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</si>
  <si>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</si>
  <si>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</si>
  <si>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</si>
  <si>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</si>
  <si>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</si>
  <si>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</si>
  <si>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</si>
  <si>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</si>
  <si>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</si>
  <si>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</si>
  <si>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</si>
  <si>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</si>
  <si>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</si>
  <si>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</si>
  <si>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</si>
  <si>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</si>
  <si>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</si>
  <si>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</si>
  <si>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</si>
  <si>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</si>
  <si>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</si>
  <si>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</si>
  <si>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</si>
  <si>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</si>
  <si>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</si>
  <si>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</si>
  <si>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</si>
  <si>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</si>
  <si>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</si>
  <si>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</si>
  <si>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</si>
  <si>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</si>
  <si>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</si>
  <si>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</si>
  <si>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</si>
  <si>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</si>
  <si>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</si>
  <si>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</si>
  <si>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</si>
  <si>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</si>
  <si>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</si>
  <si>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</si>
  <si>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</si>
  <si>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</si>
  <si>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</si>
  <si>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</si>
  <si>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</si>
  <si>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</si>
  <si>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</si>
  <si>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</si>
  <si>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</si>
  <si>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</si>
  <si>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</si>
  <si>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</si>
  <si>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</si>
  <si>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</si>
  <si>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</si>
  <si>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</si>
  <si>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</si>
  <si>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</si>
  <si>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</si>
  <si>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</si>
  <si>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</si>
  <si>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</si>
  <si>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</si>
  <si>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</si>
  <si>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</si>
  <si>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</si>
  <si>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</si>
  <si>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</si>
  <si>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</si>
  <si>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</si>
  <si>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</si>
  <si>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</si>
  <si>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</si>
  <si>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</si>
  <si>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</si>
  <si>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</si>
  <si>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</si>
  <si>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</si>
  <si>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</si>
  <si>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</si>
  <si>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</si>
  <si>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</si>
  <si>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</si>
  <si>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</si>
  <si>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</si>
  <si>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</si>
  <si>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</si>
  <si>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</si>
  <si>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</si>
  <si>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</si>
  <si>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</si>
  <si>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</si>
  <si>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</si>
  <si>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</si>
  <si>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</si>
  <si>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</si>
  <si>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</si>
  <si>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</si>
  <si>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</si>
  <si>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</si>
  <si>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</si>
  <si>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</si>
  <si>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</si>
  <si>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</si>
  <si>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</si>
  <si>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</si>
  <si>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</si>
  <si>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</si>
  <si>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</si>
  <si>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</si>
  <si>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</si>
  <si>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</si>
  <si>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</si>
  <si>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</si>
  <si>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</si>
  <si>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</si>
  <si>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</si>
  <si>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</si>
  <si>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</si>
  <si>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</si>
  <si>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</si>
  <si>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</si>
  <si>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</si>
  <si>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</si>
  <si>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</si>
  <si>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</si>
  <si>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</si>
  <si>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</si>
  <si>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</si>
  <si>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</si>
  <si>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</si>
  <si>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</si>
  <si>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</si>
  <si>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</si>
  <si>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</si>
  <si>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</si>
  <si>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</si>
  <si>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</si>
  <si>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</si>
  <si>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</si>
  <si>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</si>
  <si>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</si>
  <si>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</si>
  <si>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</si>
  <si>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</si>
  <si>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</si>
  <si>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</si>
  <si>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</si>
  <si>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</si>
  <si>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</si>
  <si>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</si>
  <si>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</si>
  <si>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</si>
  <si>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</si>
  <si>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</si>
  <si>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</si>
  <si>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</si>
  <si>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</si>
  <si>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</si>
  <si>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</si>
  <si>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</si>
  <si>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</si>
  <si>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</si>
  <si>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</si>
  <si>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</si>
  <si>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</si>
  <si>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</si>
  <si>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</si>
  <si>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</si>
  <si>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</si>
  <si>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</si>
  <si>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</si>
  <si>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</si>
  <si>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</si>
  <si>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</si>
  <si>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</si>
  <si>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</si>
  <si>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</si>
  <si>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</si>
  <si>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</si>
  <si>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</si>
  <si>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</si>
  <si>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</si>
  <si>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</si>
  <si>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</si>
  <si>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</si>
  <si>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</si>
  <si>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</si>
  <si>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</si>
  <si>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</si>
  <si>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</si>
  <si>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</si>
  <si>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</si>
  <si>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</si>
  <si>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</si>
  <si>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</si>
  <si>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</si>
  <si>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</si>
  <si>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</si>
  <si>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</si>
  <si>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</si>
  <si>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</si>
  <si>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</si>
  <si>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</si>
  <si>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</si>
  <si>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</si>
  <si>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</si>
  <si>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</si>
  <si>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</si>
  <si>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</si>
  <si>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</si>
  <si>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</si>
  <si>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</si>
  <si>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</si>
  <si>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</si>
  <si>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</si>
  <si>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</si>
  <si>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</si>
  <si>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</si>
  <si>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</si>
  <si>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</si>
  <si>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</si>
  <si>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</si>
  <si>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</si>
  <si>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</si>
  <si>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</si>
  <si>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</si>
  <si>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</si>
  <si>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</si>
  <si>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</si>
  <si>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</si>
  <si>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</si>
  <si>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</si>
  <si>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</si>
  <si>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</si>
  <si>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</si>
  <si>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</si>
  <si>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</si>
  <si>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</si>
  <si>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</si>
  <si>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</si>
  <si>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</si>
  <si>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</si>
  <si>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</si>
  <si>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</si>
  <si>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</si>
  <si>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</si>
  <si>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</si>
  <si>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</si>
  <si>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</si>
  <si>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</si>
  <si>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</si>
  <si>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</si>
  <si>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</si>
  <si>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</si>
  <si>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</si>
  <si>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</si>
  <si>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</si>
  <si>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</si>
  <si>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</si>
  <si>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</si>
  <si>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</si>
  <si>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</si>
  <si>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</si>
  <si>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</si>
  <si>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</si>
  <si>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</si>
  <si>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</si>
  <si>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</si>
  <si>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</si>
  <si>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</si>
  <si>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</si>
  <si>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</si>
  <si>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</si>
  <si>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</si>
  <si>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</si>
  <si>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</si>
  <si>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</si>
  <si>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</si>
  <si>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</si>
  <si>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</si>
  <si>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</si>
  <si>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</si>
  <si>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</si>
  <si>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</si>
  <si>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</si>
  <si>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</si>
  <si>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</si>
  <si>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</si>
  <si>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</si>
  <si>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</si>
  <si>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</si>
  <si>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</si>
  <si>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</si>
  <si>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</si>
  <si>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</si>
  <si>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</si>
  <si>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</si>
  <si>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</si>
  <si>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</si>
  <si>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</si>
  <si>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</si>
  <si>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</si>
  <si>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</si>
  <si>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</si>
  <si>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</si>
  <si>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</si>
  <si>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</si>
  <si>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</si>
  <si>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</si>
  <si>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</si>
  <si>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</si>
  <si>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</si>
  <si>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</si>
  <si>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</si>
  <si>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</si>
  <si>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</si>
  <si>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</si>
  <si>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</si>
  <si>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</si>
  <si>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</si>
  <si>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</si>
  <si>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</si>
  <si>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</si>
  <si>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</si>
  <si>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</si>
  <si>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</si>
  <si>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</si>
  <si>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</si>
  <si>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</si>
  <si>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</si>
  <si>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</si>
  <si>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</si>
  <si>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</si>
  <si>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</si>
  <si>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</si>
  <si>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</si>
  <si>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</si>
  <si>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</si>
  <si>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</si>
  <si>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</si>
  <si>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</si>
  <si>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</si>
  <si>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</si>
  <si>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</si>
  <si>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</si>
  <si>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</si>
  <si>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</si>
  <si>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</si>
  <si>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</si>
  <si>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</si>
  <si>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</si>
  <si>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</si>
  <si>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</si>
  <si>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</si>
  <si>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</si>
  <si>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</si>
  <si>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</si>
  <si>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</si>
  <si>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</si>
  <si>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</si>
  <si>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</si>
  <si>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</si>
  <si>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</si>
  <si>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</si>
  <si>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</si>
  <si>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</si>
  <si>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</si>
  <si>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</si>
  <si>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</si>
  <si>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</si>
  <si>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</si>
  <si>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</si>
  <si>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</si>
  <si>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</si>
  <si>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</si>
  <si>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</si>
  <si>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</si>
  <si>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</si>
  <si>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</si>
  <si>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</si>
  <si>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</si>
  <si>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</si>
  <si>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</si>
  <si>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</si>
  <si>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</si>
  <si>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</si>
  <si>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</si>
  <si>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</si>
  <si>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</si>
  <si>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</si>
  <si>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</si>
  <si>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</si>
  <si>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</si>
  <si>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</si>
  <si>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</si>
  <si>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</si>
  <si>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</si>
  <si>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</si>
  <si>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</si>
  <si>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</si>
  <si>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</si>
  <si>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</si>
  <si>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</si>
  <si>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</si>
  <si>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</si>
  <si>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</si>
  <si>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</si>
  <si>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</si>
  <si>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</si>
  <si>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</si>
  <si>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</si>
  <si>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</si>
  <si>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</si>
  <si>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</si>
  <si>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</si>
  <si>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</si>
  <si>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</si>
  <si>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</si>
  <si>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</si>
  <si>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</si>
  <si>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</si>
  <si>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</si>
  <si>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</si>
  <si>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</si>
  <si>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</si>
  <si>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</si>
  <si>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</si>
  <si>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</si>
  <si>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</si>
  <si>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</si>
  <si>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</si>
  <si>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</si>
  <si>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</si>
  <si>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</si>
  <si>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</si>
  <si>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</si>
  <si>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</si>
  <si>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</si>
  <si>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</si>
  <si>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</si>
  <si>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</si>
  <si>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</si>
  <si>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</si>
  <si>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</si>
  <si>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</si>
  <si>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</si>
  <si>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</si>
  <si>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</si>
  <si>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</si>
  <si>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</si>
  <si>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</si>
  <si>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</si>
  <si>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</si>
  <si>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</si>
  <si>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</si>
  <si>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</si>
  <si>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</si>
  <si>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</si>
  <si>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</si>
  <si>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</si>
  <si>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</si>
  <si>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</si>
  <si>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</si>
  <si>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</si>
  <si>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</si>
  <si>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</si>
  <si>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</si>
  <si>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</si>
  <si>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</si>
  <si>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</si>
  <si>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</si>
  <si>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</si>
  <si>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</si>
  <si>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</si>
  <si>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</si>
  <si>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</si>
  <si>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</si>
  <si>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</si>
  <si>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</si>
  <si>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</si>
  <si>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</si>
  <si>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</si>
  <si>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</si>
  <si>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</si>
  <si>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</si>
  <si>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</si>
  <si>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</si>
  <si>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</si>
  <si>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</si>
  <si>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</si>
  <si>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</si>
  <si>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</si>
  <si>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</si>
  <si>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</si>
  <si>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</si>
  <si>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</si>
  <si>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</si>
  <si>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</si>
  <si>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</si>
  <si>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</si>
  <si>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</si>
  <si>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</si>
  <si>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</si>
  <si>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</si>
  <si>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</si>
  <si>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</si>
  <si>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</si>
  <si>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</si>
  <si>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</si>
  <si>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</si>
  <si>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</si>
  <si>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</si>
  <si>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</si>
  <si>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</si>
  <si>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</si>
  <si>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</si>
  <si>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</si>
  <si>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</si>
  <si>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</si>
  <si>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</si>
  <si>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</si>
  <si>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</si>
  <si>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</si>
  <si>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</si>
  <si>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</si>
  <si>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</si>
  <si>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</si>
  <si>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</si>
  <si>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</si>
  <si>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</si>
  <si>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</si>
  <si>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</si>
  <si>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</si>
  <si>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</si>
  <si>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</si>
  <si>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</si>
  <si>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</si>
  <si>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</si>
  <si>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</si>
  <si>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</si>
  <si>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</si>
  <si>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</si>
  <si>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</si>
  <si>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</si>
  <si>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</si>
  <si>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</si>
  <si>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</si>
  <si>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</si>
  <si>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</si>
  <si>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</si>
  <si>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</si>
  <si>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</si>
  <si>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</si>
  <si>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</si>
  <si>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</si>
  <si>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</si>
  <si>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</si>
  <si>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</si>
  <si>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</si>
  <si>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</si>
  <si>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</si>
  <si>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</si>
  <si>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</si>
  <si>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</si>
  <si>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</si>
  <si>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</si>
  <si>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</si>
  <si>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</si>
  <si>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</si>
  <si>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</si>
  <si>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</si>
  <si>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</si>
  <si>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</si>
  <si>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</si>
  <si>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</si>
  <si>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</si>
  <si>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</si>
  <si>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</si>
  <si>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</si>
  <si>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</si>
  <si>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</si>
  <si>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</si>
  <si>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</si>
  <si>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</si>
  <si>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</si>
  <si>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</si>
  <si>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</si>
  <si>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</si>
  <si>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</si>
  <si>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</si>
  <si>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</si>
  <si>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</si>
  <si>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</si>
  <si>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</si>
  <si>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</si>
  <si>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</si>
  <si>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</si>
  <si>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</si>
  <si>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</si>
  <si>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</si>
  <si>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</si>
  <si>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</si>
  <si>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</si>
  <si>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</si>
  <si>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</si>
  <si>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</si>
  <si>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</si>
  <si>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</si>
  <si>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</si>
  <si>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</si>
  <si>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</si>
  <si>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</si>
  <si>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</si>
  <si>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</si>
  <si>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</si>
  <si>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</si>
  <si>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</si>
  <si>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</si>
  <si>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</si>
  <si>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</si>
  <si>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</si>
  <si>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</si>
  <si>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</si>
  <si>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</si>
  <si>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</si>
  <si>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</si>
  <si>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</si>
  <si>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</si>
  <si>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</si>
  <si>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</si>
  <si>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</si>
  <si>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</si>
  <si>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</si>
  <si>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</si>
  <si>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</si>
  <si>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</si>
  <si>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</si>
  <si>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</si>
  <si>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</si>
  <si>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</si>
  <si>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</si>
  <si>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</si>
  <si>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</si>
  <si>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</si>
  <si>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</si>
  <si>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</si>
  <si>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</si>
  <si>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</si>
  <si>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</si>
  <si>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</si>
  <si>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</si>
  <si>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</si>
  <si>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</si>
  <si>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</si>
  <si>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</si>
  <si>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</si>
  <si>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</si>
  <si>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</si>
  <si>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</si>
  <si>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</si>
  <si>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</si>
  <si>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</si>
  <si>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</si>
  <si>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</si>
  <si>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</si>
  <si>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</si>
  <si>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</si>
  <si>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</si>
  <si>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</si>
  <si>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</si>
  <si>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</si>
  <si>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</si>
  <si>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</si>
  <si>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</si>
  <si>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</si>
  <si>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</si>
  <si>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</si>
  <si>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</si>
  <si>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</si>
  <si>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</si>
  <si>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</si>
  <si>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</si>
  <si>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</si>
  <si>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</si>
  <si>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</si>
  <si>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</si>
  <si>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</si>
  <si>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</si>
  <si>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</si>
  <si>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</si>
  <si>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</si>
  <si>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</si>
  <si>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</si>
  <si>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</si>
  <si>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</si>
  <si>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</si>
  <si>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</si>
  <si>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</si>
  <si>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</si>
  <si>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</si>
  <si>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</si>
  <si>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</si>
  <si>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</si>
  <si>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</si>
  <si>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</si>
  <si>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</si>
  <si>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</si>
  <si>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</si>
  <si>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</si>
  <si>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</si>
  <si>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</si>
  <si>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</si>
  <si>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</si>
  <si>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</si>
  <si>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</si>
  <si>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</si>
  <si>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</si>
  <si>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</si>
  <si>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</si>
  <si>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</si>
  <si>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</si>
  <si>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</si>
  <si>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</si>
  <si>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</si>
  <si>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</si>
  <si>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</si>
  <si>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</si>
  <si>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</si>
  <si>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</si>
  <si>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</si>
  <si>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</si>
  <si>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</si>
  <si>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</si>
  <si>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</si>
  <si>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</si>
  <si>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</si>
  <si>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</si>
  <si>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</si>
  <si>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</si>
  <si>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</si>
  <si>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</si>
  <si>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</si>
  <si>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</si>
  <si>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</si>
  <si>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</si>
  <si>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</si>
  <si>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</si>
  <si>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</si>
  <si>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</si>
  <si>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</si>
  <si>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</si>
  <si>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</si>
  <si>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</si>
  <si>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</si>
  <si>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</si>
  <si>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</si>
  <si>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</si>
  <si>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</si>
  <si>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</si>
  <si>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</si>
  <si>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</si>
  <si>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</si>
  <si>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</si>
  <si>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</si>
  <si>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</si>
  <si>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</si>
  <si>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</si>
  <si>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</si>
  <si>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</si>
  <si>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</si>
  <si>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</si>
  <si>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</si>
  <si>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</si>
  <si>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</si>
  <si>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</si>
  <si>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</si>
  <si>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</si>
  <si>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</si>
  <si>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</si>
  <si>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</si>
  <si>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</si>
  <si>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</si>
  <si>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</si>
  <si>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</si>
  <si>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</si>
  <si>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</si>
  <si>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</si>
  <si>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</si>
  <si>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</si>
  <si>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</si>
  <si>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</si>
  <si>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</si>
  <si>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</si>
  <si>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</si>
  <si>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</si>
  <si>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</si>
  <si>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</si>
  <si>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</si>
  <si>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</si>
  <si>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</si>
  <si>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</si>
  <si>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</si>
  <si>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</si>
  <si>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</si>
  <si>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</si>
  <si>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</si>
  <si>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</si>
  <si>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</si>
  <si>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</si>
  <si>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</si>
  <si>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</si>
  <si>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</si>
  <si>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</si>
  <si>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</si>
  <si>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</si>
  <si>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</si>
  <si>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</si>
  <si>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</si>
  <si>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</si>
  <si>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</si>
  <si>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</si>
  <si>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</si>
  <si>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</si>
  <si>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</si>
  <si>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</si>
  <si>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</si>
  <si>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</si>
  <si>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</si>
  <si>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</si>
  <si>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</si>
  <si>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</si>
  <si>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</si>
  <si>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</si>
  <si>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</si>
  <si>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</si>
  <si>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</si>
  <si>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</si>
  <si>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</si>
  <si>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</si>
  <si>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</si>
  <si>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</si>
  <si>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</si>
  <si>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</si>
  <si>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</si>
  <si>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</si>
  <si>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</si>
  <si>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</si>
  <si>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</si>
  <si>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</si>
  <si>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</si>
  <si>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</si>
  <si>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</si>
  <si>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</si>
  <si>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</si>
  <si>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</si>
  <si>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</si>
  <si>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</si>
  <si>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</si>
  <si>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</si>
  <si>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</si>
  <si>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</si>
  <si>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</si>
  <si>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</si>
  <si>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</si>
  <si>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</si>
  <si>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</si>
  <si>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</si>
  <si>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</si>
  <si>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</si>
  <si>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</si>
  <si>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</si>
  <si>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</si>
  <si>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</si>
  <si>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</si>
  <si>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</si>
  <si>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</si>
  <si>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</si>
  <si>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</si>
  <si>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</si>
  <si>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</si>
  <si>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</si>
  <si>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</si>
  <si>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</si>
  <si>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</si>
  <si>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</si>
  <si>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</si>
  <si>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</si>
  <si>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</si>
  <si>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</si>
  <si>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</si>
  <si>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</si>
  <si>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</si>
  <si>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</si>
  <si>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</si>
  <si>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</si>
  <si>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</si>
  <si>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</si>
  <si>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</si>
  <si>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</si>
  <si>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</si>
  <si>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</si>
  <si>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</si>
  <si>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</si>
  <si>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</si>
  <si>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</si>
  <si>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</si>
  <si>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</si>
  <si>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</si>
  <si>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</si>
  <si>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</si>
  <si>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</si>
  <si>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</si>
  <si>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</si>
  <si>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</si>
  <si>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</si>
  <si>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</si>
  <si>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</si>
  <si>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</si>
  <si>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</si>
  <si>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</si>
  <si>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</si>
  <si>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</si>
  <si>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</si>
  <si>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</si>
  <si>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</si>
  <si>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</si>
  <si>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</si>
  <si>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</si>
  <si>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</si>
  <si>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</si>
  <si>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</si>
  <si>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</si>
  <si>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</si>
  <si>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</si>
  <si>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</si>
  <si>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</si>
  <si>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</si>
  <si>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</si>
  <si>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</si>
  <si>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</si>
  <si>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</si>
  <si>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</si>
  <si>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</si>
  <si>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</si>
  <si>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</si>
  <si>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</si>
  <si>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</si>
  <si>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</si>
  <si>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</si>
  <si>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</si>
  <si>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</si>
  <si>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</si>
  <si>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</si>
  <si>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</si>
  <si>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</si>
  <si>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</si>
  <si>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</si>
  <si>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</si>
  <si>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</si>
  <si>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</si>
  <si>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</si>
  <si>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</si>
  <si>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</si>
  <si>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</si>
  <si>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</si>
  <si>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</si>
  <si>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</si>
  <si>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</si>
  <si>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</si>
  <si>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</si>
  <si>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</si>
  <si>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</si>
  <si>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</si>
  <si>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</si>
  <si>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</si>
  <si>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</si>
  <si>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</si>
  <si>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</si>
  <si>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</si>
  <si>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</si>
  <si>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</si>
  <si>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</si>
  <si>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</si>
  <si>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</si>
  <si>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</si>
  <si>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</si>
  <si>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</si>
  <si>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</si>
  <si>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</si>
  <si>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</si>
  <si>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</si>
  <si>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</si>
  <si>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</si>
  <si>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</si>
  <si>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</si>
  <si>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</si>
  <si>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</si>
  <si>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</si>
  <si>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</si>
  <si>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</si>
  <si>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</si>
  <si>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</si>
  <si>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</si>
  <si>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</si>
  <si>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</si>
  <si>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</si>
  <si>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</si>
  <si>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</si>
  <si>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</si>
  <si>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</si>
  <si>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</si>
  <si>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</si>
  <si>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</si>
  <si>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</si>
  <si>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</si>
  <si>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</si>
  <si>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</si>
  <si>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</si>
  <si>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</si>
  <si>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</si>
  <si>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</si>
  <si>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</si>
  <si>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</si>
  <si>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</si>
  <si>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</si>
  <si>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</si>
  <si>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</si>
  <si>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</si>
  <si>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</si>
  <si>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</si>
  <si>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</si>
  <si>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</si>
  <si>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</si>
  <si>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</si>
  <si>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</si>
  <si>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</si>
  <si>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</si>
  <si>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</si>
  <si>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</si>
  <si>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</si>
  <si>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</si>
  <si>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</si>
  <si>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</si>
  <si>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</si>
  <si>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</si>
  <si>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</si>
  <si>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</si>
  <si>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</si>
  <si>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</si>
  <si>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</si>
  <si>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</si>
  <si>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</si>
  <si>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</si>
  <si>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</si>
  <si>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</si>
  <si>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</si>
  <si>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</si>
  <si>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</si>
  <si>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</si>
  <si>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</si>
  <si>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</si>
  <si>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</si>
  <si>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</si>
  <si>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</si>
  <si>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</si>
  <si>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</si>
  <si>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</si>
  <si>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</si>
  <si>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</si>
  <si>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</si>
  <si>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</si>
  <si>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</si>
  <si>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</si>
  <si>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</si>
  <si>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</si>
  <si>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</si>
  <si>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</si>
  <si>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</si>
  <si>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</si>
  <si>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</si>
  <si>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</si>
  <si>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</si>
  <si>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</si>
  <si>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</si>
  <si>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</si>
  <si>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</si>
  <si>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</si>
  <si>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</si>
  <si>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</si>
  <si>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</si>
  <si>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</si>
  <si>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</si>
  <si>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</si>
  <si>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</si>
  <si>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</si>
  <si>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</si>
  <si>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</si>
  <si>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</si>
  <si>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</si>
  <si>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</si>
  <si>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</si>
  <si>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</si>
  <si>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</si>
  <si>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</si>
  <si>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</si>
  <si>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</si>
  <si>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</si>
  <si>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</si>
  <si>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</si>
  <si>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</si>
  <si>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</si>
  <si>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</si>
  <si>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</si>
  <si>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</si>
  <si>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</si>
  <si>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</si>
  <si>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</si>
  <si>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</si>
  <si>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</si>
  <si>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</si>
  <si>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</si>
  <si>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</si>
  <si>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</si>
  <si>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</si>
  <si>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</si>
  <si>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</si>
  <si>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</si>
  <si>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</si>
  <si>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</si>
  <si>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</si>
  <si>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</si>
  <si>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</si>
  <si>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</si>
  <si>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</si>
  <si>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</si>
  <si>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</si>
  <si>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</si>
  <si>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</si>
  <si>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</si>
  <si>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</si>
  <si>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</si>
  <si>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</si>
  <si>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</si>
  <si>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</si>
  <si>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</si>
  <si>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</si>
  <si>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</si>
  <si>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</si>
  <si>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</si>
  <si>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</si>
  <si>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</si>
  <si>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</si>
  <si>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</si>
  <si>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</si>
  <si>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</si>
  <si>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</si>
  <si>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</si>
  <si>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</si>
  <si>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</si>
  <si>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</si>
  <si>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</si>
  <si>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</si>
  <si>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</si>
  <si>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</si>
  <si>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</si>
  <si>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</si>
  <si>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</si>
  <si>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</si>
  <si>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</si>
  <si>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</si>
  <si>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</si>
  <si>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</si>
  <si>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</si>
  <si>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</si>
  <si>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</si>
  <si>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</si>
  <si>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</si>
  <si>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</si>
  <si>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</si>
  <si>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</si>
  <si>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</si>
  <si>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</si>
  <si>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</si>
  <si>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</si>
  <si>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</si>
  <si>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</si>
  <si>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</si>
  <si>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</si>
  <si>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</si>
  <si>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</si>
  <si>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</si>
  <si>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</si>
  <si>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</si>
  <si>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</si>
  <si>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</si>
  <si>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</si>
  <si>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</si>
  <si>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</si>
  <si>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</si>
  <si>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</si>
  <si>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</si>
  <si>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</si>
  <si>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</si>
  <si>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</si>
  <si>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</si>
  <si>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</si>
  <si>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</si>
  <si>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</si>
  <si>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</si>
  <si>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</si>
  <si>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</si>
  <si>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</si>
  <si>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</si>
  <si>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</si>
  <si>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</si>
  <si>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</si>
  <si>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</si>
  <si>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</si>
  <si>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</si>
  <si>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</si>
  <si>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</si>
  <si>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</si>
  <si>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</si>
  <si>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</si>
  <si>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</si>
  <si>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</si>
  <si>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</si>
  <si>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</si>
  <si>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</si>
  <si>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</si>
  <si>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</si>
  <si>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</si>
  <si>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</si>
  <si>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</si>
  <si>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</si>
  <si>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</si>
  <si>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</si>
  <si>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</si>
  <si>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</si>
  <si>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</si>
  <si>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</si>
  <si>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</si>
  <si>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</si>
  <si>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</si>
  <si>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</si>
  <si>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</si>
  <si>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</si>
  <si>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</si>
  <si>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</si>
  <si>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</si>
  <si>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</si>
  <si>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</si>
  <si>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</si>
  <si>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</si>
  <si>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</si>
  <si>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</si>
  <si>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</si>
  <si>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</si>
  <si>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</si>
  <si>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</si>
  <si>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</si>
  <si>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</si>
  <si>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</si>
  <si>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</si>
  <si>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</si>
  <si>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</si>
  <si>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</si>
  <si>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</si>
  <si>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</si>
  <si>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</si>
  <si>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</si>
  <si>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</si>
  <si>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</si>
  <si>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</si>
  <si>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</si>
  <si>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</si>
  <si>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</si>
  <si>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</si>
  <si>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</si>
  <si>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</si>
  <si>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</si>
  <si>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</si>
  <si>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</si>
  <si>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</si>
  <si>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</si>
  <si>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</si>
  <si>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</si>
  <si>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</si>
  <si>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</si>
  <si>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</si>
  <si>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</si>
  <si>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</si>
  <si>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</si>
  <si>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</si>
  <si>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</si>
  <si>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</si>
  <si>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</si>
  <si>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</si>
  <si>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</si>
  <si>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</si>
  <si>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</si>
  <si>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</si>
  <si>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</si>
  <si>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</si>
  <si>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</si>
  <si>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</si>
  <si>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</si>
  <si>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</si>
  <si>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</si>
  <si>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</si>
  <si>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</si>
  <si>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</si>
  <si>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</si>
  <si>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</si>
  <si>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</si>
  <si>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</si>
  <si>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</si>
  <si>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</si>
  <si>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</si>
  <si>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</si>
  <si>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</si>
  <si>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</si>
  <si>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</si>
  <si>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</si>
  <si>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</si>
  <si>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</si>
  <si>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</si>
  <si>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</si>
  <si>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</si>
  <si>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</si>
  <si>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</si>
  <si>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</si>
  <si>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</si>
  <si>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</si>
  <si>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</si>
  <si>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</si>
  <si>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</si>
  <si>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</si>
  <si>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</si>
  <si>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</si>
  <si>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</si>
  <si>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</si>
  <si>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</si>
  <si>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</si>
  <si>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</si>
  <si>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</si>
  <si>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</si>
  <si>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</si>
  <si>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</si>
  <si>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</si>
  <si>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</si>
  <si>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</si>
  <si>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</si>
  <si>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</si>
  <si>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</si>
  <si>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</si>
  <si>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</si>
  <si>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</si>
  <si>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</si>
  <si>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</si>
  <si>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</si>
  <si>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</si>
  <si>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</si>
  <si>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</si>
  <si>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</si>
  <si>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</si>
  <si>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</si>
  <si>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</si>
  <si>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</si>
  <si>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</si>
  <si>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</si>
  <si>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</si>
  <si>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</si>
  <si>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</si>
  <si>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</si>
  <si>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</si>
  <si>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</si>
  <si>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</si>
  <si>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</si>
  <si>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</si>
  <si>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</si>
  <si>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</si>
  <si>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</si>
  <si>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</si>
  <si>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</si>
  <si>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</si>
  <si>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</si>
  <si>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</si>
  <si>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</si>
  <si>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</si>
  <si>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</si>
  <si>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</si>
  <si>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</si>
  <si>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</si>
  <si>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</si>
  <si>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</si>
  <si>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</si>
  <si>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</si>
  <si>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</si>
  <si>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</si>
  <si>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</si>
  <si>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</si>
  <si>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</si>
  <si>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</si>
  <si>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</si>
  <si>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</si>
  <si>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</si>
  <si>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</si>
  <si>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</si>
  <si>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</si>
  <si>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</si>
  <si>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</si>
  <si>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</si>
  <si>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</si>
  <si>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</si>
  <si>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</si>
  <si>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</si>
  <si>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</si>
  <si>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</si>
  <si>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</si>
  <si>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</si>
  <si>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</si>
  <si>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</si>
  <si>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</si>
  <si>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</si>
  <si>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</si>
  <si>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</si>
  <si>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</si>
  <si>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</si>
  <si>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</si>
  <si>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</si>
  <si>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</si>
  <si>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</si>
  <si>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</si>
  <si>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</si>
  <si>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</si>
  <si>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</si>
  <si>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</si>
  <si>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</si>
  <si>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</si>
  <si>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</si>
  <si>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</si>
  <si>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</si>
  <si>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</si>
  <si>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</si>
  <si>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</si>
  <si>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</si>
  <si>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</si>
  <si>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</si>
  <si>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</si>
  <si>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</si>
  <si>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</si>
  <si>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</si>
  <si>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</si>
  <si>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</si>
  <si>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</si>
  <si>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</si>
  <si>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</si>
  <si>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</si>
  <si>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</si>
  <si>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</si>
  <si>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</si>
  <si>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</si>
  <si>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</si>
  <si>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</si>
  <si>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</si>
  <si>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</si>
  <si>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</si>
  <si>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</si>
  <si>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</si>
  <si>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</si>
  <si>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</si>
  <si>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</si>
  <si>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</si>
  <si>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</si>
  <si>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</si>
  <si>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</si>
  <si>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</si>
  <si>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</si>
  <si>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</si>
  <si>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</si>
  <si>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</si>
  <si>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</si>
  <si>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</si>
  <si>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</si>
  <si>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</si>
  <si>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</si>
  <si>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</si>
  <si>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</si>
  <si>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</si>
  <si>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</si>
  <si>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</si>
  <si>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</si>
  <si>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</si>
  <si>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</si>
  <si>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</si>
  <si>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</si>
  <si>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</si>
  <si>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</si>
  <si>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</si>
  <si>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</si>
  <si>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</si>
  <si>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</si>
  <si>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</si>
  <si>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</si>
  <si>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</si>
  <si>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</si>
  <si>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</si>
  <si>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</si>
  <si>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</si>
  <si>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</si>
  <si>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</si>
  <si>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</si>
  <si>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</si>
  <si>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</si>
  <si>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</si>
  <si>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</si>
  <si>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</si>
  <si>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</si>
  <si>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</si>
  <si>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</si>
  <si>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</si>
  <si>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</si>
  <si>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</si>
  <si>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</si>
  <si>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</si>
  <si>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</si>
  <si>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</si>
  <si>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</si>
  <si>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</si>
  <si>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</si>
  <si>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</si>
  <si>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</si>
  <si>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</si>
  <si>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</si>
  <si>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</si>
  <si>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</si>
  <si>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</si>
  <si>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</si>
  <si>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</si>
  <si>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</si>
  <si>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</si>
  <si>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</si>
  <si>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</si>
  <si>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</si>
  <si>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</si>
  <si>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</si>
  <si>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</si>
  <si>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</si>
  <si>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</si>
  <si>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</si>
  <si>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</si>
  <si>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</si>
  <si>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</si>
  <si>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</si>
  <si>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</si>
  <si>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</si>
  <si>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</si>
  <si>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</si>
  <si>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</si>
  <si>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</si>
  <si>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</si>
  <si>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</si>
  <si>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</si>
  <si>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</si>
  <si>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</si>
  <si>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</si>
  <si>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</si>
  <si>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</si>
  <si>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</si>
  <si>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</si>
  <si>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</si>
  <si>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</si>
  <si>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</si>
  <si>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</si>
  <si>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</si>
  <si>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</si>
  <si>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</si>
  <si>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</si>
  <si>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</si>
  <si>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</si>
  <si>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</si>
  <si>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</si>
  <si>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</si>
  <si>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</si>
  <si>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</si>
  <si>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</si>
  <si>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</si>
  <si>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</si>
  <si>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</si>
  <si>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</si>
  <si>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</si>
  <si>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</si>
  <si>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</si>
  <si>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</si>
  <si>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</si>
  <si>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</si>
  <si>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</si>
  <si>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</si>
  <si>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</si>
  <si>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</si>
  <si>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</si>
  <si>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</si>
  <si>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</si>
  <si>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</si>
  <si>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</si>
  <si>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</si>
  <si>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</si>
  <si>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</si>
  <si>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</si>
  <si>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</si>
  <si>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</si>
  <si>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</si>
  <si>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</si>
  <si>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</si>
  <si>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</si>
  <si>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</si>
  <si>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</si>
  <si>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</si>
  <si>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</si>
  <si>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</si>
  <si>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</si>
  <si>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</si>
  <si>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</si>
  <si>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</si>
  <si>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</si>
  <si>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</si>
  <si>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</si>
  <si>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</si>
  <si>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</si>
  <si>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</si>
  <si>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</si>
  <si>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</si>
  <si>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</si>
  <si>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</si>
  <si>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</si>
  <si>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</si>
  <si>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</si>
  <si>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</si>
  <si>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</si>
  <si>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</si>
  <si>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</si>
  <si>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</si>
  <si>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</si>
  <si>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</si>
  <si>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</si>
  <si>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</si>
  <si>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</si>
  <si>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</si>
  <si>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</si>
  <si>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</si>
  <si>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</si>
  <si>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</si>
  <si>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</si>
  <si>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</si>
  <si>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</si>
  <si>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</si>
  <si>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</si>
  <si>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</si>
  <si>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</si>
  <si>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</si>
  <si>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</si>
  <si>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</si>
  <si>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</si>
  <si>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</si>
  <si>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</si>
  <si>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</si>
  <si>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</si>
  <si>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</si>
  <si>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</si>
  <si>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</si>
  <si>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</si>
  <si>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</si>
  <si>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</si>
  <si>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</si>
  <si>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</si>
  <si>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</si>
  <si>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</si>
  <si>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</si>
  <si>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</si>
  <si>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</si>
  <si>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</si>
  <si>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</si>
  <si>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</si>
  <si>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</si>
  <si>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</si>
  <si>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</si>
  <si>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</si>
  <si>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</si>
  <si>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</si>
  <si>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</si>
  <si>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</si>
  <si>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</si>
  <si>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</si>
  <si>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</si>
  <si>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</si>
  <si>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</si>
  <si>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</si>
  <si>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</si>
  <si>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</si>
  <si>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</si>
  <si>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</si>
  <si>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</si>
  <si>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</si>
  <si>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</si>
  <si>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</si>
  <si>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</si>
  <si>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</si>
  <si>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</si>
  <si>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</si>
  <si>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</si>
  <si>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</si>
  <si>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</si>
  <si>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</si>
  <si>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</si>
  <si>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</si>
  <si>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</si>
  <si>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</si>
  <si>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</si>
  <si>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</si>
  <si>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</si>
  <si>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</si>
  <si>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</si>
  <si>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</si>
  <si>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</si>
  <si>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</si>
  <si>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</si>
  <si>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</si>
  <si>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</si>
  <si>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</si>
  <si>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</si>
  <si>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</si>
  <si>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</si>
  <si>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</si>
  <si>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</si>
  <si>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</si>
  <si>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</si>
  <si>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</si>
  <si>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</si>
  <si>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</si>
  <si>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</si>
  <si>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</si>
  <si>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</si>
  <si>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</si>
  <si>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</si>
  <si>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</si>
  <si>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</si>
  <si>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</si>
  <si>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</si>
  <si>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</si>
  <si>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</si>
  <si>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</si>
  <si>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</si>
  <si>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</si>
  <si>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</si>
  <si>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</si>
  <si>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</si>
  <si>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</si>
  <si>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</si>
  <si>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</si>
  <si>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</si>
  <si>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</si>
  <si>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</si>
  <si>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</si>
  <si>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</si>
  <si>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</si>
  <si>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</si>
  <si>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</si>
  <si>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</si>
  <si>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</si>
  <si>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</si>
  <si>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</si>
  <si>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</si>
  <si>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</si>
  <si>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</si>
  <si>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</si>
  <si>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</si>
  <si>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</si>
  <si>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</si>
  <si>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</si>
  <si>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</si>
  <si>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</si>
  <si>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</si>
  <si>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</si>
  <si>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</si>
  <si>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</si>
  <si>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</si>
  <si>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</si>
  <si>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</si>
  <si>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</si>
  <si>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</si>
  <si>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</si>
  <si>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</si>
  <si>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</si>
  <si>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</si>
  <si>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</si>
  <si>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</si>
  <si>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</si>
  <si>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</si>
  <si>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</si>
  <si>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</si>
  <si>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</si>
  <si>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</si>
  <si>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</si>
  <si>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</si>
  <si>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</si>
  <si>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</si>
  <si>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</si>
  <si>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</si>
  <si>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</si>
  <si>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</si>
  <si>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</si>
  <si>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</si>
  <si>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</si>
  <si>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</si>
  <si>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</si>
  <si>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</si>
  <si>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</si>
  <si>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</si>
  <si>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</si>
  <si>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</si>
  <si>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</si>
  <si>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</si>
  <si>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</si>
  <si>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</si>
  <si>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</si>
  <si>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</si>
  <si>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</si>
  <si>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</si>
  <si>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</si>
  <si>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</si>
  <si>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</si>
  <si>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</si>
  <si>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</si>
  <si>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</si>
  <si>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</si>
  <si>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</si>
  <si>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</si>
  <si>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</si>
  <si>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</si>
  <si>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</si>
  <si>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</si>
  <si>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</si>
  <si>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</si>
  <si>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</si>
  <si>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</si>
  <si>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</si>
  <si>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</si>
  <si>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</si>
  <si>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</si>
  <si>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</si>
  <si>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</si>
  <si>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</si>
  <si>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</si>
  <si>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</si>
  <si>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</si>
  <si>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</si>
  <si>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</si>
  <si>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</si>
  <si>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</si>
  <si>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</si>
  <si>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</si>
  <si>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</si>
  <si>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</si>
  <si>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</si>
  <si>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</si>
  <si>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</si>
  <si>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</si>
  <si>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</si>
  <si>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</si>
  <si>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</si>
  <si>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</si>
  <si>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</si>
  <si>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</si>
  <si>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</si>
  <si>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</si>
  <si>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</si>
  <si>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</si>
  <si>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</si>
  <si>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</si>
  <si>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</si>
  <si>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</si>
  <si>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</si>
  <si>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</si>
  <si>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</si>
  <si>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</si>
  <si>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</si>
  <si>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</si>
  <si>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</si>
  <si>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</si>
  <si>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</si>
  <si>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</si>
  <si>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</si>
  <si>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</si>
  <si>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</si>
  <si>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</si>
  <si>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</si>
  <si>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</si>
  <si>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</si>
  <si>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</si>
  <si>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</si>
  <si>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</si>
  <si>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</si>
  <si>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</si>
  <si>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</si>
  <si>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</si>
  <si>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</si>
  <si>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</si>
  <si>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</si>
  <si>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</si>
  <si>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</si>
  <si>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</si>
  <si>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</si>
  <si>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</si>
  <si>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</si>
  <si>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</si>
  <si>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</si>
  <si>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</si>
  <si>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</si>
  <si>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</si>
  <si>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</si>
  <si>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</si>
  <si>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</si>
  <si>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</si>
  <si>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</si>
  <si>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</si>
  <si>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</si>
  <si>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</si>
  <si>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</si>
  <si>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</si>
  <si>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</si>
  <si>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</si>
  <si>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</si>
  <si>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</si>
  <si>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</si>
  <si>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</si>
  <si>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</si>
  <si>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</si>
  <si>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</si>
  <si>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</si>
  <si>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</si>
  <si>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</si>
  <si>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</si>
  <si>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</si>
  <si>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</si>
  <si>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</si>
  <si>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</si>
  <si>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</si>
  <si>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</si>
  <si>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</si>
  <si>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</si>
  <si>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</si>
  <si>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</si>
  <si>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</si>
  <si>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</si>
  <si>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</si>
  <si>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</si>
  <si>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</si>
  <si>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</si>
  <si>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</si>
  <si>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</si>
  <si>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</si>
  <si>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</si>
  <si>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</si>
  <si>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</si>
  <si>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</si>
  <si>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</si>
  <si>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</si>
  <si>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</si>
  <si>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</si>
  <si>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</si>
  <si>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</si>
  <si>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</si>
  <si>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</si>
  <si>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</si>
  <si>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</si>
  <si>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</si>
  <si>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</si>
  <si>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</si>
  <si>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</si>
  <si>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</si>
  <si>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</si>
  <si>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</si>
  <si>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</si>
  <si>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</si>
  <si>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</si>
  <si>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</si>
  <si>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</si>
  <si>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</si>
  <si>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</si>
  <si>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</si>
  <si>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</si>
  <si>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</si>
  <si>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</si>
  <si>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</si>
  <si>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</si>
  <si>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</si>
  <si>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</si>
  <si>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</si>
  <si>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</si>
  <si>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</si>
  <si>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</si>
  <si>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</si>
  <si>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</si>
  <si>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</si>
  <si>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</si>
  <si>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</si>
  <si>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</si>
  <si>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</si>
  <si>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</si>
  <si>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</si>
  <si>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</si>
  <si>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</si>
  <si>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</si>
  <si>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</si>
  <si>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</si>
  <si>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</si>
  <si>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</si>
  <si>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</si>
  <si>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</si>
  <si>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</si>
  <si>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</si>
  <si>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</si>
  <si>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</si>
  <si>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</si>
  <si>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</si>
  <si>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</si>
  <si>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</si>
  <si>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</si>
  <si>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</si>
  <si>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</si>
  <si>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</si>
  <si>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</si>
  <si>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</si>
  <si>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</si>
  <si>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</si>
  <si>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</si>
  <si>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</si>
  <si>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</si>
  <si>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</si>
  <si>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</si>
  <si>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</si>
  <si>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</si>
  <si>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</si>
  <si>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</si>
  <si>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</si>
  <si>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</si>
  <si>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</si>
  <si>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</si>
  <si>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</si>
  <si>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</si>
  <si>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</si>
  <si>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</si>
  <si>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</si>
  <si>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</si>
  <si>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</si>
  <si>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</si>
  <si>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</si>
  <si>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</si>
  <si>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</si>
  <si>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</si>
  <si>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</si>
  <si>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</si>
  <si>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</si>
  <si>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</si>
  <si>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</si>
  <si>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</si>
  <si>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</si>
  <si>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</si>
  <si>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</si>
  <si>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</si>
  <si>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</si>
  <si>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</si>
  <si>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</si>
  <si>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</si>
  <si>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</si>
  <si>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</si>
  <si>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</si>
  <si>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</si>
  <si>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</si>
  <si>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</si>
  <si>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</si>
  <si>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</si>
  <si>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</si>
  <si>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</si>
  <si>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</si>
  <si>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</si>
  <si>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</si>
  <si>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</si>
  <si>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</si>
  <si>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</si>
  <si>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</si>
  <si>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</si>
  <si>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</si>
  <si>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</si>
  <si>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</si>
  <si>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</si>
  <si>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</si>
  <si>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</si>
  <si>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</si>
  <si>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</si>
  <si>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</si>
  <si>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</si>
  <si>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</si>
  <si>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</si>
  <si>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</si>
  <si>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</si>
  <si>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</si>
  <si>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</si>
  <si>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</si>
  <si>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</si>
  <si>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</si>
  <si>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</si>
  <si>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</si>
  <si>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</si>
  <si>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</si>
  <si>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</si>
  <si>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</si>
  <si>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</si>
  <si>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</si>
  <si>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</si>
  <si>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</si>
  <si>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</si>
  <si>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</si>
  <si>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</si>
  <si>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</si>
  <si>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</si>
  <si>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</si>
  <si>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</si>
  <si>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</si>
  <si>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</si>
  <si>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</si>
  <si>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</si>
  <si>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</si>
  <si>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</si>
  <si>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</si>
  <si>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</si>
  <si>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</si>
  <si>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</si>
  <si>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</si>
  <si>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</si>
  <si>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</si>
  <si>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</si>
  <si>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</si>
  <si>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</si>
  <si>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</si>
  <si>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</si>
  <si>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</si>
  <si>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</si>
  <si>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</si>
  <si>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</si>
  <si>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</si>
  <si>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</si>
  <si>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</si>
  <si>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</si>
  <si>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</si>
  <si>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</si>
  <si>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</si>
  <si>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</si>
  <si>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</si>
  <si>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</si>
  <si>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</si>
  <si>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</si>
  <si>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</si>
  <si>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</si>
  <si>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</si>
  <si>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</si>
  <si>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</si>
  <si>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</si>
  <si>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</si>
  <si>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</si>
  <si>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</si>
  <si>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</si>
  <si>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</si>
  <si>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</si>
  <si>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</si>
  <si>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</si>
  <si>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</si>
  <si>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</si>
  <si>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</si>
  <si>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</si>
  <si>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</si>
  <si>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</si>
  <si>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</si>
  <si>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</si>
  <si>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</si>
  <si>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</si>
  <si>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</si>
  <si>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</si>
  <si>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</si>
  <si>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</si>
  <si>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</si>
  <si>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</si>
  <si>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</si>
  <si>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</si>
  <si>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</si>
  <si>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</si>
  <si>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</si>
  <si>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</si>
  <si>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</si>
  <si>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</si>
  <si>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</si>
  <si>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</si>
  <si>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</si>
  <si>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</si>
  <si>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</si>
  <si>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</si>
  <si>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</si>
  <si>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</si>
  <si>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</si>
  <si>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</si>
  <si>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</si>
  <si>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</si>
  <si>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</si>
  <si>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</si>
  <si>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</si>
  <si>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</si>
  <si>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</si>
  <si>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</si>
  <si>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</si>
  <si>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</si>
  <si>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</si>
  <si>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</si>
  <si>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</si>
  <si>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</si>
  <si>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</si>
  <si>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</si>
  <si>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</si>
  <si>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</si>
  <si>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</si>
  <si>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</si>
  <si>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</si>
  <si>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</si>
  <si>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</si>
  <si>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</si>
  <si>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</si>
  <si>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</si>
  <si>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</si>
  <si>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</si>
  <si>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</si>
  <si>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</si>
  <si>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</si>
  <si>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</si>
  <si>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</si>
  <si>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</si>
  <si>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</si>
  <si>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</si>
  <si>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</si>
  <si>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</si>
  <si>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</si>
  <si>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</si>
  <si>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</si>
  <si>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</si>
  <si>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</si>
  <si>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</si>
  <si>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</si>
  <si>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</si>
  <si>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</si>
  <si>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</si>
  <si>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</si>
  <si>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</si>
  <si>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</si>
  <si>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</si>
  <si>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</si>
  <si>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</si>
  <si>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</si>
  <si>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</si>
  <si>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</si>
  <si>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</si>
  <si>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</si>
  <si>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</si>
  <si>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</si>
  <si>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</si>
  <si>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</si>
  <si>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</si>
  <si>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</si>
  <si>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</si>
  <si>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</si>
  <si>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</si>
  <si>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</si>
  <si>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</si>
  <si>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</si>
  <si>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</si>
  <si>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</si>
  <si>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</si>
  <si>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</si>
  <si>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</si>
  <si>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</si>
  <si>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</si>
  <si>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</si>
  <si>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</si>
  <si>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</si>
  <si>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</si>
  <si>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</si>
  <si>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</si>
  <si>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</si>
  <si>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</si>
  <si>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</si>
  <si>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</si>
  <si>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</si>
  <si>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</si>
  <si>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</si>
  <si>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</si>
  <si>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</si>
  <si>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</si>
  <si>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</si>
  <si>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</si>
  <si>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</si>
  <si>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</si>
  <si>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</si>
  <si>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</si>
  <si>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</si>
  <si>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</si>
  <si>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</si>
  <si>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</si>
  <si>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</si>
  <si>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</si>
  <si>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</si>
  <si>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</si>
  <si>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</si>
  <si>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</si>
  <si>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</si>
  <si>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</si>
  <si>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</si>
  <si>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</si>
  <si>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</si>
  <si>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</si>
  <si>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</si>
  <si>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</si>
  <si>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</si>
  <si>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</si>
  <si>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</si>
  <si>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</si>
  <si>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</si>
  <si>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</si>
  <si>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</si>
  <si>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</si>
  <si>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</si>
  <si>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</si>
  <si>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</si>
  <si>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</si>
  <si>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</si>
  <si>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</si>
  <si>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</si>
  <si>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</si>
  <si>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</si>
  <si>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</si>
  <si>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</si>
  <si>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</si>
  <si>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</si>
  <si>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</si>
  <si>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</si>
  <si>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</si>
  <si>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</si>
  <si>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</si>
  <si>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</si>
  <si>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</si>
  <si>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</si>
  <si>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</si>
  <si>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</si>
  <si>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</si>
  <si>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</si>
  <si>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</si>
  <si>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</si>
  <si>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</si>
  <si>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</si>
  <si>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</si>
  <si>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</si>
  <si>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</si>
  <si>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</si>
  <si>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</si>
  <si>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</si>
  <si>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</si>
  <si>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</si>
  <si>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</si>
  <si>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</si>
  <si>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</si>
  <si>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</si>
  <si>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</si>
  <si>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</si>
  <si>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</si>
  <si>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</si>
  <si>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</si>
  <si>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</si>
  <si>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</si>
  <si>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</si>
  <si>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</si>
  <si>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</si>
  <si>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</si>
  <si>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</si>
  <si>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</si>
  <si>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</si>
  <si>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</si>
  <si>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</si>
  <si>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</si>
  <si>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</si>
  <si>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</si>
  <si>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</si>
  <si>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</si>
  <si>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</si>
  <si>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</si>
  <si>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</si>
  <si>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</si>
  <si>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</si>
  <si>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</si>
  <si>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</si>
  <si>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</si>
  <si>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</si>
  <si>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</si>
  <si>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</si>
  <si>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</si>
  <si>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</si>
  <si>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</si>
  <si>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</si>
  <si>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</si>
  <si>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</si>
  <si>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</si>
  <si>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</si>
  <si>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</si>
  <si>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</si>
  <si>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</si>
  <si>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</si>
  <si>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</si>
  <si>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</si>
  <si>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</si>
  <si>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</si>
  <si>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</si>
  <si>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</si>
  <si>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</si>
  <si>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</si>
  <si>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</si>
  <si>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</si>
  <si>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</si>
  <si>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</si>
  <si>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</si>
  <si>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</si>
  <si>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</si>
  <si>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</si>
  <si>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</si>
  <si>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</si>
  <si>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</si>
  <si>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</si>
  <si>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</si>
  <si>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</si>
  <si>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</si>
  <si>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</si>
  <si>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</si>
  <si>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</si>
  <si>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</si>
  <si>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</si>
  <si>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</si>
  <si>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</si>
  <si>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</si>
  <si>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</si>
  <si>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</si>
  <si>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</si>
  <si>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</si>
  <si>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</si>
  <si>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</si>
  <si>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</si>
  <si>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</si>
  <si>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</si>
  <si>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</si>
  <si>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</si>
  <si>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</si>
  <si>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</si>
  <si>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</si>
  <si>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</si>
  <si>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</si>
  <si>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</si>
  <si>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</si>
  <si>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</si>
  <si>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</si>
  <si>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</si>
  <si>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</si>
  <si>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</si>
  <si>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</si>
  <si>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</si>
  <si>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</si>
  <si>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</si>
  <si>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</si>
  <si>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</si>
  <si>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</si>
  <si>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</si>
  <si>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</si>
  <si>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</si>
  <si>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</si>
  <si>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</si>
  <si>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</si>
  <si>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</si>
  <si>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</si>
  <si>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</si>
  <si>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</si>
  <si>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</si>
  <si>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</si>
  <si>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</si>
  <si>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</si>
  <si>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</si>
  <si>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</si>
  <si>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</si>
  <si>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</si>
  <si>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</si>
  <si>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</si>
  <si>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</si>
  <si>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</si>
  <si>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</si>
  <si>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</si>
  <si>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</si>
  <si>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</si>
  <si>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</si>
  <si>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</si>
  <si>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</si>
  <si>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</si>
  <si>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</si>
  <si>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</si>
  <si>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</si>
  <si>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</si>
  <si>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</si>
  <si>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</si>
  <si>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</si>
  <si>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</si>
  <si>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</si>
  <si>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</si>
  <si>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</si>
  <si>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</si>
  <si>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</si>
  <si>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</si>
  <si>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</si>
  <si>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</si>
  <si>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</si>
  <si>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</si>
  <si>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</si>
  <si>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</si>
  <si>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</si>
  <si>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</si>
  <si>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</si>
  <si>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</si>
  <si>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</si>
  <si>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</si>
  <si>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</si>
  <si>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</si>
  <si>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</si>
  <si>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</si>
  <si>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</si>
  <si>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</si>
  <si>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</si>
  <si>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</si>
  <si>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</si>
  <si>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</si>
  <si>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</si>
  <si>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</si>
  <si>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</si>
  <si>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</si>
  <si>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</si>
  <si>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</si>
  <si>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</si>
  <si>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</si>
  <si>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</si>
  <si>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</si>
  <si>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</si>
  <si>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</si>
  <si>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</si>
  <si>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</si>
  <si>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</si>
  <si>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</si>
  <si>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</si>
  <si>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</si>
  <si>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</si>
  <si>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</si>
  <si>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</si>
  <si>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</si>
  <si>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</si>
  <si>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</si>
  <si>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</si>
  <si>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</si>
  <si>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</si>
  <si>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</si>
  <si>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</si>
  <si>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</si>
  <si>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</si>
  <si>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</si>
  <si>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</si>
  <si>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</si>
  <si>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</si>
  <si>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</si>
  <si>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</si>
  <si>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</si>
  <si>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</si>
  <si>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</si>
  <si>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</si>
  <si>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</si>
  <si>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</si>
  <si>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</si>
  <si>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</si>
  <si>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</si>
  <si>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</si>
  <si>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</si>
  <si>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</si>
  <si>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</si>
  <si>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</si>
  <si>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</si>
  <si>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</si>
  <si>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</si>
  <si>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</si>
  <si>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</si>
  <si>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</si>
  <si>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</si>
  <si>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</si>
  <si>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</si>
  <si>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</si>
  <si>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</si>
  <si>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</si>
  <si>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</si>
  <si>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</si>
  <si>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</si>
  <si>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</si>
  <si>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</si>
  <si>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</si>
  <si>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</si>
  <si>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</si>
  <si>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</si>
  <si>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</si>
  <si>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</si>
  <si>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</si>
  <si>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</si>
  <si>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</si>
  <si>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</si>
  <si>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</si>
  <si>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</si>
  <si>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</si>
  <si>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</si>
  <si>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</si>
  <si>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</si>
  <si>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</si>
  <si>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</si>
  <si>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</si>
  <si>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</si>
  <si>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</si>
  <si>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</si>
  <si>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</si>
  <si>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</si>
  <si>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</si>
  <si>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</si>
  <si>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</si>
  <si>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</si>
  <si>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</si>
  <si>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</si>
  <si>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</si>
  <si>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</si>
  <si>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</si>
  <si>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</si>
  <si>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</si>
  <si>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</si>
  <si>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</si>
  <si>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</si>
  <si>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</si>
  <si>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</si>
  <si>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</si>
  <si>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</si>
  <si>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</si>
  <si>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</si>
  <si>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</si>
  <si>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</si>
  <si>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</si>
  <si>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</si>
  <si>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</si>
  <si>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</si>
  <si>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</si>
  <si>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</si>
  <si>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</si>
  <si>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</si>
  <si>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</si>
  <si>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</si>
  <si>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</si>
  <si>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</si>
  <si>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</si>
  <si>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</si>
  <si>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</si>
  <si>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</si>
  <si>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</si>
  <si>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</si>
  <si>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</si>
  <si>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</si>
  <si>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</si>
  <si>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</si>
  <si>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</si>
  <si>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</si>
  <si>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</si>
  <si>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</si>
  <si>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</si>
  <si>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</si>
  <si>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</si>
  <si>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</si>
  <si>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</si>
  <si>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</si>
  <si>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</si>
  <si>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</si>
  <si>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</si>
  <si>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</si>
  <si>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</si>
  <si>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</si>
  <si>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</si>
  <si>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</si>
  <si>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</si>
  <si>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</si>
  <si>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</si>
  <si>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</si>
  <si>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</si>
  <si>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</si>
  <si>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</si>
  <si>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</si>
  <si>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</si>
  <si>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</si>
  <si>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</si>
  <si>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</si>
  <si>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</si>
  <si>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</si>
  <si>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</si>
  <si>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</si>
  <si>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</si>
  <si>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</si>
  <si>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</si>
  <si>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</si>
  <si>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</si>
  <si>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</si>
  <si>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</si>
  <si>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</si>
  <si>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</si>
  <si>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</si>
  <si>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</si>
  <si>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</si>
  <si>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</si>
  <si>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</si>
  <si>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</si>
  <si>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</si>
  <si>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</si>
  <si>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</si>
  <si>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</si>
  <si>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</si>
  <si>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</si>
  <si>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</si>
  <si>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</si>
  <si>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</si>
  <si>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</si>
  <si>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</si>
  <si>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</si>
  <si>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</si>
  <si>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</si>
  <si>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</si>
  <si>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</si>
  <si>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</si>
  <si>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</si>
  <si>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</si>
  <si>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</si>
  <si>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</si>
  <si>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</si>
  <si>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</si>
  <si>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</si>
  <si>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</si>
  <si>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</si>
  <si>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</si>
  <si>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</si>
  <si>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</si>
  <si>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</si>
  <si>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</si>
  <si>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</si>
  <si>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</si>
  <si>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</si>
  <si>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</si>
  <si>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</si>
  <si>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</si>
  <si>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</si>
  <si>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</si>
  <si>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</si>
  <si>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</si>
  <si>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</si>
  <si>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</si>
  <si>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</si>
  <si>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</si>
  <si>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</si>
  <si>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</si>
  <si>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</si>
  <si>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</si>
  <si>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</si>
  <si>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</si>
  <si>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</si>
  <si>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</si>
  <si>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</si>
  <si>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</si>
  <si>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</si>
  <si>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</si>
  <si>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</si>
  <si>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</si>
  <si>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</si>
  <si>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</si>
  <si>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</si>
  <si>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</si>
  <si>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</si>
  <si>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</si>
  <si>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</si>
  <si>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</si>
  <si>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</si>
  <si>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</si>
  <si>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</si>
  <si>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</si>
  <si>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</si>
  <si>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</si>
  <si>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</si>
  <si>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</si>
  <si>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</si>
  <si>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</si>
  <si>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</si>
  <si>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</si>
  <si>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</si>
  <si>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</si>
  <si>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</si>
  <si>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</si>
  <si>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</si>
  <si>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</si>
  <si>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</si>
  <si>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</si>
  <si>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</si>
  <si>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</si>
  <si>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</si>
  <si>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</si>
  <si>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</si>
  <si>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</si>
  <si>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</si>
  <si>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</si>
  <si>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</si>
  <si>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</si>
  <si>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</si>
  <si>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</si>
  <si>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</si>
  <si>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</si>
  <si>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</si>
  <si>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</si>
  <si>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</si>
  <si>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</si>
  <si>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</si>
  <si>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</si>
  <si>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</si>
  <si>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</si>
  <si>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</si>
  <si>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</si>
  <si>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</si>
  <si>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</si>
  <si>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</si>
  <si>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</si>
  <si>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</si>
  <si>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</si>
  <si>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</si>
  <si>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</si>
  <si>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</si>
  <si>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</si>
  <si>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</si>
  <si>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</si>
  <si>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</si>
  <si>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</si>
  <si>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</si>
  <si>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</si>
  <si>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</si>
  <si>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</si>
  <si>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</si>
  <si>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</si>
  <si>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</si>
  <si>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</si>
  <si>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</si>
  <si>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</si>
  <si>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</si>
  <si>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</si>
  <si>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</si>
  <si>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</si>
  <si>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</si>
  <si>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</si>
  <si>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</si>
  <si>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</si>
  <si>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</si>
  <si>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</si>
  <si>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</si>
  <si>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</si>
  <si>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</si>
  <si>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</si>
  <si>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</si>
  <si>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</si>
  <si>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</si>
  <si>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</si>
  <si>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</si>
  <si>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</si>
  <si>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</si>
  <si>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</si>
  <si>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</si>
  <si>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</si>
  <si>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</si>
  <si>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</si>
  <si>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</si>
  <si>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</si>
  <si>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</si>
  <si>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</si>
  <si>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</si>
  <si>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</si>
  <si>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</si>
  <si>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</si>
  <si>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</si>
  <si>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</si>
  <si>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</si>
  <si>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</si>
  <si>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</si>
  <si>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</si>
  <si>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</si>
  <si>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</si>
  <si>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</si>
  <si>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</si>
  <si>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</si>
  <si>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</si>
  <si>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</si>
  <si>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</si>
  <si>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</si>
  <si>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</si>
  <si>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</si>
  <si>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</si>
  <si>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</si>
  <si>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</si>
  <si>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</si>
  <si>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</si>
  <si>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</si>
  <si>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</si>
  <si>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</si>
  <si>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</si>
  <si>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</si>
  <si>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</si>
  <si>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</si>
  <si>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</si>
  <si>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</si>
  <si>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</si>
  <si>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</si>
  <si>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</si>
  <si>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</si>
  <si>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</si>
  <si>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</si>
  <si>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</si>
  <si>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</si>
  <si>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</si>
  <si>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</si>
  <si>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</si>
  <si>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</si>
  <si>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</si>
  <si>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</si>
  <si>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</si>
  <si>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</si>
  <si>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</si>
  <si>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</si>
  <si>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</si>
  <si>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</si>
  <si>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</si>
  <si>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</si>
  <si>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</si>
  <si>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</si>
  <si>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</si>
  <si>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</si>
  <si>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</si>
  <si>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</si>
  <si>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</si>
  <si>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</si>
  <si>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</si>
  <si>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</si>
  <si>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</si>
  <si>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</si>
  <si>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</si>
  <si>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</si>
  <si>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</si>
  <si>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</si>
  <si>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</si>
  <si>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</si>
  <si>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</si>
  <si>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</si>
  <si>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</si>
  <si>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</si>
  <si>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</si>
  <si>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</si>
  <si>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</si>
  <si>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</si>
  <si>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</si>
  <si>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</si>
  <si>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</si>
  <si>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</si>
  <si>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</si>
  <si>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</si>
  <si>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</si>
  <si>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</si>
  <si>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</si>
  <si>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</si>
  <si>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</si>
  <si>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</si>
  <si>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</si>
  <si>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</si>
  <si>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</si>
  <si>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</si>
  <si>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</si>
  <si>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</si>
  <si>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</si>
  <si>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</si>
  <si>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</si>
  <si>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</si>
  <si>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</si>
  <si>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</si>
  <si>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</si>
  <si>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</si>
  <si>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</si>
  <si>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</si>
  <si>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</si>
  <si>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</si>
  <si>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</si>
  <si>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</si>
  <si>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</si>
  <si>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</si>
  <si>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</si>
  <si>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</si>
  <si>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</si>
  <si>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</si>
  <si>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</si>
  <si>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</si>
  <si>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</si>
  <si>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</si>
  <si>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</si>
  <si>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</si>
  <si>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</si>
  <si>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</si>
  <si>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</si>
  <si>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</si>
  <si>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</si>
  <si>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</si>
  <si>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</si>
  <si>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</si>
  <si>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</si>
  <si>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</si>
  <si>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</si>
  <si>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</si>
  <si>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</si>
  <si>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</si>
  <si>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</si>
  <si>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</si>
  <si>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</si>
  <si>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</si>
  <si>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</si>
  <si>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</si>
  <si>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</si>
  <si>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</si>
  <si>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</si>
  <si>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</si>
  <si>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</si>
  <si>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</si>
  <si>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</si>
  <si>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</si>
  <si>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</si>
  <si>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</si>
  <si>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</si>
  <si>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</si>
  <si>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</si>
  <si>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</si>
  <si>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</si>
  <si>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</si>
  <si>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</si>
  <si>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</si>
  <si>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</si>
  <si>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</si>
  <si>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</si>
  <si>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</si>
  <si>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</si>
  <si>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</si>
  <si>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</si>
  <si>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</si>
  <si>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</si>
  <si>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</si>
  <si>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</si>
  <si>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</si>
  <si>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</si>
  <si>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</si>
  <si>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</si>
  <si>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</si>
  <si>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</si>
  <si>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</si>
  <si>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</si>
  <si>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</si>
  <si>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</si>
  <si>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</si>
  <si>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</si>
  <si>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</si>
  <si>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</si>
  <si>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</si>
  <si>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</si>
  <si>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</si>
  <si>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</si>
  <si>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</si>
  <si>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</si>
  <si>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</si>
  <si>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</si>
  <si>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</si>
  <si>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</si>
  <si>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</si>
  <si>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</si>
  <si>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</si>
  <si>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</si>
  <si>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</si>
  <si>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</si>
  <si>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</si>
  <si>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</si>
  <si>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</si>
  <si>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</si>
  <si>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</si>
  <si>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</si>
  <si>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</si>
  <si>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</si>
  <si>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</si>
  <si>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</si>
  <si>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</si>
  <si>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</si>
  <si>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</si>
  <si>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</si>
  <si>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</si>
  <si>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</si>
  <si>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</si>
  <si>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</si>
  <si>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</si>
  <si>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</si>
  <si>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</si>
  <si>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</si>
  <si>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</si>
  <si>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</si>
  <si>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</si>
  <si>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</si>
  <si>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</si>
  <si>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</si>
  <si>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</si>
  <si>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</si>
  <si>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</si>
  <si>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</si>
  <si>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</si>
  <si>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</si>
  <si>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</si>
  <si>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</si>
  <si>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</si>
  <si>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</si>
  <si>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</si>
  <si>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</si>
  <si>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</si>
  <si>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</si>
  <si>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</si>
  <si>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</si>
  <si>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</si>
  <si>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</si>
  <si>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</si>
  <si>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</si>
  <si>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</si>
  <si>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</si>
  <si>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</si>
  <si>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</si>
  <si>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</si>
  <si>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</si>
  <si>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</si>
  <si>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</si>
  <si>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</si>
  <si>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</si>
  <si>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</si>
  <si>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</si>
  <si>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</si>
  <si>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</si>
  <si>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</si>
  <si>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</si>
  <si>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</si>
  <si>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</si>
  <si>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</si>
  <si>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</si>
  <si>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</si>
  <si>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</si>
  <si>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</si>
  <si>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</si>
  <si>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</si>
  <si>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</si>
  <si>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</si>
  <si>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</si>
  <si>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</si>
  <si>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</si>
  <si>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</si>
  <si>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</si>
  <si>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</si>
  <si>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</si>
  <si>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</si>
  <si>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</si>
  <si>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</si>
  <si>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</si>
  <si>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</si>
  <si>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</si>
  <si>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</si>
  <si>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</si>
  <si>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</si>
  <si>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</si>
  <si>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</si>
  <si>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</si>
  <si>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</si>
  <si>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</si>
  <si>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</si>
  <si>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</si>
  <si>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</si>
  <si>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</si>
  <si>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</si>
  <si>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</si>
  <si>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</si>
  <si>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</si>
  <si>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</si>
  <si>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</si>
  <si>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</si>
  <si>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</si>
  <si>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</si>
  <si>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</si>
  <si>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</si>
  <si>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</si>
  <si>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</si>
  <si>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</si>
  <si>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</si>
  <si>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</si>
  <si>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</si>
  <si>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</si>
  <si>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</si>
  <si>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</si>
  <si>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</si>
  <si>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</si>
  <si>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</si>
  <si>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</si>
  <si>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</si>
  <si>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</si>
  <si>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</si>
  <si>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</si>
  <si>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</si>
  <si>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</si>
  <si>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</si>
  <si>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</si>
  <si>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</si>
  <si>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</si>
  <si>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</si>
  <si>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</si>
  <si>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</si>
  <si>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</si>
  <si>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</si>
  <si>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</si>
  <si>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</si>
  <si>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</si>
  <si>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</si>
  <si>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</si>
  <si>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</si>
  <si>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</si>
  <si>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</si>
  <si>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</si>
  <si>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</si>
  <si>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</si>
  <si>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</si>
  <si>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</si>
  <si>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</si>
  <si>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</si>
  <si>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</si>
  <si>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</si>
  <si>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</si>
  <si>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</si>
  <si>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</si>
  <si>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</si>
  <si>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</si>
  <si>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</si>
  <si>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</si>
  <si>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</si>
  <si>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</si>
  <si>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</si>
  <si>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</si>
  <si>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</si>
  <si>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</si>
  <si>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</si>
  <si>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</si>
  <si>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</si>
  <si>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</si>
  <si>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</si>
  <si>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</si>
  <si>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</si>
  <si>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</si>
  <si>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</si>
  <si>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</si>
  <si>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</si>
  <si>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</si>
  <si>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</si>
  <si>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</si>
  <si>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</si>
  <si>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</si>
  <si>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</si>
  <si>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</si>
  <si>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</si>
  <si>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</si>
  <si>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</si>
  <si>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</si>
  <si>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</si>
  <si>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</si>
  <si>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</si>
  <si>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</si>
  <si>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</si>
  <si>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</si>
  <si>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</si>
  <si>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</si>
  <si>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</si>
  <si>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</si>
  <si>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</si>
  <si>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</si>
  <si>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</si>
  <si>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</si>
  <si>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</si>
  <si>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</si>
  <si>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</si>
  <si>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</si>
  <si>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</si>
  <si>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</si>
  <si>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</si>
  <si>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</si>
  <si>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</si>
  <si>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</si>
  <si>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</si>
  <si>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</si>
  <si>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</si>
  <si>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</si>
  <si>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</si>
  <si>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</si>
  <si>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</si>
  <si>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</si>
  <si>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</si>
  <si>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</si>
  <si>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</si>
  <si>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</si>
  <si>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</si>
  <si>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</si>
  <si>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</si>
  <si>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</si>
  <si>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</si>
  <si>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</si>
  <si>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</si>
  <si>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</si>
  <si>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</si>
  <si>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</si>
  <si>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</si>
  <si>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</si>
  <si>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</si>
  <si>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</si>
  <si>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</si>
  <si>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</si>
  <si>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</si>
  <si>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</si>
  <si>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</si>
  <si>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</si>
  <si>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</si>
  <si>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</si>
  <si>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</si>
  <si>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</si>
  <si>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</si>
  <si>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</si>
  <si>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</si>
  <si>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</si>
  <si>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</si>
  <si>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</si>
  <si>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</si>
  <si>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</si>
  <si>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</si>
  <si>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</si>
  <si>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</si>
  <si>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</si>
  <si>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</si>
  <si>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</si>
  <si>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</si>
  <si>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</si>
  <si>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</si>
  <si>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</si>
  <si>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</si>
  <si>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</si>
  <si>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</si>
  <si>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</si>
  <si>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</si>
  <si>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</si>
  <si>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</si>
  <si>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</si>
  <si>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</si>
  <si>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</si>
  <si>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</si>
  <si>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</si>
  <si>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</si>
  <si>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</si>
  <si>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</si>
  <si>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</si>
  <si>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</si>
  <si>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</si>
  <si>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</si>
  <si>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</si>
  <si>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</si>
  <si>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</si>
  <si>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</si>
  <si>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</si>
  <si>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</si>
  <si>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</si>
  <si>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</si>
  <si>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</si>
  <si>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</si>
  <si>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</si>
  <si>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</si>
  <si>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</si>
  <si>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</si>
  <si>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</si>
  <si>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</si>
  <si>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</si>
  <si>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</si>
  <si>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</si>
  <si>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</si>
  <si>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</si>
  <si>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</si>
  <si>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</si>
  <si>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</si>
  <si>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</si>
  <si>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</si>
  <si>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</si>
  <si>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</si>
  <si>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</si>
  <si>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</si>
  <si>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</si>
  <si>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</si>
  <si>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</si>
  <si>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</si>
  <si>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</si>
  <si>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</si>
  <si>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</si>
  <si>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</si>
  <si>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</si>
  <si>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</si>
  <si>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</si>
  <si>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</si>
  <si>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</si>
  <si>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</si>
  <si>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</si>
  <si>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</si>
  <si>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</si>
  <si>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</si>
  <si>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</si>
  <si>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</si>
  <si>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</si>
  <si>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</si>
  <si>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</si>
  <si>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</si>
  <si>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</si>
  <si>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</si>
  <si>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</si>
  <si>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</si>
  <si>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</si>
  <si>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</si>
  <si>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</si>
  <si>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</si>
  <si>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</si>
  <si>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</si>
  <si>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</si>
  <si>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</si>
  <si>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</si>
  <si>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</si>
  <si>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</si>
  <si>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</si>
  <si>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</si>
  <si>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</si>
  <si>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</si>
  <si>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</si>
  <si>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</si>
  <si>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</si>
  <si>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</si>
  <si>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</si>
  <si>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</si>
  <si>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</si>
  <si>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</si>
  <si>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</si>
  <si>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</si>
  <si>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</si>
  <si>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</si>
  <si>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</si>
  <si>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</si>
  <si>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</si>
  <si>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</si>
  <si>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</si>
  <si>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</si>
  <si>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</si>
  <si>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</si>
  <si>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</si>
  <si>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</si>
  <si>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</si>
  <si>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</si>
  <si>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</si>
  <si>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</si>
  <si>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</si>
  <si>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</si>
  <si>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</si>
  <si>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</si>
  <si>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</si>
  <si>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</si>
  <si>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</si>
  <si>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</si>
  <si>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</si>
  <si>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</si>
  <si>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</si>
  <si>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</si>
  <si>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</si>
  <si>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</si>
  <si>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</si>
  <si>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</si>
  <si>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</si>
  <si>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</si>
  <si>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</si>
  <si>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</si>
  <si>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</si>
  <si>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</si>
  <si>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</si>
  <si>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</si>
  <si>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</si>
  <si>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</si>
  <si>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</si>
  <si>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</si>
  <si>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</si>
  <si>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</si>
  <si>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</si>
  <si>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</si>
  <si>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</si>
  <si>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</si>
  <si>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</si>
  <si>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</si>
  <si>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</si>
  <si>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</si>
  <si>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</si>
  <si>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</si>
  <si>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</si>
  <si>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</si>
  <si>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</si>
  <si>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</si>
  <si>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</si>
  <si>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</si>
  <si>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</si>
  <si>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</si>
  <si>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</si>
  <si>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</si>
  <si>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</si>
  <si>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</si>
  <si>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</si>
  <si>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</si>
  <si>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</si>
  <si>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</si>
  <si>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</si>
  <si>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</si>
  <si>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</si>
  <si>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</si>
  <si>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</si>
  <si>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</si>
  <si>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</si>
  <si>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</si>
  <si>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</si>
  <si>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</si>
  <si>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</si>
  <si>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</si>
  <si>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</si>
  <si>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</si>
  <si>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</si>
  <si>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</si>
  <si>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</si>
  <si>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</si>
  <si>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</si>
  <si>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</si>
  <si>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</si>
  <si>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</si>
  <si>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</si>
  <si>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</si>
  <si>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</si>
  <si>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</si>
  <si>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</si>
  <si>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</si>
  <si>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</si>
  <si>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</si>
  <si>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</si>
  <si>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</si>
  <si>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</si>
  <si>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</si>
  <si>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</si>
  <si>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</si>
  <si>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</si>
  <si>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</si>
  <si>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</si>
  <si>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</si>
  <si>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</si>
  <si>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</si>
  <si>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</si>
  <si>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</si>
  <si>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</si>
  <si>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</si>
  <si>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</si>
  <si>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</si>
  <si>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</si>
  <si>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</si>
  <si>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</si>
  <si>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</si>
  <si>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</si>
  <si>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</si>
  <si>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</si>
  <si>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</si>
  <si>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</si>
  <si>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</si>
  <si>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</si>
  <si>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</si>
  <si>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</si>
  <si>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</si>
  <si>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</si>
  <si>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</si>
  <si>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</si>
  <si>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</si>
  <si>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</si>
  <si>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</si>
  <si>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</si>
  <si>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</si>
  <si>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</si>
  <si>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</si>
  <si>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</si>
  <si>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</si>
  <si>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</si>
  <si>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</si>
  <si>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</si>
  <si>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</si>
  <si>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</si>
  <si>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</si>
  <si>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</si>
  <si>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</si>
  <si>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</si>
  <si>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</si>
  <si>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</si>
  <si>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</si>
  <si>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</si>
  <si>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</si>
  <si>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</si>
  <si>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</si>
  <si>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</si>
  <si>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</si>
  <si>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</si>
  <si>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</si>
  <si>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</si>
  <si>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</si>
  <si>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</si>
  <si>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</si>
  <si>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</si>
  <si>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</si>
  <si>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</si>
  <si>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</si>
  <si>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</si>
  <si>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</si>
  <si>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</si>
  <si>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</si>
  <si>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</si>
  <si>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</si>
  <si>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</si>
  <si>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</si>
  <si>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</si>
  <si>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</si>
  <si>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</si>
  <si>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</si>
  <si>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</si>
  <si>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</si>
  <si>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</si>
  <si>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</si>
  <si>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</si>
  <si>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</si>
  <si>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</si>
  <si>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</si>
  <si>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</si>
  <si>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</si>
  <si>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</si>
  <si>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</si>
  <si>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</si>
  <si>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</si>
  <si>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</si>
  <si>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</si>
  <si>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</si>
  <si>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</si>
  <si>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</si>
  <si>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</si>
  <si>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</si>
  <si>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</si>
  <si>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</si>
  <si>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</si>
  <si>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</si>
  <si>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</si>
  <si>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</si>
  <si>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</si>
  <si>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</si>
  <si>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</si>
  <si>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</si>
  <si>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</si>
  <si>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</si>
  <si>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</si>
  <si>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</si>
  <si>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</si>
  <si>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</si>
  <si>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</si>
  <si>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</si>
  <si>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</si>
  <si>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</si>
  <si>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</si>
  <si>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</si>
  <si>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</si>
  <si>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</si>
  <si>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</si>
  <si>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</si>
  <si>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</si>
  <si>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</si>
  <si>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</si>
  <si>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</si>
  <si>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</si>
  <si>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</si>
  <si>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</si>
  <si>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</si>
  <si>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</si>
  <si>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</si>
  <si>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</si>
  <si>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</si>
  <si>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</si>
  <si>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</si>
  <si>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</si>
  <si>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</si>
  <si>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</si>
  <si>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</si>
  <si>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</si>
  <si>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</si>
  <si>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</si>
  <si>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</si>
  <si>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</si>
  <si>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</si>
  <si>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</si>
  <si>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</si>
  <si>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</si>
  <si>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</si>
  <si>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</si>
  <si>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</si>
  <si>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</si>
  <si>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</si>
  <si>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</si>
  <si>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</si>
  <si>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</si>
  <si>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</si>
  <si>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</si>
  <si>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</si>
  <si>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</si>
  <si>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</si>
  <si>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</si>
  <si>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</si>
  <si>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</si>
  <si>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</si>
  <si>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</si>
  <si>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</si>
  <si>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</si>
  <si>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</si>
  <si>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</si>
  <si>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</si>
  <si>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</si>
  <si>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</si>
  <si>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</si>
  <si>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</si>
  <si>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</si>
  <si>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</si>
  <si>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</si>
  <si>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</si>
  <si>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</si>
  <si>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</si>
  <si>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</si>
  <si>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</si>
  <si>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</si>
  <si>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</si>
  <si>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</si>
  <si>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</si>
  <si>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</si>
  <si>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</si>
  <si>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</si>
  <si>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</si>
  <si>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</si>
  <si>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</si>
  <si>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</si>
  <si>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</si>
  <si>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</si>
  <si>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</si>
  <si>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</si>
  <si>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</si>
  <si>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</si>
  <si>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</si>
  <si>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</si>
  <si>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</si>
  <si>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</si>
  <si>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</si>
  <si>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</si>
  <si>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</si>
  <si>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</si>
  <si>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</si>
  <si>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</si>
  <si>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</si>
  <si>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</si>
  <si>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</si>
  <si>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</si>
  <si>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</si>
  <si>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</si>
  <si>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</si>
  <si>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</si>
  <si>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</si>
  <si>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</si>
  <si>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</si>
  <si>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</si>
  <si>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</si>
  <si>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</si>
  <si>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</si>
  <si>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</si>
  <si>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</si>
  <si>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</si>
  <si>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</si>
  <si>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</si>
  <si>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</si>
  <si>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</si>
  <si>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</si>
  <si>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</si>
  <si>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</si>
  <si>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</si>
  <si>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</si>
  <si>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</si>
  <si>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</si>
  <si>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</si>
  <si>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</si>
  <si>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</si>
  <si>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</si>
  <si>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</si>
  <si>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</si>
  <si>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</si>
  <si>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</si>
  <si>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</si>
  <si>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</si>
  <si>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</si>
  <si>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</si>
  <si>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</si>
  <si>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</si>
  <si>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</si>
  <si>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</si>
  <si>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</si>
  <si>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</si>
  <si>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</si>
  <si>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</si>
  <si>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</si>
  <si>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</si>
  <si>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</si>
  <si>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</si>
  <si>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</si>
  <si>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</si>
  <si>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</si>
  <si>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</si>
  <si>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</si>
  <si>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</si>
  <si>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</si>
  <si>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</si>
  <si>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</si>
  <si>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</si>
  <si>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</si>
  <si>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</si>
  <si>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</si>
  <si>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</si>
  <si>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</si>
  <si>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</si>
  <si>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</si>
  <si>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</si>
  <si>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</si>
  <si>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</si>
  <si>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</si>
  <si>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</si>
  <si>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</si>
  <si>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</si>
  <si>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</si>
  <si>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</si>
  <si>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</si>
  <si>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</si>
  <si>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</si>
  <si>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</si>
  <si>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</si>
  <si>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</si>
  <si>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</si>
  <si>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</si>
  <si>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</si>
  <si>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</si>
  <si>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</si>
  <si>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</si>
  <si>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</si>
  <si>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</si>
  <si>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</si>
  <si>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</si>
  <si>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</si>
  <si>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</si>
  <si>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</si>
  <si>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</si>
  <si>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</si>
  <si>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</si>
  <si>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</si>
  <si>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</si>
  <si>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</si>
  <si>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</si>
  <si>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</si>
  <si>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</si>
  <si>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</si>
  <si>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</si>
  <si>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</si>
  <si>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</si>
  <si>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</si>
  <si>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</si>
  <si>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</si>
  <si>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</si>
  <si>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</si>
  <si>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</si>
  <si>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</si>
  <si>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</si>
  <si>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</si>
  <si>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</si>
  <si>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</si>
  <si>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</si>
  <si>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</si>
  <si>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</si>
  <si>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</si>
  <si>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</si>
  <si>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</si>
  <si>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</si>
  <si>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</si>
  <si>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</si>
  <si>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</si>
  <si>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</si>
  <si>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</si>
  <si>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</si>
  <si>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</si>
  <si>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</si>
  <si>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</si>
  <si>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</si>
  <si>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</si>
  <si>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</si>
  <si>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</si>
  <si>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</si>
  <si>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</si>
  <si>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</si>
  <si>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</si>
  <si>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</si>
  <si>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</si>
  <si>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</si>
  <si>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</si>
  <si>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</si>
  <si>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</si>
  <si>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</si>
  <si>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</si>
  <si>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</si>
  <si>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</si>
  <si>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</si>
  <si>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</si>
  <si>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</si>
  <si>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</si>
  <si>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</si>
  <si>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</si>
  <si>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</si>
  <si>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</si>
  <si>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</si>
  <si>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</si>
  <si>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</si>
  <si>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</si>
  <si>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</si>
  <si>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</si>
  <si>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</si>
  <si>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</si>
  <si>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</si>
  <si>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</si>
  <si>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</si>
  <si>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</si>
  <si>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</si>
  <si>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</si>
  <si>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</si>
  <si>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</si>
  <si>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</si>
  <si>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</si>
  <si>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</si>
  <si>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</si>
  <si>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</si>
  <si>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</si>
  <si>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</si>
  <si>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</si>
  <si>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</si>
  <si>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</si>
  <si>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</si>
  <si>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</si>
  <si>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</si>
  <si>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</si>
  <si>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</si>
  <si>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</si>
  <si>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</si>
  <si>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</si>
  <si>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</si>
  <si>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</si>
  <si>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</si>
  <si>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</si>
  <si>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</si>
  <si>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</si>
  <si>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</si>
  <si>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</si>
  <si>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</si>
  <si>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</si>
  <si>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</si>
  <si>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</si>
  <si>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</si>
  <si>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</si>
  <si>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</si>
  <si>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</si>
  <si>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</si>
  <si>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</si>
  <si>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</si>
  <si>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</si>
  <si>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</si>
  <si>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</si>
  <si>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</si>
  <si>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</si>
  <si>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</si>
  <si>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</si>
  <si>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</si>
  <si>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</si>
  <si>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</si>
  <si>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</si>
  <si>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</si>
  <si>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</si>
  <si>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</si>
  <si>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</si>
  <si>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</si>
  <si>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</si>
  <si>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</si>
  <si>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</si>
  <si>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</si>
  <si>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</si>
  <si>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</si>
  <si>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</si>
  <si>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</si>
  <si>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</si>
  <si>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</si>
  <si>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</si>
  <si>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</si>
  <si>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</si>
  <si>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</si>
  <si>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</si>
  <si>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</si>
  <si>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</si>
  <si>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</si>
  <si>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</si>
  <si>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</si>
  <si>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</si>
  <si>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</si>
  <si>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</si>
  <si>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</si>
  <si>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</si>
  <si>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</si>
  <si>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</si>
  <si>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</si>
  <si>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</si>
  <si>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</si>
  <si>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</si>
  <si>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</si>
  <si>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</si>
  <si>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</si>
  <si>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</si>
  <si>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</si>
  <si>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</si>
  <si>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</si>
  <si>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</si>
  <si>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</si>
  <si>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</si>
  <si>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</si>
  <si>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</si>
  <si>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</si>
  <si>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</si>
  <si>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</si>
  <si>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</si>
  <si>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</si>
  <si>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</si>
  <si>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</si>
  <si>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</si>
  <si>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</si>
  <si>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</si>
  <si>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</si>
  <si>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</si>
  <si>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</si>
  <si>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</si>
  <si>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</si>
  <si>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</si>
  <si>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</si>
  <si>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</si>
  <si>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</si>
  <si>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</si>
  <si>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</si>
  <si>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</si>
  <si>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</si>
  <si>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</si>
  <si>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</si>
  <si>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</si>
  <si>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</si>
  <si>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</si>
  <si>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</si>
  <si>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</si>
  <si>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</si>
  <si>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</si>
  <si>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</si>
  <si>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</si>
  <si>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</si>
  <si>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</si>
  <si>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</si>
  <si>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</si>
  <si>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</si>
  <si>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</si>
  <si>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</si>
  <si>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</si>
  <si>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</si>
  <si>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</si>
  <si>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</si>
  <si>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</si>
  <si>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</si>
  <si>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</si>
  <si>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</si>
  <si>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</si>
  <si>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</si>
  <si>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</si>
  <si>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</si>
  <si>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</si>
  <si>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</si>
  <si>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</si>
  <si>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</si>
  <si>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</si>
  <si>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</si>
  <si>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</si>
  <si>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</si>
  <si>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</si>
  <si>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</si>
  <si>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</si>
  <si>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</si>
  <si>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</si>
  <si>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</si>
  <si>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</si>
  <si>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</si>
  <si>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</si>
  <si>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</si>
  <si>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</si>
  <si>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</si>
  <si>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</si>
  <si>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</si>
  <si>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</si>
  <si>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</si>
  <si>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</si>
  <si>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</si>
  <si>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</si>
  <si>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</si>
  <si>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</si>
  <si>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</si>
  <si>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</si>
  <si>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</si>
  <si>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</si>
  <si>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</si>
  <si>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</si>
  <si>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</si>
  <si>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</si>
  <si>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</si>
  <si>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</si>
  <si>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</si>
  <si>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</si>
  <si>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</si>
  <si>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</si>
  <si>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</si>
  <si>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</si>
  <si>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</si>
  <si>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</si>
  <si>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</si>
  <si>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</si>
  <si>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</si>
  <si>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</si>
  <si>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</si>
  <si>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</si>
  <si>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</si>
  <si>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</si>
  <si>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</si>
  <si>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</si>
  <si>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</si>
  <si>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</si>
  <si>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</si>
  <si>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</si>
  <si>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</si>
  <si>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</si>
  <si>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</si>
  <si>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</si>
  <si>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</si>
  <si>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</si>
  <si>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</si>
  <si>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</si>
  <si>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</si>
  <si>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</si>
  <si>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</si>
  <si>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</si>
  <si>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</si>
  <si>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</si>
  <si>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</si>
  <si>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</si>
  <si>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</si>
  <si>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</si>
  <si>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</si>
  <si>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</si>
  <si>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</si>
  <si>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</si>
  <si>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</si>
  <si>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</si>
  <si>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</si>
  <si>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</si>
  <si>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</si>
  <si>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</si>
  <si>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</si>
  <si>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</si>
  <si>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</si>
  <si>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</si>
  <si>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</si>
  <si>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</si>
  <si>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</si>
  <si>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</si>
  <si>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</si>
  <si>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</si>
  <si>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</si>
  <si>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</si>
  <si>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</si>
  <si>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</si>
  <si>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</si>
  <si>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</si>
  <si>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</si>
  <si>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</si>
  <si>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</si>
  <si>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</si>
  <si>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</si>
  <si>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</si>
  <si>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</si>
  <si>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</si>
  <si>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</si>
  <si>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</si>
  <si>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</si>
  <si>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</si>
  <si>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</si>
  <si>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</si>
  <si>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</si>
  <si>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</si>
  <si>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</si>
  <si>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</si>
  <si>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</si>
  <si>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</si>
  <si>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</si>
  <si>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</si>
  <si>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</si>
  <si>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</si>
  <si>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</si>
  <si>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</si>
  <si>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</si>
  <si>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</si>
  <si>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</si>
  <si>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</si>
  <si>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</si>
  <si>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</si>
  <si>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</si>
  <si>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</si>
  <si>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</si>
  <si>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</si>
  <si>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</si>
  <si>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</si>
  <si>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</si>
  <si>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</si>
  <si>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</si>
  <si>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</si>
  <si>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</si>
  <si>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</si>
  <si>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</si>
  <si>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</si>
  <si>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</si>
  <si>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</si>
  <si>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</si>
  <si>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</si>
  <si>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</si>
  <si>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</si>
  <si>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</si>
  <si>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</si>
  <si>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</si>
  <si>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</si>
  <si>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</si>
  <si>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</si>
  <si>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</si>
  <si>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</si>
  <si>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</si>
  <si>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</si>
  <si>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</si>
  <si>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</si>
  <si>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</si>
  <si>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</si>
  <si>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</si>
  <si>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</si>
  <si>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</si>
  <si>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</si>
  <si>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</si>
  <si>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</si>
  <si>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</si>
  <si>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</si>
  <si>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</si>
  <si>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</si>
  <si>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</si>
  <si>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</si>
  <si>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</si>
  <si>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</si>
  <si>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</si>
  <si>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</si>
  <si>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</si>
  <si>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</si>
  <si>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</si>
  <si>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</si>
  <si>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</si>
  <si>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</si>
  <si>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</si>
  <si>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</si>
  <si>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</si>
  <si>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</si>
  <si>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</si>
  <si>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</si>
  <si>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</si>
  <si>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</si>
  <si>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</si>
  <si>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</si>
  <si>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</si>
  <si>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</si>
  <si>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</si>
  <si>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</si>
  <si>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</si>
  <si>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</si>
  <si>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</si>
  <si>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</si>
  <si>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</si>
  <si>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</si>
  <si>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</si>
  <si>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</si>
  <si>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</si>
  <si>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</si>
  <si>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</si>
  <si>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</si>
  <si>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</si>
  <si>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</si>
  <si>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</si>
  <si>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</si>
  <si>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</si>
  <si>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</si>
  <si>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</si>
  <si>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</si>
  <si>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</si>
  <si>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</si>
  <si>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</si>
  <si>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</si>
  <si>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</si>
  <si>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</si>
  <si>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</si>
  <si>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</si>
  <si>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</si>
  <si>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</si>
  <si>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</si>
  <si>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</si>
  <si>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</si>
  <si>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</si>
  <si>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</si>
  <si>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</si>
  <si>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</si>
  <si>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</si>
  <si>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</si>
  <si>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</si>
  <si>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</si>
  <si>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</si>
  <si>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</si>
  <si>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</si>
  <si>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</si>
  <si>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</si>
  <si>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</si>
  <si>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</si>
  <si>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</si>
  <si>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</si>
  <si>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</si>
  <si>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</si>
  <si>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</si>
  <si>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</si>
  <si>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</si>
  <si>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</si>
  <si>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</si>
  <si>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</si>
  <si>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</si>
  <si>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</si>
  <si>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</si>
  <si>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</si>
  <si>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</si>
  <si>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</si>
  <si>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</si>
  <si>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</si>
  <si>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</si>
  <si>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</si>
  <si>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</si>
  <si>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</si>
  <si>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</si>
  <si>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</si>
  <si>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</si>
  <si>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</si>
  <si>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</si>
  <si>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</si>
  <si>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</si>
  <si>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</si>
  <si>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</si>
  <si>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</si>
  <si>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</si>
  <si>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</si>
  <si>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</si>
  <si>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</si>
  <si>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</si>
  <si>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</si>
  <si>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</si>
  <si>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</si>
  <si>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</si>
  <si>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</si>
  <si>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</si>
  <si>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</si>
  <si>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</si>
  <si>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</si>
  <si>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</si>
  <si>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</si>
  <si>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</si>
  <si>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</si>
  <si>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</si>
  <si>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</si>
  <si>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</si>
  <si>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</si>
  <si>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</si>
  <si>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</si>
  <si>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</si>
  <si>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</si>
  <si>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</si>
  <si>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</si>
  <si>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</si>
  <si>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</si>
  <si>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</si>
  <si>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</si>
  <si>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</si>
  <si>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</si>
  <si>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</si>
  <si>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</si>
  <si>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</si>
  <si>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</si>
  <si>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</si>
  <si>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</si>
  <si>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</si>
  <si>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</si>
  <si>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</si>
  <si>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</si>
  <si>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</si>
  <si>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</si>
  <si>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</si>
  <si>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</si>
  <si>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</si>
  <si>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</si>
  <si>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</si>
  <si>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</si>
  <si>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</si>
  <si>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</si>
  <si>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</si>
  <si>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</si>
  <si>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</si>
  <si>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</si>
  <si>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</si>
  <si>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</si>
  <si>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</si>
  <si>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</si>
  <si>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</si>
  <si>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</si>
  <si>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</si>
  <si>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</si>
  <si>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</si>
  <si>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</si>
  <si>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</si>
  <si>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</si>
  <si>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</si>
  <si>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</si>
  <si>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</si>
  <si>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</si>
  <si>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</si>
  <si>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</si>
  <si>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</si>
  <si>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</si>
  <si>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</si>
  <si>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</si>
  <si>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</si>
  <si>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</si>
  <si>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</si>
  <si>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</si>
  <si>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</si>
  <si>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</si>
  <si>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</si>
  <si>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</si>
  <si>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</si>
  <si>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</si>
  <si>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</si>
  <si>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</si>
  <si>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</si>
  <si>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</si>
  <si>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</si>
  <si>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</si>
  <si>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</si>
  <si>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</si>
  <si>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</si>
  <si>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</si>
  <si>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</si>
  <si>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</si>
  <si>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</si>
  <si>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</si>
  <si>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</si>
  <si>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</si>
  <si>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</si>
  <si>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</si>
  <si>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</si>
  <si>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</si>
  <si>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</si>
  <si>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</si>
  <si>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</si>
  <si>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</si>
  <si>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</si>
  <si>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</si>
  <si>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</si>
  <si>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</si>
  <si>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</si>
  <si>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</si>
  <si>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</si>
  <si>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</si>
  <si>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</si>
  <si>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</si>
  <si>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</si>
  <si>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</si>
  <si>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</si>
  <si>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</si>
  <si>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</si>
  <si>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</si>
  <si>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</si>
  <si>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</si>
  <si>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</si>
  <si>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</si>
  <si>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</si>
  <si>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</si>
  <si>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</si>
  <si>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</si>
  <si>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</si>
  <si>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</si>
  <si>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</si>
  <si>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</si>
  <si>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</si>
  <si>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</si>
  <si>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</si>
  <si>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</si>
  <si>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</si>
  <si>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</si>
  <si>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</si>
  <si>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</si>
  <si>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</si>
  <si>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</si>
  <si>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</si>
  <si>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</si>
  <si>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</si>
  <si>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</si>
  <si>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</si>
  <si>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</si>
  <si>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</si>
  <si>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</si>
  <si>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</si>
  <si>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</si>
  <si>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</si>
  <si>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</si>
  <si>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</si>
  <si>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</si>
  <si>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</si>
  <si>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</si>
  <si>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</si>
  <si>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</si>
  <si>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</si>
  <si>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</si>
  <si>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</si>
  <si>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</si>
  <si>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</si>
  <si>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</si>
  <si>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</si>
  <si>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</si>
  <si>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</si>
  <si>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</si>
  <si>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</si>
  <si>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</si>
  <si>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</si>
  <si>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</si>
  <si>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</si>
  <si>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</si>
  <si>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</si>
  <si>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</si>
  <si>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</si>
  <si>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</si>
  <si>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</si>
  <si>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</si>
  <si>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</si>
  <si>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</si>
  <si>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</si>
  <si>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</si>
  <si>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</si>
  <si>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</si>
  <si>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</si>
  <si>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</si>
  <si>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</si>
  <si>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</si>
  <si>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</si>
  <si>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</si>
  <si>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</si>
  <si>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</si>
  <si>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</si>
  <si>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</si>
  <si>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</si>
  <si>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</si>
  <si>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</si>
  <si>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</si>
  <si>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</si>
  <si>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</si>
  <si>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</si>
  <si>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</si>
  <si>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</si>
  <si>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</si>
  <si>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</si>
  <si>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</si>
  <si>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</si>
  <si>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</si>
  <si>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</si>
  <si>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</si>
  <si>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</si>
  <si>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</si>
  <si>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</si>
  <si>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</si>
  <si>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</si>
  <si>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</si>
  <si>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</si>
  <si>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</si>
  <si>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</si>
  <si>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</si>
  <si>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</si>
  <si>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</si>
  <si>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</si>
  <si>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</si>
  <si>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</si>
  <si>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</si>
  <si>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</si>
  <si>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</si>
  <si>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</si>
  <si>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</si>
  <si>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</si>
  <si>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</si>
  <si>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</si>
  <si>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</si>
  <si>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</si>
  <si>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</si>
  <si>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</si>
  <si>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</si>
  <si>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</si>
  <si>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</si>
  <si>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</si>
  <si>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</si>
  <si>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</si>
  <si>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</si>
  <si>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</si>
  <si>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</si>
  <si>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</si>
  <si>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</si>
  <si>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</si>
  <si>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</si>
  <si>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</si>
  <si>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</si>
  <si>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</si>
  <si>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</si>
  <si>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</si>
  <si>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</si>
  <si>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</si>
  <si>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</si>
  <si>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</si>
  <si>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</si>
  <si>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</si>
  <si>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</si>
  <si>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</si>
  <si>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</si>
  <si>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</si>
  <si>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</si>
  <si>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</si>
  <si>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</si>
  <si>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</si>
  <si>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</si>
  <si>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</si>
  <si>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</si>
  <si>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</si>
  <si>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</si>
  <si>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</si>
  <si>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</si>
  <si>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</si>
  <si>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</si>
  <si>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</si>
  <si>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</si>
  <si>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</si>
  <si>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</si>
  <si>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</si>
  <si>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</si>
  <si>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</si>
  <si>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</si>
  <si>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</si>
  <si>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</si>
  <si>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</si>
  <si>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</si>
  <si>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</si>
  <si>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</si>
  <si>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</si>
  <si>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</si>
  <si>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</si>
  <si>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</si>
  <si>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</si>
  <si>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</si>
  <si>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</si>
  <si>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</si>
  <si>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</si>
  <si>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</si>
  <si>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</si>
  <si>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</si>
  <si>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</si>
  <si>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</si>
  <si>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</si>
  <si>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</si>
  <si>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</si>
  <si>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</si>
  <si>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</si>
  <si>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</si>
  <si>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</si>
  <si>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</si>
  <si>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</si>
  <si>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</si>
  <si>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</si>
  <si>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</si>
  <si>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</si>
  <si>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</si>
  <si>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</si>
  <si>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</si>
  <si>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</si>
  <si>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</si>
  <si>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</si>
  <si>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</si>
  <si>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</si>
  <si>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</si>
  <si>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</si>
  <si>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</si>
  <si>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</si>
  <si>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</si>
  <si>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</si>
  <si>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</si>
  <si>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</si>
  <si>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</si>
  <si>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</si>
  <si>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</si>
  <si>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</si>
  <si>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</si>
  <si>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</si>
  <si>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</si>
  <si>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</si>
  <si>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</si>
  <si>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</si>
  <si>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</si>
  <si>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</si>
  <si>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</si>
  <si>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</si>
  <si>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</si>
  <si>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</si>
  <si>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</si>
  <si>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</si>
  <si>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</si>
  <si>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</si>
  <si>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</si>
  <si>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</si>
  <si>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</si>
  <si>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</si>
  <si>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</si>
  <si>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</si>
  <si>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</si>
  <si>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</si>
  <si>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</si>
  <si>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</si>
  <si>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</si>
  <si>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</si>
  <si>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</si>
  <si>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</si>
  <si>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</si>
  <si>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</si>
  <si>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</si>
  <si>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</si>
  <si>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</si>
  <si>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</si>
  <si>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</si>
  <si>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</si>
  <si>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</si>
  <si>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</si>
  <si>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</si>
  <si>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</si>
  <si>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</si>
  <si>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</si>
  <si>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</si>
  <si>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</si>
  <si>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</si>
  <si>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</si>
  <si>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</si>
  <si>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</si>
  <si>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</si>
  <si>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</si>
  <si>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</si>
  <si>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</si>
  <si>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</si>
  <si>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</si>
  <si>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</si>
  <si>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</si>
  <si>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</si>
  <si>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</si>
  <si>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</si>
  <si>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</si>
  <si>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</si>
  <si>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</si>
  <si>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</si>
  <si>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</si>
  <si>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</si>
  <si>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</si>
  <si>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</si>
  <si>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</si>
  <si>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</si>
  <si>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</si>
  <si>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</si>
  <si>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</si>
  <si>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</si>
  <si>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</si>
  <si>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</si>
  <si>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</si>
  <si>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</si>
  <si>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</si>
  <si>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</si>
  <si>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</si>
  <si>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</si>
  <si>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</si>
  <si>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</si>
  <si>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</si>
  <si>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</si>
  <si>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</si>
  <si>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</si>
  <si>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</si>
  <si>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</si>
  <si>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</si>
  <si>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</si>
  <si>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</si>
  <si>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</si>
  <si>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</si>
  <si>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</si>
  <si>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</si>
  <si>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</si>
  <si>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</si>
  <si>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</si>
  <si>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</si>
  <si>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</si>
  <si>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</si>
  <si>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</si>
  <si>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</si>
  <si>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</si>
  <si>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</si>
  <si>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</si>
  <si>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</si>
  <si>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</si>
  <si>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</si>
  <si>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</si>
  <si>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</si>
  <si>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</si>
  <si>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</si>
  <si>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</si>
  <si>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</si>
  <si>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</si>
  <si>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</si>
  <si>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</si>
  <si>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</si>
  <si>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</si>
  <si>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</si>
  <si>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</si>
  <si>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</si>
  <si>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</si>
  <si>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</si>
  <si>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</si>
  <si>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</si>
  <si>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</si>
  <si>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</si>
  <si>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</si>
  <si>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</si>
  <si>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</si>
  <si>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</si>
  <si>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</si>
  <si>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</si>
  <si>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</si>
  <si>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</si>
  <si>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</si>
  <si>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</si>
  <si>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</si>
  <si>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</si>
  <si>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</si>
  <si>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</si>
  <si>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</si>
  <si>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</si>
  <si>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</si>
  <si>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</si>
  <si>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</si>
  <si>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</si>
  <si>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</si>
  <si>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</si>
  <si>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</si>
  <si>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</si>
  <si>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</si>
  <si>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</si>
  <si>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</si>
  <si>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</si>
  <si>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</si>
  <si>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</si>
  <si>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</si>
  <si>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</si>
  <si>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</si>
  <si>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</si>
  <si>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</si>
  <si>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</si>
  <si>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</si>
  <si>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</si>
  <si>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</si>
  <si>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</si>
  <si>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</si>
  <si>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</si>
  <si>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</si>
  <si>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</si>
  <si>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</si>
  <si>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</si>
  <si>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</si>
  <si>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</si>
  <si>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</si>
  <si>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</si>
  <si>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</si>
  <si>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</si>
  <si>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</si>
  <si>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</si>
  <si>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</si>
  <si>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</si>
  <si>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</si>
  <si>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</si>
  <si>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</si>
  <si>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</si>
  <si>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</si>
  <si>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</si>
  <si>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</si>
  <si>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</si>
  <si>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</si>
  <si>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</si>
  <si>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</si>
  <si>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</si>
  <si>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</si>
  <si>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</si>
  <si>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</si>
  <si>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</si>
  <si>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</si>
  <si>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</si>
  <si>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</si>
  <si>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</si>
  <si>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</si>
  <si>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</si>
  <si>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</si>
  <si>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</si>
  <si>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</si>
  <si>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</si>
  <si>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</si>
  <si>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</si>
  <si>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</si>
  <si>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</si>
  <si>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</si>
  <si>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</si>
  <si>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</si>
  <si>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</si>
  <si>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</si>
  <si>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</si>
  <si>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</si>
  <si>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</si>
  <si>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</si>
  <si>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</si>
  <si>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</si>
  <si>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</si>
  <si>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</si>
  <si>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</si>
  <si>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</si>
  <si>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</si>
  <si>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</si>
  <si>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</si>
  <si>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</si>
  <si>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</si>
  <si>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</si>
  <si>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</si>
  <si>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</si>
  <si>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</si>
  <si>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</si>
  <si>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</si>
  <si>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</si>
  <si>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</si>
  <si>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</si>
  <si>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</si>
  <si>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</si>
  <si>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</si>
  <si>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</si>
  <si>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</si>
  <si>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</si>
  <si>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</si>
  <si>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</si>
  <si>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</si>
  <si>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</si>
  <si>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</si>
  <si>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</si>
  <si>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</si>
  <si>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</si>
  <si>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</si>
  <si>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</si>
  <si>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</si>
  <si>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</si>
  <si>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</si>
  <si>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</si>
  <si>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</si>
  <si>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</si>
  <si>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</si>
  <si>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</si>
  <si>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</si>
  <si>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</si>
  <si>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</si>
  <si>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</si>
  <si>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</si>
  <si>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</si>
  <si>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</si>
  <si>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</si>
  <si>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</si>
  <si>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</si>
  <si>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</si>
  <si>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</si>
  <si>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</si>
  <si>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</si>
  <si>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</si>
  <si>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</si>
  <si>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</si>
  <si>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</si>
  <si>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</si>
  <si>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</si>
  <si>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</si>
  <si>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</si>
  <si>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</si>
  <si>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</si>
  <si>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</si>
  <si>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</si>
  <si>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</si>
  <si>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</si>
  <si>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</si>
  <si>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</si>
  <si>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</si>
  <si>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</si>
  <si>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</si>
  <si>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</si>
  <si>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</si>
  <si>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</si>
  <si>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</si>
  <si>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</si>
  <si>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</si>
  <si>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</si>
  <si>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</si>
  <si>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</si>
  <si>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</si>
  <si>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</si>
  <si>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</si>
  <si>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</si>
  <si>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</si>
  <si>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</si>
  <si>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</si>
  <si>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</si>
  <si>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</si>
  <si>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</si>
  <si>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</si>
  <si>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</si>
  <si>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</si>
  <si>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</si>
  <si>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</si>
  <si>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</si>
  <si>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</si>
  <si>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</si>
  <si>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</si>
  <si>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</si>
  <si>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</si>
  <si>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</si>
  <si>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</si>
  <si>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</si>
  <si>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</si>
  <si>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</si>
  <si>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</si>
  <si>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</si>
  <si>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</si>
  <si>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</si>
  <si>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</si>
  <si>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</si>
  <si>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</si>
  <si>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</si>
  <si>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</si>
  <si>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</si>
  <si>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</si>
  <si>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</si>
  <si>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</si>
  <si>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</si>
  <si>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</si>
  <si>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</si>
  <si>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</si>
  <si>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</si>
  <si>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</si>
  <si>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</si>
  <si>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</si>
  <si>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</si>
  <si>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</si>
  <si>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</si>
  <si>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</si>
  <si>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</si>
  <si>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</si>
  <si>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</si>
  <si>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</si>
  <si>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</si>
  <si>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</si>
  <si>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</si>
  <si>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</si>
  <si>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</si>
  <si>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</si>
  <si>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</si>
  <si>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</si>
  <si>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</si>
  <si>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</si>
  <si>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</si>
  <si>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</si>
  <si>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</si>
  <si>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</si>
  <si>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</si>
  <si>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</si>
  <si>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</si>
  <si>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</si>
  <si>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</si>
  <si>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</si>
  <si>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</si>
  <si>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</si>
  <si>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</si>
  <si>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Sum of Sales</t>
  </si>
  <si>
    <t>Sum of Profit</t>
  </si>
  <si>
    <t>Jan</t>
  </si>
  <si>
    <t>Feb</t>
  </si>
  <si>
    <t>Mar</t>
  </si>
  <si>
    <t>Apr</t>
  </si>
  <si>
    <t>May</t>
  </si>
  <si>
    <t>Jun</t>
  </si>
  <si>
    <t>Jul</t>
  </si>
  <si>
    <t>Aug</t>
  </si>
  <si>
    <t>Sep</t>
  </si>
  <si>
    <t>Oct</t>
  </si>
  <si>
    <t>Nov</t>
  </si>
  <si>
    <t>Dec</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</si>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</sst>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Green]\▲0.00%;[Red]\ \▼0.00%"/>
    <numFmt numFmtId="165" formatCode="\$\ 0.00,&quot;K&quot;"/>
    <numFmt numFmtId="166" formatCode="\$0.00,&quot;K&quot;"/>
    <numFmt numFmtId="167" formatCode="_-[$$-409]* #,##0.00_ ;_-[$$-409]* \-#,##0.00\ ;_-[$$-409]* &quot;-&quot;??_ ;_-@_ "/>
    <numFmt numFmtId="168" formatCode="&quot;#&quot;\ 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52">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3" xfId="0" applyFont="1" applyBorder="1" applyAlignment="1"/>
    <xf numFmtId="0" fontId="0" fillId="0" borderId="5" xfId="0" applyNumberFormat="1"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2" xfId="0" applyFont="1" applyBorder="1" applyAlignment="1">
      <alignment horizontal="left"/>
    </xf>
    <xf numFmtId="0" fontId="0" fillId="0" borderId="4" xfId="0" applyNumberFormat="1" applyFont="1" applyBorder="1" applyAlignment="1"/>
    <xf numFmtId="0" fontId="0" fillId="0" borderId="6" xfId="0" applyFont="1" applyBorder="1" applyAlignment="1">
      <alignment horizontal="left"/>
    </xf>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165" fontId="0" fillId="0" borderId="1" xfId="0" applyNumberFormat="1" applyFont="1" applyBorder="1" applyAlignment="1"/>
    <xf numFmtId="165" fontId="0" fillId="0" borderId="2" xfId="0" applyNumberFormat="1" applyFont="1" applyBorder="1" applyAlignment="1"/>
    <xf numFmtId="166" fontId="0" fillId="0" borderId="7" xfId="0" applyNumberFormat="1" applyFont="1" applyBorder="1" applyAlignment="1"/>
    <xf numFmtId="166" fontId="0" fillId="0" borderId="8" xfId="0" applyNumberFormat="1" applyFont="1" applyBorder="1" applyAlignment="1"/>
    <xf numFmtId="0" fontId="1" fillId="0" borderId="0" xfId="0" applyFont="1" applyAlignment="1"/>
    <xf numFmtId="0" fontId="1" fillId="0" borderId="0" xfId="0" applyFont="1" applyFill="1" applyBorder="1" applyAlignment="1"/>
    <xf numFmtId="166"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2" fontId="0" fillId="0" borderId="2" xfId="0" applyNumberFormat="1" applyFont="1" applyBorder="1" applyAlignment="1"/>
    <xf numFmtId="0" fontId="0" fillId="0" borderId="7" xfId="0" applyNumberFormat="1" applyFont="1" applyBorder="1" applyAlignment="1"/>
    <xf numFmtId="0" fontId="0" fillId="0" borderId="8" xfId="0" applyNumberFormat="1" applyFont="1" applyBorder="1" applyAlignment="1"/>
    <xf numFmtId="2" fontId="0" fillId="0" borderId="1" xfId="0" applyNumberFormat="1" applyFont="1" applyBorder="1" applyAlignment="1"/>
    <xf numFmtId="2" fontId="0" fillId="0" borderId="7" xfId="0" applyNumberFormat="1" applyFont="1" applyBorder="1" applyAlignment="1"/>
    <xf numFmtId="2" fontId="0" fillId="0" borderId="8" xfId="0" applyNumberFormat="1" applyFont="1" applyBorder="1" applyAlignment="1"/>
    <xf numFmtId="2" fontId="0" fillId="0" borderId="6" xfId="0" applyNumberFormat="1" applyFont="1" applyBorder="1" applyAlignment="1"/>
    <xf numFmtId="2" fontId="0" fillId="0" borderId="9" xfId="0" applyNumberFormat="1" applyFont="1" applyBorder="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2" fontId="0" fillId="0" borderId="10" xfId="0" applyNumberFormat="1" applyFont="1" applyBorder="1" applyAlignment="1"/>
    <xf numFmtId="2" fontId="0" fillId="0" borderId="11" xfId="0" applyNumberFormat="1" applyFont="1" applyBorder="1" applyAlignment="1"/>
    <xf numFmtId="2" fontId="0" fillId="0" borderId="12" xfId="0" applyNumberFormat="1" applyFont="1" applyBorder="1" applyAlignment="1"/>
    <xf numFmtId="0" fontId="0" fillId="0" borderId="1" xfId="0" applyNumberFormat="1" applyFont="1" applyBorder="1" applyAlignment="1"/>
    <xf numFmtId="0" fontId="0" fillId="0" borderId="2" xfId="0" applyNumberFormat="1" applyFont="1" applyBorder="1" applyAlignment="1"/>
    <xf numFmtId="167" fontId="0" fillId="0" borderId="0" xfId="0" applyNumberFormat="1" applyFont="1" applyAlignment="1"/>
    <xf numFmtId="168" fontId="0" fillId="0" borderId="0" xfId="0" applyNumberFormat="1" applyFont="1" applyAlignment="1"/>
    <xf numFmtId="9" fontId="0" fillId="0" borderId="0" xfId="1" applyFont="1" applyAlignment="1"/>
    <xf numFmtId="164" fontId="6" fillId="0" borderId="0" xfId="0" applyNumberFormat="1" applyFont="1" applyAlignment="1"/>
  </cellXfs>
  <cellStyles count="2">
    <cellStyle name="Normal" xfId="0" builtinId="0"/>
    <cellStyle name="Percent" xfId="1" builtinId="5"/>
  </cellStyles>
  <dxfs count="1891">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5" formatCode="\$\ 0.00,&quot;K&quot;"/>
    </dxf>
    <dxf>
      <numFmt numFmtId="166" formatCode="\$0.00,&quot;K&quot;"/>
    </dxf>
    <dxf>
      <numFmt numFmtId="169" formatCode="0.000"/>
    </dxf>
    <dxf>
      <numFmt numFmtId="2" formatCode="0.00"/>
    </dxf>
    <dxf>
      <numFmt numFmtId="170" formatCode="0.0"/>
    </dxf>
    <dxf>
      <numFmt numFmtId="2" formatCode="0.00"/>
    </dxf>
    <dxf>
      <numFmt numFmtId="169" formatCode="0.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2" formatCode="0.00"/>
    </dxf>
    <dxf>
      <numFmt numFmtId="169" formatCode="0.000"/>
    </dxf>
    <dxf>
      <numFmt numFmtId="171" formatCode="0.0000"/>
    </dxf>
    <dxf>
      <numFmt numFmtId="172" formatCode="0.00000"/>
    </dxf>
    <dxf>
      <numFmt numFmtId="173" formatCode="0.000000"/>
    </dxf>
    <dxf>
      <numFmt numFmtId="174" formatCode="0.0000000"/>
    </dxf>
    <dxf>
      <numFmt numFmtId="175" formatCode="0.00000000"/>
    </dxf>
    <dxf>
      <numFmt numFmtId="176" formatCode="0.000000000"/>
    </dxf>
    <dxf>
      <numFmt numFmtId="177" formatCode="0.0000000000"/>
    </dxf>
    <dxf>
      <numFmt numFmtId="178" formatCode="0.00000000000"/>
    </dxf>
    <dxf>
      <numFmt numFmtId="179" formatCode="0.000000000000"/>
    </dxf>
    <dxf>
      <numFmt numFmtId="180" formatCode="0.0000000000000"/>
    </dxf>
    <dxf>
      <numFmt numFmtId="181" formatCode="0.00000000000000"/>
    </dxf>
    <dxf>
      <numFmt numFmtId="180" formatCode="0.0000000000000"/>
    </dxf>
    <dxf>
      <numFmt numFmtId="179" formatCode="0.000000000000"/>
    </dxf>
    <dxf>
      <numFmt numFmtId="178" formatCode="0.00000000000"/>
    </dxf>
    <dxf>
      <numFmt numFmtId="177" formatCode="0.0000000000"/>
    </dxf>
    <dxf>
      <numFmt numFmtId="176" formatCode="0.000000000"/>
    </dxf>
    <dxf>
      <numFmt numFmtId="175" formatCode="0.00000000"/>
    </dxf>
    <dxf>
      <numFmt numFmtId="174" formatCode="0.0000000"/>
    </dxf>
    <dxf>
      <numFmt numFmtId="173" formatCode="0.000000"/>
    </dxf>
    <dxf>
      <numFmt numFmtId="172" formatCode="0.00000"/>
    </dxf>
    <dxf>
      <numFmt numFmtId="171" formatCode="0.0000"/>
    </dxf>
    <dxf>
      <numFmt numFmtId="169" formatCode="0.000"/>
    </dxf>
    <dxf>
      <numFmt numFmtId="2" formatCode="0.00"/>
    </dxf>
    <dxf>
      <numFmt numFmtId="169" formatCode="0.000"/>
    </dxf>
    <dxf>
      <numFmt numFmtId="2" formatCode="0.00"/>
    </dxf>
    <dxf>
      <numFmt numFmtId="170" formatCode="0.0"/>
    </dxf>
    <dxf>
      <numFmt numFmtId="2" formatCode="0.00"/>
    </dxf>
    <dxf>
      <numFmt numFmtId="169" formatCode="0.000"/>
    </dxf>
    <dxf>
      <numFmt numFmtId="166" formatCode="\$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1890"/>
      <tableStyleElement type="firstRowStripe" dxfId="1889"/>
      <tableStyleElement type="secondRowStripe" dxfId="1888"/>
    </tableStyle>
  </tableStyles>
  <colors>
    <mruColors>
      <color rgb="FF2F733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Analysis.xlsx]Sales profit analysis!PivotTable1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Profit Analysis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19225721784776"/>
          <c:y val="5.0925925925925923E-2"/>
          <c:w val="0.74572223058105003"/>
          <c:h val="0.86482283464566934"/>
        </c:manualLayout>
      </c:layout>
      <c:barChart>
        <c:barDir val="col"/>
        <c:grouping val="clustered"/>
        <c:varyColors val="0"/>
        <c:ser>
          <c:idx val="0"/>
          <c:order val="0"/>
          <c:tx>
            <c:strRef>
              <c:f>'Sales profit analysis'!$B$3</c:f>
              <c:strCache>
                <c:ptCount val="1"/>
                <c:pt idx="0">
                  <c:v>Sum of Sales</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profit analysis'!$B$4:$B$16</c:f>
              <c:numCache>
                <c:formatCode>\$\ 0.00,"K"</c:formatCode>
                <c:ptCount val="12"/>
                <c:pt idx="0">
                  <c:v>1563.232</c:v>
                </c:pt>
                <c:pt idx="1">
                  <c:v>188.67400000000001</c:v>
                </c:pt>
                <c:pt idx="2">
                  <c:v>264.67599999999999</c:v>
                </c:pt>
                <c:pt idx="3">
                  <c:v>307.16800000000001</c:v>
                </c:pt>
                <c:pt idx="4">
                  <c:v>5387.2180000000008</c:v>
                </c:pt>
                <c:pt idx="5">
                  <c:v>224.9</c:v>
                </c:pt>
                <c:pt idx="6">
                  <c:v>709.96100000000001</c:v>
                </c:pt>
                <c:pt idx="7">
                  <c:v>799.56650000000013</c:v>
                </c:pt>
                <c:pt idx="8">
                  <c:v>2369.6499999999996</c:v>
                </c:pt>
                <c:pt idx="9">
                  <c:v>1233.2870000000003</c:v>
                </c:pt>
                <c:pt idx="10">
                  <c:v>9967.4260000000013</c:v>
                </c:pt>
                <c:pt idx="11">
                  <c:v>3679.1319999999996</c:v>
                </c:pt>
              </c:numCache>
            </c:numRef>
          </c:val>
          <c:extLst>
            <c:ext xmlns:c16="http://schemas.microsoft.com/office/drawing/2014/chart" uri="{C3380CC4-5D6E-409C-BE32-E72D297353CC}">
              <c16:uniqueId val="{00000000-DEC2-4707-B90A-F5E75F2090E2}"/>
            </c:ext>
          </c:extLst>
        </c:ser>
        <c:dLbls>
          <c:showLegendKey val="0"/>
          <c:showVal val="0"/>
          <c:showCatName val="0"/>
          <c:showSerName val="0"/>
          <c:showPercent val="0"/>
          <c:showBubbleSize val="0"/>
        </c:dLbls>
        <c:gapWidth val="26"/>
        <c:overlap val="-97"/>
        <c:axId val="1708188240"/>
        <c:axId val="1708210288"/>
      </c:barChart>
      <c:lineChart>
        <c:grouping val="standard"/>
        <c:varyColors val="0"/>
        <c:ser>
          <c:idx val="1"/>
          <c:order val="1"/>
          <c:tx>
            <c:strRef>
              <c:f>'Sales profit analysis'!$C$3</c:f>
              <c:strCache>
                <c:ptCount val="1"/>
                <c:pt idx="0">
                  <c:v>Sum of Profit</c:v>
                </c:pt>
              </c:strCache>
            </c:strRef>
          </c:tx>
          <c:spPr>
            <a:ln w="34925" cap="rnd">
              <a:solidFill>
                <a:schemeClr val="accent1">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cat>
            <c:strRef>
              <c:f>'Sales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profit analysis'!$C$4:$C$16</c:f>
              <c:numCache>
                <c:formatCode>\$0.00,"K"</c:formatCode>
                <c:ptCount val="12"/>
                <c:pt idx="0">
                  <c:v>213.73279999999988</c:v>
                </c:pt>
                <c:pt idx="1">
                  <c:v>-3.5038</c:v>
                </c:pt>
                <c:pt idx="2">
                  <c:v>70.738200000000006</c:v>
                </c:pt>
                <c:pt idx="3">
                  <c:v>0.76779999999998694</c:v>
                </c:pt>
                <c:pt idx="4">
                  <c:v>1077.2089999999998</c:v>
                </c:pt>
                <c:pt idx="5">
                  <c:v>64.238400000000013</c:v>
                </c:pt>
                <c:pt idx="6">
                  <c:v>13.931299999999926</c:v>
                </c:pt>
                <c:pt idx="7">
                  <c:v>-181.89130000000011</c:v>
                </c:pt>
                <c:pt idx="8">
                  <c:v>247.04399999999987</c:v>
                </c:pt>
                <c:pt idx="9">
                  <c:v>242.91220000000004</c:v>
                </c:pt>
                <c:pt idx="10">
                  <c:v>2056.6753999999996</c:v>
                </c:pt>
                <c:pt idx="11">
                  <c:v>295.65120000000002</c:v>
                </c:pt>
              </c:numCache>
            </c:numRef>
          </c:val>
          <c:smooth val="0"/>
          <c:extLst>
            <c:ext xmlns:c16="http://schemas.microsoft.com/office/drawing/2014/chart" uri="{C3380CC4-5D6E-409C-BE32-E72D297353CC}">
              <c16:uniqueId val="{00000001-DEC2-4707-B90A-F5E75F2090E2}"/>
            </c:ext>
          </c:extLst>
        </c:ser>
        <c:dLbls>
          <c:showLegendKey val="0"/>
          <c:showVal val="0"/>
          <c:showCatName val="0"/>
          <c:showSerName val="0"/>
          <c:showPercent val="0"/>
          <c:showBubbleSize val="0"/>
        </c:dLbls>
        <c:marker val="1"/>
        <c:smooth val="0"/>
        <c:axId val="1719944176"/>
        <c:axId val="1719930448"/>
      </c:lineChart>
      <c:catAx>
        <c:axId val="1708188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8210288"/>
        <c:crosses val="autoZero"/>
        <c:auto val="1"/>
        <c:lblAlgn val="ctr"/>
        <c:lblOffset val="100"/>
        <c:noMultiLvlLbl val="0"/>
      </c:catAx>
      <c:valAx>
        <c:axId val="1708210288"/>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8188240"/>
        <c:crosses val="autoZero"/>
        <c:crossBetween val="between"/>
      </c:valAx>
      <c:valAx>
        <c:axId val="1719930448"/>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944176"/>
        <c:crosses val="max"/>
        <c:crossBetween val="between"/>
      </c:valAx>
      <c:catAx>
        <c:axId val="1719944176"/>
        <c:scaling>
          <c:orientation val="minMax"/>
        </c:scaling>
        <c:delete val="1"/>
        <c:axPos val="b"/>
        <c:numFmt formatCode="General" sourceLinked="1"/>
        <c:majorTickMark val="none"/>
        <c:minorTickMark val="none"/>
        <c:tickLblPos val="nextTo"/>
        <c:crossAx val="1719930448"/>
        <c:crosses val="autoZero"/>
        <c:auto val="1"/>
        <c:lblAlgn val="ctr"/>
        <c:lblOffset val="100"/>
        <c:noMultiLvlLbl val="0"/>
      </c:cat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title pos="t" align="ctr" overlay="0">
      <cx:tx>
        <cx:rich>
          <a:bodyPr spcFirstLastPara="1" vertOverflow="ellipsis" wrap="square" lIns="0" tIns="0" rIns="0" bIns="0" anchor="ctr" anchorCtr="1"/>
          <a:lstStyle/>
          <a:p>
            <a:pPr algn="ctr">
              <a:defRPr/>
            </a:pPr>
            <a:r>
              <a:rPr lang="en-US"/>
              <a:t>Category wise profit</a:t>
            </a:r>
          </a:p>
        </cx:rich>
      </cx:tx>
    </cx:title>
    <cx:plotArea>
      <cx:plotAreaRegion>
        <cx:series layoutId="waterfall" uniqueId="{07D093DE-376E-455D-A749-0139127D07E9}">
          <cx:tx>
            <cx:txData>
              <cx:f>_xlchart.1</cx:f>
              <cx:v>Profit</cx:v>
            </cx:txData>
          </cx:tx>
          <cx:dataLabels pos="in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lrMapOvr bg1="lt1" tx1="dk1" bg2="lt2" tx2="dk2" accent1="accent1" accent2="accent2" accent3="accent3" accent4="accent4" accent5="accent5" accent6="accent6" hlink="hlink" folHlink="folHlink"/>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Category</a:t>
            </a:r>
            <a:r>
              <a:rPr lang="en-IN" baseline="0"/>
              <a:t> wise sales%</a:t>
            </a:r>
            <a:endParaRPr lang="en-IN"/>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layout/>
          <c:showLegendKey val="0"/>
          <c:showVal val="1"/>
          <c:showCatName val="0"/>
          <c:showSerName val="0"/>
          <c:showPercent val="0"/>
          <c:showBubbleSize val="0"/>
          <c:extLst>
            <c:ext xmlns:c15="http://schemas.microsoft.com/office/drawing/2012/chart" uri="{CE6537A1-D6FC-4f65-9D91-7224C49458BB}">
              <c15:layout/>
            </c:ext>
          </c:extLst>
        </c:dLbl>
      </c:pivotFmt>
      <c:pivotFmt>
        <c:idx val="6"/>
      </c:pivotFmt>
      <c:pivotFmt>
        <c:idx val="7"/>
      </c:pivotFmt>
      <c:pivotFmt>
        <c:idx val="8"/>
      </c:pivotFmt>
      <c:pivotFmt>
        <c:idx val="9"/>
        <c:spPr>
          <a:solidFill>
            <a:schemeClr val="accent6"/>
          </a:solidFill>
          <a:ln>
            <a:noFill/>
          </a:ln>
          <a:effectLst>
            <a:outerShdw blurRad="254000" sx="102000" sy="102000" algn="ctr" rotWithShape="0">
              <a:prstClr val="black">
                <a:alpha val="20000"/>
              </a:prstClr>
            </a:outerShdw>
          </a:effectLst>
        </c:spPr>
        <c:marker>
          <c:symbol val="circle"/>
          <c:size val="6"/>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'Category wise sales'!$B$3</c:f>
              <c:strCache>
                <c:ptCount val="1"/>
                <c:pt idx="0">
                  <c:v>Total</c:v>
                </c:pt>
              </c:strCache>
            </c:strRef>
          </c:tx>
          <c:explosion val="1"/>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45C-4250-B97B-BD8634B89306}"/>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45C-4250-B97B-BD8634B89306}"/>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45C-4250-B97B-BD8634B8930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0.28766592992767664</c:v>
                </c:pt>
                <c:pt idx="1">
                  <c:v>0.33028856215012381</c:v>
                </c:pt>
                <c:pt idx="2">
                  <c:v>0.38204550792219949</c:v>
                </c:pt>
              </c:numCache>
            </c:numRef>
          </c:val>
          <c:extLst>
            <c:ext xmlns:c16="http://schemas.microsoft.com/office/drawing/2014/chart" uri="{C3380CC4-5D6E-409C-BE32-E72D297353CC}">
              <c16:uniqueId val="{00000000-235C-4FC8-94A3-F000466BD2B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7330845839392031"/>
          <c:y val="0.34803253041645654"/>
          <c:w val="0.26462216613167255"/>
          <c:h val="0.385444060871701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Analysis.xlsx]Top 5 subcategories!PivotTable3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Subcategories</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s>
    <c:plotArea>
      <c:layout/>
      <c:barChart>
        <c:barDir val="bar"/>
        <c:grouping val="clustered"/>
        <c:varyColors val="0"/>
        <c:ser>
          <c:idx val="0"/>
          <c:order val="0"/>
          <c:tx>
            <c:strRef>
              <c:f>'Top 5 subcategories'!$B$3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subcategories'!$A$4:$A$9</c:f>
              <c:strCache>
                <c:ptCount val="5"/>
                <c:pt idx="0">
                  <c:v>Appliances</c:v>
                </c:pt>
                <c:pt idx="1">
                  <c:v>Storage</c:v>
                </c:pt>
                <c:pt idx="2">
                  <c:v>Machines</c:v>
                </c:pt>
                <c:pt idx="3">
                  <c:v>Accessories</c:v>
                </c:pt>
                <c:pt idx="4">
                  <c:v>Tables</c:v>
                </c:pt>
              </c:strCache>
            </c:strRef>
          </c:cat>
          <c:val>
            <c:numRef>
              <c:f>'Top 5 subcategories'!$B$4:$B$9</c:f>
              <c:numCache>
                <c:formatCode>General</c:formatCode>
                <c:ptCount val="5"/>
                <c:pt idx="0">
                  <c:v>2574.1939999999995</c:v>
                </c:pt>
                <c:pt idx="1">
                  <c:v>2996.2780000000002</c:v>
                </c:pt>
                <c:pt idx="2">
                  <c:v>3305.4749999999999</c:v>
                </c:pt>
                <c:pt idx="3">
                  <c:v>4165.4119999999994</c:v>
                </c:pt>
                <c:pt idx="4">
                  <c:v>4807.5285000000003</c:v>
                </c:pt>
              </c:numCache>
            </c:numRef>
          </c:val>
          <c:extLst>
            <c:ext xmlns:c16="http://schemas.microsoft.com/office/drawing/2014/chart" uri="{C3380CC4-5D6E-409C-BE32-E72D297353CC}">
              <c16:uniqueId val="{00000000-68E4-4870-AB79-DCB627BE3A64}"/>
            </c:ext>
          </c:extLst>
        </c:ser>
        <c:dLbls>
          <c:showLegendKey val="0"/>
          <c:showVal val="0"/>
          <c:showCatName val="0"/>
          <c:showSerName val="0"/>
          <c:showPercent val="0"/>
          <c:showBubbleSize val="0"/>
        </c:dLbls>
        <c:gapWidth val="115"/>
        <c:overlap val="-20"/>
        <c:axId val="1667404080"/>
        <c:axId val="1667408240"/>
      </c:barChart>
      <c:catAx>
        <c:axId val="16674040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408240"/>
        <c:crosses val="autoZero"/>
        <c:auto val="1"/>
        <c:lblAlgn val="ctr"/>
        <c:lblOffset val="100"/>
        <c:noMultiLvlLbl val="0"/>
      </c:catAx>
      <c:valAx>
        <c:axId val="16674082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4040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Analysis.xlsx]Sales profit analysis!PivotTable1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Profit Analysis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4219225721784776"/>
          <c:y val="5.0925925925925923E-2"/>
          <c:w val="0.74572223058105003"/>
          <c:h val="0.86482283464566934"/>
        </c:manualLayout>
      </c:layout>
      <c:barChart>
        <c:barDir val="col"/>
        <c:grouping val="clustered"/>
        <c:varyColors val="0"/>
        <c:ser>
          <c:idx val="0"/>
          <c:order val="0"/>
          <c:tx>
            <c:strRef>
              <c:f>'Sales profit analysis'!$B$3</c:f>
              <c:strCache>
                <c:ptCount val="1"/>
                <c:pt idx="0">
                  <c:v>Sum of Sales</c:v>
                </c:pt>
              </c:strCache>
            </c:strRef>
          </c:tx>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profit analysis'!$B$4:$B$16</c:f>
              <c:numCache>
                <c:formatCode>\$\ 0.00,"K"</c:formatCode>
                <c:ptCount val="12"/>
                <c:pt idx="0">
                  <c:v>1563.232</c:v>
                </c:pt>
                <c:pt idx="1">
                  <c:v>188.67400000000001</c:v>
                </c:pt>
                <c:pt idx="2">
                  <c:v>264.67599999999999</c:v>
                </c:pt>
                <c:pt idx="3">
                  <c:v>307.16800000000001</c:v>
                </c:pt>
                <c:pt idx="4">
                  <c:v>5387.2180000000008</c:v>
                </c:pt>
                <c:pt idx="5">
                  <c:v>224.9</c:v>
                </c:pt>
                <c:pt idx="6">
                  <c:v>709.96100000000001</c:v>
                </c:pt>
                <c:pt idx="7">
                  <c:v>799.56650000000013</c:v>
                </c:pt>
                <c:pt idx="8">
                  <c:v>2369.6499999999996</c:v>
                </c:pt>
                <c:pt idx="9">
                  <c:v>1233.2870000000003</c:v>
                </c:pt>
                <c:pt idx="10">
                  <c:v>9967.4260000000013</c:v>
                </c:pt>
                <c:pt idx="11">
                  <c:v>3679.1319999999996</c:v>
                </c:pt>
              </c:numCache>
            </c:numRef>
          </c:val>
          <c:extLst>
            <c:ext xmlns:c16="http://schemas.microsoft.com/office/drawing/2014/chart" uri="{C3380CC4-5D6E-409C-BE32-E72D297353CC}">
              <c16:uniqueId val="{00000000-5471-4D0A-B05F-C10DEC13E7AD}"/>
            </c:ext>
          </c:extLst>
        </c:ser>
        <c:dLbls>
          <c:showLegendKey val="0"/>
          <c:showVal val="0"/>
          <c:showCatName val="0"/>
          <c:showSerName val="0"/>
          <c:showPercent val="0"/>
          <c:showBubbleSize val="0"/>
        </c:dLbls>
        <c:gapWidth val="26"/>
        <c:overlap val="-97"/>
        <c:axId val="1708188240"/>
        <c:axId val="1708210288"/>
      </c:barChart>
      <c:lineChart>
        <c:grouping val="standard"/>
        <c:varyColors val="0"/>
        <c:ser>
          <c:idx val="1"/>
          <c:order val="1"/>
          <c:tx>
            <c:strRef>
              <c:f>'Sales profit analysis'!$C$3</c:f>
              <c:strCache>
                <c:ptCount val="1"/>
                <c:pt idx="0">
                  <c:v>Sum of Profit</c:v>
                </c:pt>
              </c:strCache>
            </c:strRef>
          </c:tx>
          <c:spPr>
            <a:ln w="34925" cap="rnd">
              <a:solidFill>
                <a:schemeClr val="accent1">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w="9525">
                <a:solidFill>
                  <a:schemeClr val="accent1">
                    <a:shade val="76000"/>
                  </a:schemeClr>
                </a:solidFill>
                <a:round/>
              </a:ln>
              <a:effectLst>
                <a:outerShdw blurRad="57150" dist="19050" dir="5400000" algn="ctr" rotWithShape="0">
                  <a:srgbClr val="000000">
                    <a:alpha val="63000"/>
                  </a:srgbClr>
                </a:outerShdw>
              </a:effectLst>
            </c:spPr>
          </c:marker>
          <c:cat>
            <c:strRef>
              <c:f>'Sales profit 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profit analysis'!$C$4:$C$16</c:f>
              <c:numCache>
                <c:formatCode>\$0.00,"K"</c:formatCode>
                <c:ptCount val="12"/>
                <c:pt idx="0">
                  <c:v>213.73279999999988</c:v>
                </c:pt>
                <c:pt idx="1">
                  <c:v>-3.5038</c:v>
                </c:pt>
                <c:pt idx="2">
                  <c:v>70.738200000000006</c:v>
                </c:pt>
                <c:pt idx="3">
                  <c:v>0.76779999999998694</c:v>
                </c:pt>
                <c:pt idx="4">
                  <c:v>1077.2089999999998</c:v>
                </c:pt>
                <c:pt idx="5">
                  <c:v>64.238400000000013</c:v>
                </c:pt>
                <c:pt idx="6">
                  <c:v>13.931299999999926</c:v>
                </c:pt>
                <c:pt idx="7">
                  <c:v>-181.89130000000011</c:v>
                </c:pt>
                <c:pt idx="8">
                  <c:v>247.04399999999987</c:v>
                </c:pt>
                <c:pt idx="9">
                  <c:v>242.91220000000004</c:v>
                </c:pt>
                <c:pt idx="10">
                  <c:v>2056.6753999999996</c:v>
                </c:pt>
                <c:pt idx="11">
                  <c:v>295.65120000000002</c:v>
                </c:pt>
              </c:numCache>
            </c:numRef>
          </c:val>
          <c:smooth val="0"/>
          <c:extLst>
            <c:ext xmlns:c16="http://schemas.microsoft.com/office/drawing/2014/chart" uri="{C3380CC4-5D6E-409C-BE32-E72D297353CC}">
              <c16:uniqueId val="{00000001-5471-4D0A-B05F-C10DEC13E7AD}"/>
            </c:ext>
          </c:extLst>
        </c:ser>
        <c:dLbls>
          <c:showLegendKey val="0"/>
          <c:showVal val="0"/>
          <c:showCatName val="0"/>
          <c:showSerName val="0"/>
          <c:showPercent val="0"/>
          <c:showBubbleSize val="0"/>
        </c:dLbls>
        <c:marker val="1"/>
        <c:smooth val="0"/>
        <c:axId val="1719944176"/>
        <c:axId val="1719930448"/>
      </c:lineChart>
      <c:catAx>
        <c:axId val="1708188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8210288"/>
        <c:crosses val="autoZero"/>
        <c:auto val="1"/>
        <c:lblAlgn val="ctr"/>
        <c:lblOffset val="100"/>
        <c:noMultiLvlLbl val="0"/>
      </c:catAx>
      <c:valAx>
        <c:axId val="1708210288"/>
        <c:scaling>
          <c:orientation val="minMax"/>
        </c:scaling>
        <c:delete val="0"/>
        <c:axPos val="l"/>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08188240"/>
        <c:crosses val="autoZero"/>
        <c:crossBetween val="between"/>
      </c:valAx>
      <c:valAx>
        <c:axId val="1719930448"/>
        <c:scaling>
          <c:orientation val="minMax"/>
        </c:scaling>
        <c:delete val="0"/>
        <c:axPos val="r"/>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944176"/>
        <c:crosses val="max"/>
        <c:crossBetween val="between"/>
      </c:valAx>
      <c:catAx>
        <c:axId val="1719944176"/>
        <c:scaling>
          <c:orientation val="minMax"/>
        </c:scaling>
        <c:delete val="1"/>
        <c:axPos val="b"/>
        <c:numFmt formatCode="General" sourceLinked="1"/>
        <c:majorTickMark val="none"/>
        <c:minorTickMark val="none"/>
        <c:tickLblPos val="nextTo"/>
        <c:crossAx val="1719930448"/>
        <c:crosses val="autoZero"/>
        <c:auto val="1"/>
        <c:lblAlgn val="ctr"/>
        <c:lblOffset val="100"/>
        <c:noMultiLvlLbl val="0"/>
      </c:catAx>
      <c:spPr>
        <a:noFill/>
        <a:ln>
          <a:noFill/>
        </a:ln>
        <a:effectLst/>
      </c:spPr>
    </c:plotArea>
    <c:legend>
      <c:legendPos val="t"/>
      <c:layout>
        <c:manualLayout>
          <c:xMode val="edge"/>
          <c:yMode val="edge"/>
          <c:x val="0.29025739029305098"/>
          <c:y val="0.11764976958525346"/>
          <c:w val="0.41948521941389805"/>
          <c:h val="7.7765521245328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strDim type="cat">
        <cx:f>_xlchart.9</cx:f>
      </cx:strDim>
      <cx:numDim type="val">
        <cx:f>_xlchart.11</cx:f>
      </cx:numDim>
    </cx:data>
  </cx:chartData>
  <cx:chart>
    <cx:title pos="t" align="ctr" overlay="0">
      <cx:tx>
        <cx:rich>
          <a:bodyPr spcFirstLastPara="1" vertOverflow="ellipsis" wrap="square" lIns="0" tIns="0" rIns="0" bIns="0" anchor="ctr" anchorCtr="1"/>
          <a:lstStyle/>
          <a:p>
            <a:pPr algn="ctr">
              <a:defRPr/>
            </a:pPr>
            <a:r>
              <a:rPr lang="en-US"/>
              <a:t>Category wise profit</a:t>
            </a:r>
          </a:p>
        </cx:rich>
      </cx:tx>
    </cx:title>
    <cx:plotArea>
      <cx:plotAreaRegion>
        <cx:series layoutId="waterfall" uniqueId="{07D093DE-376E-455D-A749-0139127D07E9}">
          <cx:tx>
            <cx:txData>
              <cx:f>_xlchart.10</cx:f>
              <cx:v>Profit</cx:v>
            </cx:txData>
          </cx:tx>
          <cx:dataLabels pos="inEnd">
            <cx:spPr>
              <a:noFill/>
              <a:ln>
                <a:noFill/>
              </a:ln>
            </cx:spPr>
            <cx:txPr>
              <a:bodyPr spcFirstLastPara="1" vertOverflow="ellipsis" wrap="square" lIns="0" tIns="0" rIns="0" bIns="0" anchor="ctr" anchorCtr="1">
                <a:spAutoFit/>
              </a:bodyPr>
              <a:lstStyle/>
              <a:p>
                <a:pPr>
                  <a:defRPr>
                    <a:solidFill>
                      <a:srgbClr val="C00000"/>
                    </a:solidFill>
                  </a:defRPr>
                </a:pPr>
                <a:endParaRPr lang="en-US">
                  <a:solidFill>
                    <a:srgbClr val="C00000"/>
                  </a:solidFill>
                </a:endParaRPr>
              </a:p>
            </cx:txPr>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lrMapOvr bg1="lt1" tx1="dk1" bg2="lt2" tx2="dk2" accent1="accent1" accent2="accent2" accent3="accent3" accent4="accent4" accent5="accent5" accent6="accent6" hlink="hlink" folHlink="folHlink"/>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wise sales!PivotTable3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Category</a:t>
            </a:r>
            <a:r>
              <a:rPr lang="en-IN" baseline="0"/>
              <a:t> wise sales%</a:t>
            </a:r>
            <a:endParaRPr lang="en-IN"/>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solidFill>
            <a:schemeClr val="accent6"/>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6"/>
          </a:solidFill>
          <a:ln>
            <a:noFill/>
          </a:ln>
          <a:effectLst>
            <a:outerShdw blurRad="254000" sx="102000" sy="102000" algn="ctr" rotWithShape="0">
              <a:prstClr val="black">
                <a:alpha val="20000"/>
              </a:prstClr>
            </a:outerShdw>
          </a:effectLst>
        </c:spPr>
      </c:pivotFmt>
      <c:pivotFmt>
        <c:idx val="13"/>
        <c:spPr>
          <a:solidFill>
            <a:schemeClr val="accent6"/>
          </a:solidFill>
          <a:ln>
            <a:noFill/>
          </a:ln>
          <a:effectLst>
            <a:outerShdw blurRad="254000" sx="102000" sy="102000" algn="ctr" rotWithShape="0">
              <a:prstClr val="black">
                <a:alpha val="20000"/>
              </a:prstClr>
            </a:outerShdw>
          </a:effectLst>
        </c:spPr>
      </c:pivotFmt>
      <c:pivotFmt>
        <c:idx val="14"/>
        <c:spPr>
          <a:solidFill>
            <a:schemeClr val="accent6"/>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5"/>
        <c:spPr>
          <a:solidFill>
            <a:schemeClr val="accent6"/>
          </a:solidFill>
          <a:ln>
            <a:noFill/>
          </a:ln>
          <a:effectLst>
            <a:outerShdw blurRad="254000" sx="102000" sy="102000" algn="ctr" rotWithShape="0">
              <a:prstClr val="black">
                <a:alpha val="20000"/>
              </a:prstClr>
            </a:outerShdw>
          </a:effectLst>
        </c:spPr>
      </c:pivotFmt>
      <c:pivotFmt>
        <c:idx val="16"/>
        <c:spPr>
          <a:solidFill>
            <a:schemeClr val="accent6"/>
          </a:solidFill>
          <a:ln>
            <a:noFill/>
          </a:ln>
          <a:effectLst>
            <a:outerShdw blurRad="254000" sx="102000" sy="102000" algn="ctr" rotWithShape="0">
              <a:prstClr val="black">
                <a:alpha val="20000"/>
              </a:prstClr>
            </a:outerShdw>
          </a:effectLst>
        </c:spPr>
      </c:pivotFmt>
      <c:pivotFmt>
        <c:idx val="17"/>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'Category wise sales'!$B$3</c:f>
              <c:strCache>
                <c:ptCount val="1"/>
                <c:pt idx="0">
                  <c:v>Total</c:v>
                </c:pt>
              </c:strCache>
            </c:strRef>
          </c:tx>
          <c:explosion val="1"/>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C70-463C-ABFA-A8DA408521C0}"/>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C70-463C-ABFA-A8DA408521C0}"/>
              </c:ext>
            </c:extLst>
          </c:dPt>
          <c:dPt>
            <c:idx val="2"/>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C70-463C-ABFA-A8DA408521C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'Category wise sales'!$A$4:$A$7</c:f>
              <c:strCache>
                <c:ptCount val="3"/>
                <c:pt idx="0">
                  <c:v>Furniture</c:v>
                </c:pt>
                <c:pt idx="1">
                  <c:v>Office Supplies</c:v>
                </c:pt>
                <c:pt idx="2">
                  <c:v>Technology</c:v>
                </c:pt>
              </c:strCache>
            </c:strRef>
          </c:cat>
          <c:val>
            <c:numRef>
              <c:f>'Category wise sales'!$B$4:$B$7</c:f>
              <c:numCache>
                <c:formatCode>0.00%</c:formatCode>
                <c:ptCount val="3"/>
                <c:pt idx="0">
                  <c:v>0.28766592992767664</c:v>
                </c:pt>
                <c:pt idx="1">
                  <c:v>0.33028856215012381</c:v>
                </c:pt>
                <c:pt idx="2">
                  <c:v>0.38204550792219949</c:v>
                </c:pt>
              </c:numCache>
            </c:numRef>
          </c:val>
          <c:extLst>
            <c:ext xmlns:c16="http://schemas.microsoft.com/office/drawing/2014/chart" uri="{C3380CC4-5D6E-409C-BE32-E72D297353CC}">
              <c16:uniqueId val="{00000006-9C70-463C-ABFA-A8DA408521C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57330845839392031"/>
          <c:y val="0.34803253041645654"/>
          <c:w val="0.26462216613167255"/>
          <c:h val="0.385444060871701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Analysis.xlsx]Top 5 subcategories!PivotTable3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a:t>
            </a:r>
            <a:r>
              <a:rPr lang="en-IN" baseline="0"/>
              <a:t> 5 Subcategories</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'Top 5 subcategories'!$B$3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subcategories'!$A$4:$A$9</c:f>
              <c:strCache>
                <c:ptCount val="5"/>
                <c:pt idx="0">
                  <c:v>Appliances</c:v>
                </c:pt>
                <c:pt idx="1">
                  <c:v>Storage</c:v>
                </c:pt>
                <c:pt idx="2">
                  <c:v>Machines</c:v>
                </c:pt>
                <c:pt idx="3">
                  <c:v>Accessories</c:v>
                </c:pt>
                <c:pt idx="4">
                  <c:v>Tables</c:v>
                </c:pt>
              </c:strCache>
            </c:strRef>
          </c:cat>
          <c:val>
            <c:numRef>
              <c:f>'Top 5 subcategories'!$B$4:$B$9</c:f>
              <c:numCache>
                <c:formatCode>General</c:formatCode>
                <c:ptCount val="5"/>
                <c:pt idx="0">
                  <c:v>2574.1939999999995</c:v>
                </c:pt>
                <c:pt idx="1">
                  <c:v>2996.2780000000002</c:v>
                </c:pt>
                <c:pt idx="2">
                  <c:v>3305.4749999999999</c:v>
                </c:pt>
                <c:pt idx="3">
                  <c:v>4165.4119999999994</c:v>
                </c:pt>
                <c:pt idx="4">
                  <c:v>4807.5285000000003</c:v>
                </c:pt>
              </c:numCache>
            </c:numRef>
          </c:val>
          <c:extLst>
            <c:ext xmlns:c16="http://schemas.microsoft.com/office/drawing/2014/chart" uri="{C3380CC4-5D6E-409C-BE32-E72D297353CC}">
              <c16:uniqueId val="{00000000-BCC0-4E73-B22E-131A8C8FFA1D}"/>
            </c:ext>
          </c:extLst>
        </c:ser>
        <c:dLbls>
          <c:showLegendKey val="0"/>
          <c:showVal val="0"/>
          <c:showCatName val="0"/>
          <c:showSerName val="0"/>
          <c:showPercent val="0"/>
          <c:showBubbleSize val="0"/>
        </c:dLbls>
        <c:gapWidth val="115"/>
        <c:overlap val="-20"/>
        <c:axId val="1667404080"/>
        <c:axId val="1667408240"/>
      </c:barChart>
      <c:catAx>
        <c:axId val="16674040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408240"/>
        <c:crosses val="autoZero"/>
        <c:auto val="1"/>
        <c:lblAlgn val="ctr"/>
        <c:lblOffset val="100"/>
        <c:noMultiLvlLbl val="0"/>
      </c:catAx>
      <c:valAx>
        <c:axId val="16674082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740408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Analysis.xlsx]Bottom 5 subcategories!PivotTable1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a:t>
            </a:r>
            <a:r>
              <a:rPr lang="en-US" baseline="0"/>
              <a:t> 5 subcategories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'Bottom 5 subcategories'!$B$3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'Bottom 5 subcategories'!$A$4:$A$9</c:f>
              <c:strCache>
                <c:ptCount val="5"/>
                <c:pt idx="0">
                  <c:v>Fasteners</c:v>
                </c:pt>
                <c:pt idx="1">
                  <c:v>Labels</c:v>
                </c:pt>
                <c:pt idx="2">
                  <c:v>Envelopes</c:v>
                </c:pt>
                <c:pt idx="3">
                  <c:v>Bookcases</c:v>
                </c:pt>
                <c:pt idx="4">
                  <c:v>Art</c:v>
                </c:pt>
              </c:strCache>
            </c:strRef>
          </c:cat>
          <c:val>
            <c:numRef>
              <c:f>'Bottom 5 subcategories'!$B$4:$B$9</c:f>
              <c:numCache>
                <c:formatCode>General</c:formatCode>
                <c:ptCount val="5"/>
                <c:pt idx="0">
                  <c:v>11.34</c:v>
                </c:pt>
                <c:pt idx="1">
                  <c:v>81.395999999999987</c:v>
                </c:pt>
                <c:pt idx="2">
                  <c:v>103.28999999999999</c:v>
                </c:pt>
                <c:pt idx="3">
                  <c:v>289.56799999999998</c:v>
                </c:pt>
                <c:pt idx="4">
                  <c:v>316.33799999999997</c:v>
                </c:pt>
              </c:numCache>
            </c:numRef>
          </c:val>
          <c:extLst>
            <c:ext xmlns:c16="http://schemas.microsoft.com/office/drawing/2014/chart" uri="{C3380CC4-5D6E-409C-BE32-E72D297353CC}">
              <c16:uniqueId val="{00000000-07F9-4D75-8624-55C2E928FBB4}"/>
            </c:ext>
          </c:extLst>
        </c:ser>
        <c:dLbls>
          <c:showLegendKey val="0"/>
          <c:showVal val="0"/>
          <c:showCatName val="0"/>
          <c:showSerName val="0"/>
          <c:showPercent val="0"/>
          <c:showBubbleSize val="0"/>
        </c:dLbls>
        <c:gapWidth val="115"/>
        <c:overlap val="-20"/>
        <c:axId val="1260611119"/>
        <c:axId val="1260612367"/>
      </c:barChart>
      <c:catAx>
        <c:axId val="12606111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612367"/>
        <c:crosses val="autoZero"/>
        <c:auto val="1"/>
        <c:lblAlgn val="ctr"/>
        <c:lblOffset val="100"/>
        <c:noMultiLvlLbl val="0"/>
      </c:catAx>
      <c:valAx>
        <c:axId val="126061236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61111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Analysis.xlsx]Bottom 5 subcategories!PivotTable1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Bottom</a:t>
            </a:r>
            <a:r>
              <a:rPr lang="en-US" baseline="0"/>
              <a:t> 5 subcategories</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s>
    <c:plotArea>
      <c:layout/>
      <c:barChart>
        <c:barDir val="bar"/>
        <c:grouping val="clustered"/>
        <c:varyColors val="0"/>
        <c:ser>
          <c:idx val="0"/>
          <c:order val="0"/>
          <c:tx>
            <c:strRef>
              <c:f>'Bottom 5 subcategories'!$B$3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'Bottom 5 subcategories'!$A$4:$A$9</c:f>
              <c:strCache>
                <c:ptCount val="5"/>
                <c:pt idx="0">
                  <c:v>Fasteners</c:v>
                </c:pt>
                <c:pt idx="1">
                  <c:v>Labels</c:v>
                </c:pt>
                <c:pt idx="2">
                  <c:v>Envelopes</c:v>
                </c:pt>
                <c:pt idx="3">
                  <c:v>Bookcases</c:v>
                </c:pt>
                <c:pt idx="4">
                  <c:v>Art</c:v>
                </c:pt>
              </c:strCache>
            </c:strRef>
          </c:cat>
          <c:val>
            <c:numRef>
              <c:f>'Bottom 5 subcategories'!$B$4:$B$9</c:f>
              <c:numCache>
                <c:formatCode>General</c:formatCode>
                <c:ptCount val="5"/>
                <c:pt idx="0">
                  <c:v>11.34</c:v>
                </c:pt>
                <c:pt idx="1">
                  <c:v>81.395999999999987</c:v>
                </c:pt>
                <c:pt idx="2">
                  <c:v>103.28999999999999</c:v>
                </c:pt>
                <c:pt idx="3">
                  <c:v>289.56799999999998</c:v>
                </c:pt>
                <c:pt idx="4">
                  <c:v>316.33799999999997</c:v>
                </c:pt>
              </c:numCache>
            </c:numRef>
          </c:val>
          <c:extLst>
            <c:ext xmlns:c16="http://schemas.microsoft.com/office/drawing/2014/chart" uri="{C3380CC4-5D6E-409C-BE32-E72D297353CC}">
              <c16:uniqueId val="{00000000-5F36-4195-AE94-E7AD5C1732FF}"/>
            </c:ext>
          </c:extLst>
        </c:ser>
        <c:dLbls>
          <c:showLegendKey val="0"/>
          <c:showVal val="0"/>
          <c:showCatName val="0"/>
          <c:showSerName val="0"/>
          <c:showPercent val="0"/>
          <c:showBubbleSize val="0"/>
        </c:dLbls>
        <c:gapWidth val="115"/>
        <c:overlap val="-20"/>
        <c:axId val="1260611119"/>
        <c:axId val="1260612367"/>
      </c:barChart>
      <c:catAx>
        <c:axId val="12606111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612367"/>
        <c:crosses val="autoZero"/>
        <c:auto val="1"/>
        <c:lblAlgn val="ctr"/>
        <c:lblOffset val="100"/>
        <c:noMultiLvlLbl val="0"/>
      </c:catAx>
      <c:valAx>
        <c:axId val="126061236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06111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85000"/>
      </a:schemeClr>
    </cs:fontRef>
    <cs:defRPr sz="900" b="1" kern="1200" cap="all"/>
    <cs:bodyPr/>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bodyPr lIns="38100" tIns="19050" rIns="38100" bIns="19050">
      <a:spAutoFit/>
    </cs:bodyPr>
  </cs:dataLabel>
  <cs:dataLabelCallout>
    <cs:lnRef idx="0"/>
    <cs:fillRef idx="0"/>
    <cs:effectRef idx="0"/>
    <cs:fontRef idx="minor">
      <a:schemeClr val="lt1">
        <a:lumMod val="8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effectLst>
        <a:outerShdw blurRad="57150" dist="19050" dir="5400000" algn="ctr" rotWithShape="0">
          <a:srgbClr val="000000">
            <a:alpha val="63000"/>
          </a:srgbClr>
        </a:outerShdw>
      </a:effectLst>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0"/>
    <cs:effectRef idx="0"/>
    <cs:fontRef idx="minor">
      <a:schemeClr val="lt1"/>
    </cs:fontRef>
    <cs:spPr>
      <a:ln w="2857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cs:dataTable>
  <cs:downBar>
    <cs:lnRef idx="0"/>
    <cs:fillRef idx="0"/>
    <cs:effectRef idx="0"/>
    <cs:fontRef idx="minor">
      <a:schemeClr val="lt1"/>
    </cs:fontRef>
    <cs:spPr>
      <a:solidFill>
        <a:schemeClr val="dk1"/>
      </a:solidFill>
    </cs:spPr>
  </cs:downBar>
  <cs:dropLine>
    <cs:lnRef idx="0"/>
    <cs:fillRef idx="0"/>
    <cs:effectRef idx="0"/>
    <cs:fontRef idx="minor">
      <a:schemeClr val="lt1"/>
    </cs:fontRef>
  </cs:dropLine>
  <cs:errorBar>
    <cs:lnRef idx="0"/>
    <cs:fillRef idx="0"/>
    <cs:effectRef idx="0"/>
    <cs:fontRef idx="minor">
      <a:schemeClr val="lt1"/>
    </cs:fontRef>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lt1"/>
    </cs:fontRef>
  </cs:hiLoLine>
  <cs:leaderLine>
    <cs:lnRef idx="0"/>
    <cs:fillRef idx="0"/>
    <cs:effectRef idx="0"/>
    <cs:fontRef idx="minor">
      <a:schemeClr val="lt1"/>
    </cs:fontRef>
  </cs:leaderLine>
  <cs:legend>
    <cs:lnRef idx="0"/>
    <cs:fillRef idx="0"/>
    <cs:effectRef idx="0"/>
    <cs:fontRef idx="minor">
      <a:schemeClr val="lt1">
        <a:lumMod val="85000"/>
      </a:schemeClr>
    </cs:fontRef>
    <cs:defRPr sz="900" kern="1200"/>
    <cs:bodyPr/>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85000"/>
      </a:schemeClr>
    </cs:fontRef>
    <cs:defRPr sz="900"/>
  </cs:trendlineLabel>
  <cs:upBar>
    <cs:lnRef idx="0"/>
    <cs:fillRef idx="0"/>
    <cs:effectRef idx="0"/>
    <cs:fontRef idx="minor">
      <a:schemeClr val="lt1"/>
    </cs:fontRef>
    <cs:spPr>
      <a:solidFill>
        <a:schemeClr val="lt1"/>
      </a:solidFill>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5</xdr:col>
      <xdr:colOff>530225</xdr:colOff>
      <xdr:row>3</xdr:row>
      <xdr:rowOff>123825</xdr:rowOff>
    </xdr:from>
    <xdr:to>
      <xdr:col>15</xdr:col>
      <xdr:colOff>88900</xdr:colOff>
      <xdr:row>21</xdr:row>
      <xdr:rowOff>6351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136525</xdr:colOff>
      <xdr:row>2</xdr:row>
      <xdr:rowOff>168275</xdr:rowOff>
    </xdr:from>
    <xdr:to>
      <xdr:col>12</xdr:col>
      <xdr:colOff>441325</xdr:colOff>
      <xdr:row>17</xdr:row>
      <xdr:rowOff>149225</xdr:rowOff>
    </xdr:to>
    <mc:AlternateContent xmlns:mc="http://schemas.openxmlformats.org/markup-compatibility/2006">
      <mc:Choice xmlns:cx="http://schemas.microsoft.com/office/drawing/2014/chartex" Requires="cx">
        <xdr:graphicFrame macro="">
          <xdr:nvGraphicFramePr>
            <xdr:cNvPr id="3" name="Chart 2"/>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114300</xdr:colOff>
      <xdr:row>1</xdr:row>
      <xdr:rowOff>107950</xdr:rowOff>
    </xdr:from>
    <xdr:to>
      <xdr:col>5</xdr:col>
      <xdr:colOff>114300</xdr:colOff>
      <xdr:row>15</xdr:row>
      <xdr:rowOff>53975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57450" y="292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590550</xdr:colOff>
      <xdr:row>4</xdr:row>
      <xdr:rowOff>31750</xdr:rowOff>
    </xdr:from>
    <xdr:to>
      <xdr:col>5</xdr:col>
      <xdr:colOff>590550</xdr:colOff>
      <xdr:row>17</xdr:row>
      <xdr:rowOff>161925</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933700" y="768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95250</xdr:colOff>
      <xdr:row>6</xdr:row>
      <xdr:rowOff>139700</xdr:rowOff>
    </xdr:from>
    <xdr:to>
      <xdr:col>6</xdr:col>
      <xdr:colOff>457200</xdr:colOff>
      <xdr:row>20</xdr:row>
      <xdr:rowOff>85725</xdr:rowOff>
    </xdr:to>
    <mc:AlternateContent xmlns:mc="http://schemas.openxmlformats.org/markup-compatibility/2006" xmlns:a14="http://schemas.microsoft.com/office/drawing/2010/main">
      <mc:Choice Requires="a14">
        <xdr:graphicFrame macro="">
          <xdr:nvGraphicFramePr>
            <xdr:cNvPr id="5"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409950" y="1244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85725</xdr:colOff>
      <xdr:row>4</xdr:row>
      <xdr:rowOff>66675</xdr:rowOff>
    </xdr:from>
    <xdr:to>
      <xdr:col>9</xdr:col>
      <xdr:colOff>381000</xdr:colOff>
      <xdr:row>14</xdr:row>
      <xdr:rowOff>158750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447675</xdr:colOff>
      <xdr:row>3</xdr:row>
      <xdr:rowOff>168275</xdr:rowOff>
    </xdr:from>
    <xdr:to>
      <xdr:col>11</xdr:col>
      <xdr:colOff>142875</xdr:colOff>
      <xdr:row>18</xdr:row>
      <xdr:rowOff>149225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4387850" cy="412934"/>
    <xdr:sp macro="" textlink="">
      <xdr:nvSpPr>
        <xdr:cNvPr id="2" name="Rectangle 1"/>
        <xdr:cNvSpPr/>
      </xdr:nvSpPr>
      <xdr:spPr>
        <a:xfrm>
          <a:off x="0" y="0"/>
          <a:ext cx="4387850" cy="412934"/>
        </a:xfrm>
        <a:prstGeom prst="rect">
          <a:avLst/>
        </a:prstGeom>
        <a:noFill/>
      </xdr:spPr>
      <xdr:txBody>
        <a:bodyPr wrap="square" lIns="91440" tIns="45720" rIns="91440" bIns="45720">
          <a:spAutoFit/>
        </a:bodyPr>
        <a:lstStyle/>
        <a:p>
          <a:pPr algn="l"/>
          <a:r>
            <a:rPr lang="en-US" sz="2000" b="0" cap="none" spc="0">
              <a:ln w="0"/>
              <a:solidFill>
                <a:schemeClr val="tx1"/>
              </a:solidFill>
              <a:effectLst>
                <a:outerShdw blurRad="38100" dist="19050" dir="2700000" algn="tl" rotWithShape="0">
                  <a:schemeClr val="dk1">
                    <a:alpha val="40000"/>
                  </a:schemeClr>
                </a:outerShdw>
              </a:effectLst>
              <a:latin typeface="Sitka Text Semibold" pitchFamily="2" charset="0"/>
            </a:rPr>
            <a:t>ECOMMERCE SALES ANALYSIS</a:t>
          </a:r>
        </a:p>
      </xdr:txBody>
    </xdr:sp>
    <xdr:clientData/>
  </xdr:oneCellAnchor>
  <xdr:twoCellAnchor>
    <xdr:from>
      <xdr:col>0</xdr:col>
      <xdr:colOff>50800</xdr:colOff>
      <xdr:row>2</xdr:row>
      <xdr:rowOff>133350</xdr:rowOff>
    </xdr:from>
    <xdr:to>
      <xdr:col>6</xdr:col>
      <xdr:colOff>266700</xdr:colOff>
      <xdr:row>3</xdr:row>
      <xdr:rowOff>19050</xdr:rowOff>
    </xdr:to>
    <xdr:sp macro="" textlink="">
      <xdr:nvSpPr>
        <xdr:cNvPr id="3" name="Rectangle 2"/>
        <xdr:cNvSpPr/>
      </xdr:nvSpPr>
      <xdr:spPr>
        <a:xfrm>
          <a:off x="50800" y="501650"/>
          <a:ext cx="3873500" cy="69850"/>
        </a:xfrm>
        <a:prstGeom prst="rect">
          <a:avLst/>
        </a:prstGeom>
        <a:solidFill>
          <a:schemeClr val="dk1">
            <a:alpha val="62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482600</xdr:colOff>
      <xdr:row>0</xdr:row>
      <xdr:rowOff>88900</xdr:rowOff>
    </xdr:from>
    <xdr:to>
      <xdr:col>9</xdr:col>
      <xdr:colOff>82550</xdr:colOff>
      <xdr:row>1</xdr:row>
      <xdr:rowOff>152400</xdr:rowOff>
    </xdr:to>
    <xdr:sp macro="" textlink="">
      <xdr:nvSpPr>
        <xdr:cNvPr id="4" name="Rectangle 3"/>
        <xdr:cNvSpPr/>
      </xdr:nvSpPr>
      <xdr:spPr>
        <a:xfrm>
          <a:off x="4140200" y="88900"/>
          <a:ext cx="1428750" cy="2476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050">
              <a:latin typeface="Sitka Text Semibold" pitchFamily="2" charset="0"/>
            </a:rPr>
            <a:t>SALES</a:t>
          </a:r>
        </a:p>
      </xdr:txBody>
    </xdr:sp>
    <xdr:clientData/>
  </xdr:twoCellAnchor>
  <xdr:twoCellAnchor>
    <xdr:from>
      <xdr:col>9</xdr:col>
      <xdr:colOff>241300</xdr:colOff>
      <xdr:row>0</xdr:row>
      <xdr:rowOff>82550</xdr:rowOff>
    </xdr:from>
    <xdr:to>
      <xdr:col>11</xdr:col>
      <xdr:colOff>450850</xdr:colOff>
      <xdr:row>1</xdr:row>
      <xdr:rowOff>133350</xdr:rowOff>
    </xdr:to>
    <xdr:sp macro="" textlink="">
      <xdr:nvSpPr>
        <xdr:cNvPr id="5" name="Rectangle 4"/>
        <xdr:cNvSpPr/>
      </xdr:nvSpPr>
      <xdr:spPr>
        <a:xfrm>
          <a:off x="5727700" y="82550"/>
          <a:ext cx="1428750" cy="2349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050">
              <a:latin typeface="Sitka Text Semibold" pitchFamily="2" charset="0"/>
            </a:rPr>
            <a:t>PROFIT</a:t>
          </a:r>
        </a:p>
      </xdr:txBody>
    </xdr:sp>
    <xdr:clientData/>
  </xdr:twoCellAnchor>
  <xdr:twoCellAnchor>
    <xdr:from>
      <xdr:col>11</xdr:col>
      <xdr:colOff>603250</xdr:colOff>
      <xdr:row>0</xdr:row>
      <xdr:rowOff>76200</xdr:rowOff>
    </xdr:from>
    <xdr:to>
      <xdr:col>14</xdr:col>
      <xdr:colOff>203200</xdr:colOff>
      <xdr:row>1</xdr:row>
      <xdr:rowOff>133350</xdr:rowOff>
    </xdr:to>
    <xdr:sp macro="" textlink="">
      <xdr:nvSpPr>
        <xdr:cNvPr id="6" name="Rectangle 5"/>
        <xdr:cNvSpPr/>
      </xdr:nvSpPr>
      <xdr:spPr>
        <a:xfrm>
          <a:off x="7308850" y="76200"/>
          <a:ext cx="1428750" cy="24130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050">
              <a:latin typeface="Sitka Text Semibold" pitchFamily="2" charset="0"/>
            </a:rPr>
            <a:t>NO OF</a:t>
          </a:r>
          <a:r>
            <a:rPr lang="en-IN" sz="1050" baseline="0">
              <a:latin typeface="Sitka Text Semibold" pitchFamily="2" charset="0"/>
            </a:rPr>
            <a:t> ORDERS</a:t>
          </a:r>
          <a:endParaRPr lang="en-IN" sz="1050">
            <a:latin typeface="Sitka Text Semibold" pitchFamily="2" charset="0"/>
          </a:endParaRPr>
        </a:p>
      </xdr:txBody>
    </xdr:sp>
    <xdr:clientData/>
  </xdr:twoCellAnchor>
  <xdr:twoCellAnchor>
    <xdr:from>
      <xdr:col>14</xdr:col>
      <xdr:colOff>374650</xdr:colOff>
      <xdr:row>0</xdr:row>
      <xdr:rowOff>69850</xdr:rowOff>
    </xdr:from>
    <xdr:to>
      <xdr:col>16</xdr:col>
      <xdr:colOff>584200</xdr:colOff>
      <xdr:row>1</xdr:row>
      <xdr:rowOff>127000</xdr:rowOff>
    </xdr:to>
    <xdr:sp macro="" textlink="">
      <xdr:nvSpPr>
        <xdr:cNvPr id="7" name="Rectangle 6"/>
        <xdr:cNvSpPr/>
      </xdr:nvSpPr>
      <xdr:spPr>
        <a:xfrm>
          <a:off x="8909050" y="69850"/>
          <a:ext cx="1428750" cy="24130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050">
              <a:latin typeface="Sitka Text Semibold" pitchFamily="2" charset="0"/>
            </a:rPr>
            <a:t>QUANTITY</a:t>
          </a:r>
        </a:p>
      </xdr:txBody>
    </xdr:sp>
    <xdr:clientData/>
  </xdr:twoCellAnchor>
  <xdr:twoCellAnchor>
    <xdr:from>
      <xdr:col>17</xdr:col>
      <xdr:colOff>165100</xdr:colOff>
      <xdr:row>0</xdr:row>
      <xdr:rowOff>63500</xdr:rowOff>
    </xdr:from>
    <xdr:to>
      <xdr:col>19</xdr:col>
      <xdr:colOff>374650</xdr:colOff>
      <xdr:row>1</xdr:row>
      <xdr:rowOff>127000</xdr:rowOff>
    </xdr:to>
    <xdr:sp macro="" textlink="">
      <xdr:nvSpPr>
        <xdr:cNvPr id="8" name="Rectangle 7"/>
        <xdr:cNvSpPr/>
      </xdr:nvSpPr>
      <xdr:spPr>
        <a:xfrm>
          <a:off x="10528300" y="63500"/>
          <a:ext cx="1428750" cy="2476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050">
              <a:latin typeface="Sitka Text Semibold" pitchFamily="2" charset="0"/>
            </a:rPr>
            <a:t>PROFIT</a:t>
          </a:r>
          <a:r>
            <a:rPr lang="en-IN" sz="1050" baseline="0">
              <a:latin typeface="Sitka Text Semibold" pitchFamily="2" charset="0"/>
            </a:rPr>
            <a:t> MARGIN</a:t>
          </a:r>
          <a:endParaRPr lang="en-IN" sz="1050">
            <a:latin typeface="Sitka Text Semibold" pitchFamily="2" charset="0"/>
          </a:endParaRPr>
        </a:p>
      </xdr:txBody>
    </xdr:sp>
    <xdr:clientData/>
  </xdr:twoCellAnchor>
  <xdr:twoCellAnchor>
    <xdr:from>
      <xdr:col>6</xdr:col>
      <xdr:colOff>476250</xdr:colOff>
      <xdr:row>2</xdr:row>
      <xdr:rowOff>0</xdr:rowOff>
    </xdr:from>
    <xdr:to>
      <xdr:col>9</xdr:col>
      <xdr:colOff>76200</xdr:colOff>
      <xdr:row>3</xdr:row>
      <xdr:rowOff>63500</xdr:rowOff>
    </xdr:to>
    <xdr:sp macro="" textlink="KPI!B17">
      <xdr:nvSpPr>
        <xdr:cNvPr id="9" name="Rectangle 8"/>
        <xdr:cNvSpPr/>
      </xdr:nvSpPr>
      <xdr:spPr>
        <a:xfrm>
          <a:off x="4133850" y="368300"/>
          <a:ext cx="1428750" cy="2476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96737628-74FB-4AE5-8934-2743614B791E}" type="TxLink">
            <a:rPr lang="en-US" sz="1100" b="0" i="0" u="none" strike="noStrike">
              <a:solidFill>
                <a:schemeClr val="bg1"/>
              </a:solidFill>
              <a:latin typeface="Calibri"/>
              <a:cs typeface="Calibri"/>
            </a:rPr>
            <a:t> $26,694.89 </a:t>
          </a:fld>
          <a:endParaRPr lang="en-IN" sz="1050">
            <a:solidFill>
              <a:schemeClr val="bg1"/>
            </a:solidFill>
            <a:latin typeface="Sitka Text Semibold" pitchFamily="2" charset="0"/>
          </a:endParaRPr>
        </a:p>
      </xdr:txBody>
    </xdr:sp>
    <xdr:clientData/>
  </xdr:twoCellAnchor>
  <xdr:twoCellAnchor>
    <xdr:from>
      <xdr:col>9</xdr:col>
      <xdr:colOff>241300</xdr:colOff>
      <xdr:row>1</xdr:row>
      <xdr:rowOff>171450</xdr:rowOff>
    </xdr:from>
    <xdr:to>
      <xdr:col>11</xdr:col>
      <xdr:colOff>450850</xdr:colOff>
      <xdr:row>3</xdr:row>
      <xdr:rowOff>50800</xdr:rowOff>
    </xdr:to>
    <xdr:sp macro="" textlink="KPI!D17">
      <xdr:nvSpPr>
        <xdr:cNvPr id="10" name="Rectangle 9"/>
        <xdr:cNvSpPr/>
      </xdr:nvSpPr>
      <xdr:spPr>
        <a:xfrm>
          <a:off x="5727700" y="355600"/>
          <a:ext cx="1428750" cy="2476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00FC45A9-664A-4B27-AFC0-E0C45B54E9EF}" type="TxLink">
            <a:rPr lang="en-US" sz="1100" b="0" i="0" u="none" strike="noStrike">
              <a:solidFill>
                <a:schemeClr val="bg1"/>
              </a:solidFill>
              <a:latin typeface="Calibri"/>
              <a:cs typeface="Calibri"/>
            </a:rPr>
            <a:t> $4,097.51 </a:t>
          </a:fld>
          <a:endParaRPr lang="en-IN" sz="1050">
            <a:solidFill>
              <a:schemeClr val="bg1"/>
            </a:solidFill>
            <a:latin typeface="Sitka Text Semibold" pitchFamily="2" charset="0"/>
          </a:endParaRPr>
        </a:p>
      </xdr:txBody>
    </xdr:sp>
    <xdr:clientData/>
  </xdr:twoCellAnchor>
  <xdr:twoCellAnchor>
    <xdr:from>
      <xdr:col>11</xdr:col>
      <xdr:colOff>603250</xdr:colOff>
      <xdr:row>1</xdr:row>
      <xdr:rowOff>177800</xdr:rowOff>
    </xdr:from>
    <xdr:to>
      <xdr:col>14</xdr:col>
      <xdr:colOff>203200</xdr:colOff>
      <xdr:row>3</xdr:row>
      <xdr:rowOff>57150</xdr:rowOff>
    </xdr:to>
    <xdr:sp macro="" textlink="KPI!C17">
      <xdr:nvSpPr>
        <xdr:cNvPr id="11" name="Rectangle 10"/>
        <xdr:cNvSpPr/>
      </xdr:nvSpPr>
      <xdr:spPr>
        <a:xfrm>
          <a:off x="7308850" y="361950"/>
          <a:ext cx="1428750" cy="2476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53612603-1A18-4EA3-91BD-6A93F4BB681B}" type="TxLink">
            <a:rPr lang="en-US" sz="1100" b="0" i="0" u="none" strike="noStrike">
              <a:solidFill>
                <a:schemeClr val="bg1"/>
              </a:solidFill>
              <a:latin typeface="Calibri"/>
              <a:cs typeface="Calibri"/>
            </a:rPr>
            <a:t># 109</a:t>
          </a:fld>
          <a:endParaRPr lang="en-IN" sz="1050">
            <a:solidFill>
              <a:schemeClr val="bg1"/>
            </a:solidFill>
            <a:latin typeface="Sitka Text Semibold" pitchFamily="2" charset="0"/>
          </a:endParaRPr>
        </a:p>
      </xdr:txBody>
    </xdr:sp>
    <xdr:clientData/>
  </xdr:twoCellAnchor>
  <xdr:twoCellAnchor>
    <xdr:from>
      <xdr:col>14</xdr:col>
      <xdr:colOff>374650</xdr:colOff>
      <xdr:row>1</xdr:row>
      <xdr:rowOff>177800</xdr:rowOff>
    </xdr:from>
    <xdr:to>
      <xdr:col>16</xdr:col>
      <xdr:colOff>584200</xdr:colOff>
      <xdr:row>3</xdr:row>
      <xdr:rowOff>57150</xdr:rowOff>
    </xdr:to>
    <xdr:sp macro="" textlink="KPI!E17">
      <xdr:nvSpPr>
        <xdr:cNvPr id="12" name="Rectangle 11"/>
        <xdr:cNvSpPr/>
      </xdr:nvSpPr>
      <xdr:spPr>
        <a:xfrm>
          <a:off x="8909050" y="361950"/>
          <a:ext cx="1428750" cy="2476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79CFF591-C95A-4113-8A14-4D2AEC9A2F7D}" type="TxLink">
            <a:rPr lang="en-US" sz="1100" b="0" i="0" u="none" strike="noStrike">
              <a:solidFill>
                <a:schemeClr val="bg1"/>
              </a:solidFill>
              <a:latin typeface="Calibri"/>
              <a:cs typeface="Calibri"/>
            </a:rPr>
            <a:t># 457</a:t>
          </a:fld>
          <a:endParaRPr lang="en-IN" sz="1050">
            <a:solidFill>
              <a:schemeClr val="bg1"/>
            </a:solidFill>
            <a:latin typeface="Sitka Text Semibold" pitchFamily="2" charset="0"/>
          </a:endParaRPr>
        </a:p>
      </xdr:txBody>
    </xdr:sp>
    <xdr:clientData/>
  </xdr:twoCellAnchor>
  <xdr:twoCellAnchor>
    <xdr:from>
      <xdr:col>17</xdr:col>
      <xdr:colOff>165100</xdr:colOff>
      <xdr:row>1</xdr:row>
      <xdr:rowOff>177800</xdr:rowOff>
    </xdr:from>
    <xdr:to>
      <xdr:col>19</xdr:col>
      <xdr:colOff>374650</xdr:colOff>
      <xdr:row>3</xdr:row>
      <xdr:rowOff>57150</xdr:rowOff>
    </xdr:to>
    <xdr:sp macro="" textlink="KPI!F17">
      <xdr:nvSpPr>
        <xdr:cNvPr id="13" name="Rectangle 12"/>
        <xdr:cNvSpPr/>
      </xdr:nvSpPr>
      <xdr:spPr>
        <a:xfrm>
          <a:off x="10528300" y="361950"/>
          <a:ext cx="1428750" cy="247650"/>
        </a:xfrm>
        <a:prstGeom prst="rect">
          <a:avLst/>
        </a:prstGeom>
        <a:solidFill>
          <a:schemeClr val="dk1">
            <a:alpha val="63000"/>
          </a:schemeClr>
        </a:solidFill>
        <a:ln>
          <a:solidFill>
            <a:schemeClr val="tx1">
              <a:lumMod val="65000"/>
              <a:lumOff val="35000"/>
              <a:alpha val="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fld id="{79E2C955-AC87-4C7B-A0C6-68554B16B9FE}" type="TxLink">
            <a:rPr lang="en-US" sz="1100" b="0" i="0" u="none" strike="noStrike">
              <a:solidFill>
                <a:schemeClr val="bg1"/>
              </a:solidFill>
              <a:latin typeface="Calibri"/>
              <a:cs typeface="Calibri"/>
            </a:rPr>
            <a:t>15%</a:t>
          </a:fld>
          <a:endParaRPr lang="en-IN" sz="1050">
            <a:solidFill>
              <a:schemeClr val="bg1"/>
            </a:solidFill>
            <a:latin typeface="Sitka Text Semibold" pitchFamily="2" charset="0"/>
          </a:endParaRPr>
        </a:p>
      </xdr:txBody>
    </xdr:sp>
    <xdr:clientData/>
  </xdr:twoCellAnchor>
  <xdr:twoCellAnchor>
    <xdr:from>
      <xdr:col>0</xdr:col>
      <xdr:colOff>63501</xdr:colOff>
      <xdr:row>3</xdr:row>
      <xdr:rowOff>114300</xdr:rowOff>
    </xdr:from>
    <xdr:to>
      <xdr:col>8</xdr:col>
      <xdr:colOff>349250</xdr:colOff>
      <xdr:row>18</xdr:row>
      <xdr:rowOff>107950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412750</xdr:colOff>
      <xdr:row>3</xdr:row>
      <xdr:rowOff>120650</xdr:rowOff>
    </xdr:from>
    <xdr:to>
      <xdr:col>15</xdr:col>
      <xdr:colOff>355600</xdr:colOff>
      <xdr:row>18</xdr:row>
      <xdr:rowOff>101600</xdr:rowOff>
    </xdr:to>
    <mc:AlternateContent xmlns:mc="http://schemas.openxmlformats.org/markup-compatibility/2006">
      <mc:Choice xmlns:cx="http://schemas.microsoft.com/office/drawing/2014/chartex" Requires="cx">
        <xdr:graphicFrame macro="">
          <xdr:nvGraphicFramePr>
            <xdr:cNvPr id="15" name="Chart 14"/>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2"/>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57150</xdr:colOff>
      <xdr:row>18</xdr:row>
      <xdr:rowOff>165100</xdr:rowOff>
    </xdr:from>
    <xdr:to>
      <xdr:col>5</xdr:col>
      <xdr:colOff>247650</xdr:colOff>
      <xdr:row>29</xdr:row>
      <xdr:rowOff>165100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330200</xdr:colOff>
      <xdr:row>18</xdr:row>
      <xdr:rowOff>152400</xdr:rowOff>
    </xdr:from>
    <xdr:to>
      <xdr:col>12</xdr:col>
      <xdr:colOff>419100</xdr:colOff>
      <xdr:row>29</xdr:row>
      <xdr:rowOff>171450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469900</xdr:colOff>
      <xdr:row>18</xdr:row>
      <xdr:rowOff>158750</xdr:rowOff>
    </xdr:from>
    <xdr:to>
      <xdr:col>19</xdr:col>
      <xdr:colOff>381000</xdr:colOff>
      <xdr:row>29</xdr:row>
      <xdr:rowOff>171450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438150</xdr:colOff>
      <xdr:row>3</xdr:row>
      <xdr:rowOff>120651</xdr:rowOff>
    </xdr:from>
    <xdr:to>
      <xdr:col>17</xdr:col>
      <xdr:colOff>355600</xdr:colOff>
      <xdr:row>12</xdr:row>
      <xdr:rowOff>19051</xdr:rowOff>
    </xdr:to>
    <mc:AlternateContent xmlns:mc="http://schemas.openxmlformats.org/markup-compatibility/2006">
      <mc:Choice xmlns:a14="http://schemas.microsoft.com/office/drawing/2010/main" Requires="a14">
        <xdr:graphicFrame macro="">
          <xdr:nvGraphicFramePr>
            <xdr:cNvPr id="19"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582150" y="673101"/>
              <a:ext cx="1136650" cy="155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444500</xdr:colOff>
      <xdr:row>12</xdr:row>
      <xdr:rowOff>25400</xdr:rowOff>
    </xdr:from>
    <xdr:to>
      <xdr:col>19</xdr:col>
      <xdr:colOff>323850</xdr:colOff>
      <xdr:row>18</xdr:row>
      <xdr:rowOff>95249</xdr:rowOff>
    </xdr:to>
    <mc:AlternateContent xmlns:mc="http://schemas.openxmlformats.org/markup-compatibility/2006">
      <mc:Choice xmlns:a14="http://schemas.microsoft.com/office/drawing/2010/main" Requires="a14">
        <xdr:graphicFrame macro="">
          <xdr:nvGraphicFramePr>
            <xdr:cNvPr id="20"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588500" y="2235200"/>
              <a:ext cx="2317750" cy="1174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444500</xdr:colOff>
      <xdr:row>3</xdr:row>
      <xdr:rowOff>114301</xdr:rowOff>
    </xdr:from>
    <xdr:to>
      <xdr:col>19</xdr:col>
      <xdr:colOff>330200</xdr:colOff>
      <xdr:row>12</xdr:row>
      <xdr:rowOff>19051</xdr:rowOff>
    </xdr:to>
    <mc:AlternateContent xmlns:mc="http://schemas.openxmlformats.org/markup-compatibility/2006">
      <mc:Choice xmlns:a14="http://schemas.microsoft.com/office/drawing/2010/main" Requires="a14">
        <xdr:graphicFrame macro="">
          <xdr:nvGraphicFramePr>
            <xdr:cNvPr id="21"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807700" y="666751"/>
              <a:ext cx="11049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447675</xdr:colOff>
      <xdr:row>3</xdr:row>
      <xdr:rowOff>168275</xdr:rowOff>
    </xdr:from>
    <xdr:to>
      <xdr:col>11</xdr:col>
      <xdr:colOff>142875</xdr:colOff>
      <xdr:row>18</xdr:row>
      <xdr:rowOff>149225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0" y="2751300"/>
          <a:ext cx="10692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0" y="3060863"/>
          <a:ext cx="10692000"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OD" refreshedDate="45218.739865740739"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3:C16" firstHeaderRow="0" firstDataRow="1" firstDataCol="1"/>
  <pivotFields count="25">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887">
      <pivotArea collapsedLevelsAreSubtotals="1" fieldPosition="0">
        <references count="2">
          <reference field="4294967294" count="1" selected="0">
            <x v="0"/>
          </reference>
          <reference field="3" count="12">
            <x v="1"/>
            <x v="2"/>
            <x v="3"/>
            <x v="4"/>
            <x v="5"/>
            <x v="6"/>
            <x v="7"/>
            <x v="8"/>
            <x v="9"/>
            <x v="10"/>
            <x v="11"/>
            <x v="12"/>
          </reference>
        </references>
      </pivotArea>
    </format>
    <format dxfId="1886">
      <pivotArea collapsedLevelsAreSubtotals="1" fieldPosition="0">
        <references count="2">
          <reference field="4294967294" count="1" selected="0">
            <x v="1"/>
          </reference>
          <reference field="3" count="12">
            <x v="1"/>
            <x v="2"/>
            <x v="3"/>
            <x v="4"/>
            <x v="5"/>
            <x v="6"/>
            <x v="7"/>
            <x v="8"/>
            <x v="9"/>
            <x v="10"/>
            <x v="11"/>
            <x v="12"/>
          </reference>
        </references>
      </pivotArea>
    </format>
  </formats>
  <chartFormats count="4">
    <chartFormat chart="1"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1"/>
          </reference>
        </references>
      </pivotArea>
    </chartFormat>
    <chartFormat chart="13" format="9"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9" series="1">
      <pivotArea type="data" outline="0" fieldPosition="0">
        <references count="1">
          <reference field="4294967294"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5" count="1" selected="0">
            <x v="0"/>
          </reference>
        </references>
      </pivotArea>
    </chartFormat>
    <chartFormat chart="4" format="16">
      <pivotArea type="data" outline="0" fieldPosition="0">
        <references count="2">
          <reference field="4294967294" count="1" selected="0">
            <x v="0"/>
          </reference>
          <reference field="15" count="1" selected="0">
            <x v="1"/>
          </reference>
        </references>
      </pivotArea>
    </chartFormat>
    <chartFormat chart="4" format="17">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9"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
    </i>
    <i>
      <x v="14"/>
    </i>
    <i>
      <x v="11"/>
    </i>
    <i>
      <x/>
    </i>
    <i>
      <x v="16"/>
    </i>
    <i t="grand">
      <x/>
    </i>
  </rowItems>
  <colItems count="1">
    <i/>
  </colItems>
  <dataFields count="1">
    <dataField name="Sum of Sales" fld="18" baseField="0" baseItem="0"/>
  </dataFields>
  <chartFormats count="2">
    <chartFormat chart="1"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16" firstHeaderRow="0" firstDataRow="1" firstDataCol="1"/>
  <pivotFields count="25">
    <pivotField showAll="0"/>
    <pivotField dataField="1"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Sales" fld="18" baseField="0" baseItem="0" numFmtId="2"/>
    <dataField name="Count of Order ID" fld="1" subtotal="count" baseField="0" baseItem="0"/>
    <dataField name="Sum of Profit" fld="21" baseField="0" baseItem="0"/>
    <dataField name="Sum of Quantity" fld="19" baseField="0" baseItem="0"/>
    <dataField name="Sum of Profit Margin" fld="24" baseField="0" baseItem="0" numFmtId="2"/>
  </dataFields>
  <formats count="30">
    <format dxfId="1885">
      <pivotArea outline="0" collapsedLevelsAreSubtotals="1" fieldPosition="0"/>
    </format>
    <format dxfId="1884">
      <pivotArea outline="0" collapsedLevelsAreSubtotals="1" fieldPosition="0"/>
    </format>
    <format dxfId="1883">
      <pivotArea collapsedLevelsAreSubtotals="1" fieldPosition="0">
        <references count="2">
          <reference field="4294967294" count="1" selected="0">
            <x v="4"/>
          </reference>
          <reference field="3" count="1">
            <x v="1"/>
          </reference>
        </references>
      </pivotArea>
    </format>
    <format dxfId="1882">
      <pivotArea collapsedLevelsAreSubtotals="1" fieldPosition="0">
        <references count="2">
          <reference field="4294967294" count="1" selected="0">
            <x v="4"/>
          </reference>
          <reference field="3" count="1">
            <x v="1"/>
          </reference>
        </references>
      </pivotArea>
    </format>
    <format dxfId="1881">
      <pivotArea collapsedLevelsAreSubtotals="1" fieldPosition="0">
        <references count="2">
          <reference field="4294967294" count="1" selected="0">
            <x v="4"/>
          </reference>
          <reference field="3" count="1">
            <x v="1"/>
          </reference>
        </references>
      </pivotArea>
    </format>
    <format dxfId="1880">
      <pivotArea collapsedLevelsAreSubtotals="1" fieldPosition="0">
        <references count="2">
          <reference field="4294967294" count="1" selected="0">
            <x v="4"/>
          </reference>
          <reference field="3" count="1">
            <x v="1"/>
          </reference>
        </references>
      </pivotArea>
    </format>
    <format dxfId="1879">
      <pivotArea outline="0" collapsedLevelsAreSubtotals="1" fieldPosition="0">
        <references count="1">
          <reference field="4294967294" count="1" selected="0">
            <x v="4"/>
          </reference>
        </references>
      </pivotArea>
    </format>
    <format dxfId="1878">
      <pivotArea outline="0" collapsedLevelsAreSubtotals="1" fieldPosition="0">
        <references count="1">
          <reference field="4294967294" count="1" selected="0">
            <x v="4"/>
          </reference>
        </references>
      </pivotArea>
    </format>
    <format dxfId="1877">
      <pivotArea outline="0" collapsedLevelsAreSubtotals="1" fieldPosition="0">
        <references count="1">
          <reference field="4294967294" count="1" selected="0">
            <x v="4"/>
          </reference>
        </references>
      </pivotArea>
    </format>
    <format dxfId="1876">
      <pivotArea outline="0" collapsedLevelsAreSubtotals="1" fieldPosition="0">
        <references count="1">
          <reference field="4294967294" count="1" selected="0">
            <x v="4"/>
          </reference>
        </references>
      </pivotArea>
    </format>
    <format dxfId="1875">
      <pivotArea outline="0" collapsedLevelsAreSubtotals="1" fieldPosition="0">
        <references count="1">
          <reference field="4294967294" count="1" selected="0">
            <x v="4"/>
          </reference>
        </references>
      </pivotArea>
    </format>
    <format dxfId="1874">
      <pivotArea outline="0" collapsedLevelsAreSubtotals="1" fieldPosition="0">
        <references count="1">
          <reference field="4294967294" count="1" selected="0">
            <x v="4"/>
          </reference>
        </references>
      </pivotArea>
    </format>
    <format dxfId="1873">
      <pivotArea outline="0" collapsedLevelsAreSubtotals="1" fieldPosition="0">
        <references count="1">
          <reference field="4294967294" count="1" selected="0">
            <x v="4"/>
          </reference>
        </references>
      </pivotArea>
    </format>
    <format dxfId="1872">
      <pivotArea outline="0" collapsedLevelsAreSubtotals="1" fieldPosition="0">
        <references count="1">
          <reference field="4294967294" count="1" selected="0">
            <x v="4"/>
          </reference>
        </references>
      </pivotArea>
    </format>
    <format dxfId="1871">
      <pivotArea outline="0" collapsedLevelsAreSubtotals="1" fieldPosition="0">
        <references count="1">
          <reference field="4294967294" count="1" selected="0">
            <x v="4"/>
          </reference>
        </references>
      </pivotArea>
    </format>
    <format dxfId="1870">
      <pivotArea outline="0" collapsedLevelsAreSubtotals="1" fieldPosition="0">
        <references count="1">
          <reference field="4294967294" count="1" selected="0">
            <x v="4"/>
          </reference>
        </references>
      </pivotArea>
    </format>
    <format dxfId="1869">
      <pivotArea outline="0" collapsedLevelsAreSubtotals="1" fieldPosition="0">
        <references count="1">
          <reference field="4294967294" count="1" selected="0">
            <x v="4"/>
          </reference>
        </references>
      </pivotArea>
    </format>
    <format dxfId="1868">
      <pivotArea outline="0" collapsedLevelsAreSubtotals="1" fieldPosition="0">
        <references count="1">
          <reference field="4294967294" count="1" selected="0">
            <x v="4"/>
          </reference>
        </references>
      </pivotArea>
    </format>
    <format dxfId="1867">
      <pivotArea outline="0" collapsedLevelsAreSubtotals="1" fieldPosition="0">
        <references count="1">
          <reference field="4294967294" count="1" selected="0">
            <x v="4"/>
          </reference>
        </references>
      </pivotArea>
    </format>
    <format dxfId="1866">
      <pivotArea outline="0" collapsedLevelsAreSubtotals="1" fieldPosition="0">
        <references count="1">
          <reference field="4294967294" count="1" selected="0">
            <x v="4"/>
          </reference>
        </references>
      </pivotArea>
    </format>
    <format dxfId="1865">
      <pivotArea outline="0" collapsedLevelsAreSubtotals="1" fieldPosition="0">
        <references count="1">
          <reference field="4294967294" count="1" selected="0">
            <x v="4"/>
          </reference>
        </references>
      </pivotArea>
    </format>
    <format dxfId="1864">
      <pivotArea outline="0" collapsedLevelsAreSubtotals="1" fieldPosition="0">
        <references count="1">
          <reference field="4294967294" count="1" selected="0">
            <x v="4"/>
          </reference>
        </references>
      </pivotArea>
    </format>
    <format dxfId="1863">
      <pivotArea outline="0" collapsedLevelsAreSubtotals="1" fieldPosition="0">
        <references count="1">
          <reference field="4294967294" count="1" selected="0">
            <x v="4"/>
          </reference>
        </references>
      </pivotArea>
    </format>
    <format dxfId="1862">
      <pivotArea outline="0" collapsedLevelsAreSubtotals="1" fieldPosition="0">
        <references count="1">
          <reference field="4294967294" count="1" selected="0">
            <x v="4"/>
          </reference>
        </references>
      </pivotArea>
    </format>
    <format dxfId="1861">
      <pivotArea outline="0" collapsedLevelsAreSubtotals="1" fieldPosition="0">
        <references count="1">
          <reference field="4294967294" count="1" selected="0">
            <x v="4"/>
          </reference>
        </references>
      </pivotArea>
    </format>
    <format dxfId="1860">
      <pivotArea outline="0" collapsedLevelsAreSubtotals="1" fieldPosition="0">
        <references count="1">
          <reference field="4294967294" count="1" selected="0">
            <x v="4"/>
          </reference>
        </references>
      </pivotArea>
    </format>
    <format dxfId="1859">
      <pivotArea outline="0" collapsedLevelsAreSubtotals="1" fieldPosition="0">
        <references count="1">
          <reference field="4294967294" count="1" selected="0">
            <x v="4"/>
          </reference>
        </references>
      </pivotArea>
    </format>
    <format dxfId="1858">
      <pivotArea outline="0" collapsedLevelsAreSubtotals="1" fieldPosition="0">
        <references count="1">
          <reference field="4294967294" count="1" selected="0">
            <x v="4"/>
          </reference>
        </references>
      </pivotArea>
    </format>
    <format dxfId="1857">
      <pivotArea outline="0" collapsedLevelsAreSubtotals="1" fieldPosition="0">
        <references count="1">
          <reference field="4294967294" count="1" selected="0">
            <x v="4"/>
          </reference>
        </references>
      </pivotArea>
    </format>
    <format dxfId="1856">
      <pivotArea outline="0" collapsedLevelsAreSubtotals="1"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8"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8"/>
    </i>
    <i>
      <x v="10"/>
    </i>
    <i>
      <x v="7"/>
    </i>
    <i>
      <x v="4"/>
    </i>
    <i>
      <x v="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2"/>
    <pivotTable tabId="5" name="PivotTable3"/>
    <pivotTable tabId="9" name="PivotTable4"/>
    <pivotTable tabId="3" name="PivotTable1"/>
    <pivotTable tabId="8" name="PivotTable3"/>
    <pivotTable tabId="14" name="PivotTable1"/>
  </pivotTables>
  <data>
    <tabular pivotCacheId="1">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4" name="PivotTable2"/>
    <pivotTable tabId="5" name="PivotTable3"/>
    <pivotTable tabId="9" name="PivotTable4"/>
    <pivotTable tabId="11" name="PivotTable6"/>
    <pivotTable tabId="3" name="PivotTable1"/>
    <pivotTable tabId="8" name="PivotTable3"/>
    <pivotTable tabId="14" name="PivotTable1"/>
  </pivotTables>
  <data>
    <tabular pivotCacheId="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2"/>
    <pivotTable tabId="5" name="PivotTable3"/>
    <pivotTable tabId="9" name="PivotTable4"/>
    <pivotTable tabId="11" name="PivotTable6"/>
    <pivotTable tabId="3" name="PivotTable1"/>
    <pivotTable tabId="8" name="PivotTable3"/>
    <pivotTable tabId="14" name="PivotTable1"/>
  </pivotTables>
  <data>
    <tabular pivotCacheId="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6" rowHeight="241300"/>
  <slicer name="Segment 1" cache="Slicer_Segment" caption="Segment" style="SlicerStyleDark6" rowHeight="241300"/>
  <slicer name="Region 1" cache="Slicer_Region" caption="Region" style="SlicerStyleDark6" rowHeight="241300"/>
</slicers>
</file>

<file path=xl/tables/table1.xml><?xml version="1.0" encoding="utf-8"?>
<table xmlns="http://schemas.openxmlformats.org/spreadsheetml/2006/main" id="1" name="Table_1" displayName="Table_1"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topLeftCell="A4" workbookViewId="0">
      <selection activeCell="C25" sqref="C25"/>
    </sheetView>
  </sheetViews>
  <sheetFormatPr defaultRowHeight="14.5"/>
  <cols>
    <col min="1" max="1" width="12.36328125" bestFit="1" customWidth="1"/>
    <col min="2" max="2" width="11.26953125" bestFit="1" customWidth="1"/>
    <col min="3" max="3" width="11.6328125" bestFit="1" customWidth="1"/>
  </cols>
  <sheetData>
    <row r="3" spans="1:3">
      <c r="A3" s="9" t="s">
        <v>10933</v>
      </c>
      <c r="B3" s="6" t="s">
        <v>10935</v>
      </c>
      <c r="C3" s="15" t="s">
        <v>10936</v>
      </c>
    </row>
    <row r="4" spans="1:3">
      <c r="A4" s="18" t="s">
        <v>10937</v>
      </c>
      <c r="B4" s="21">
        <v>1563.232</v>
      </c>
      <c r="C4" s="23">
        <v>213.73279999999988</v>
      </c>
    </row>
    <row r="5" spans="1:3">
      <c r="A5" s="19" t="s">
        <v>10938</v>
      </c>
      <c r="B5" s="22">
        <v>188.67400000000001</v>
      </c>
      <c r="C5" s="24">
        <v>-3.5038</v>
      </c>
    </row>
    <row r="6" spans="1:3">
      <c r="A6" s="19" t="s">
        <v>10939</v>
      </c>
      <c r="B6" s="22">
        <v>264.67599999999999</v>
      </c>
      <c r="C6" s="24">
        <v>70.738200000000006</v>
      </c>
    </row>
    <row r="7" spans="1:3">
      <c r="A7" s="19" t="s">
        <v>10940</v>
      </c>
      <c r="B7" s="22">
        <v>307.16800000000001</v>
      </c>
      <c r="C7" s="24">
        <v>0.76779999999998694</v>
      </c>
    </row>
    <row r="8" spans="1:3">
      <c r="A8" s="19" t="s">
        <v>10941</v>
      </c>
      <c r="B8" s="22">
        <v>5387.2180000000008</v>
      </c>
      <c r="C8" s="24">
        <v>1077.2089999999998</v>
      </c>
    </row>
    <row r="9" spans="1:3">
      <c r="A9" s="19" t="s">
        <v>10942</v>
      </c>
      <c r="B9" s="22">
        <v>224.9</v>
      </c>
      <c r="C9" s="24">
        <v>64.238400000000013</v>
      </c>
    </row>
    <row r="10" spans="1:3">
      <c r="A10" s="19" t="s">
        <v>10943</v>
      </c>
      <c r="B10" s="22">
        <v>709.96100000000001</v>
      </c>
      <c r="C10" s="24">
        <v>13.931299999999926</v>
      </c>
    </row>
    <row r="11" spans="1:3">
      <c r="A11" s="19" t="s">
        <v>10944</v>
      </c>
      <c r="B11" s="22">
        <v>799.56650000000013</v>
      </c>
      <c r="C11" s="24">
        <v>-181.89130000000011</v>
      </c>
    </row>
    <row r="12" spans="1:3">
      <c r="A12" s="19" t="s">
        <v>10945</v>
      </c>
      <c r="B12" s="22">
        <v>2369.6499999999996</v>
      </c>
      <c r="C12" s="24">
        <v>247.04399999999987</v>
      </c>
    </row>
    <row r="13" spans="1:3">
      <c r="A13" s="19" t="s">
        <v>10946</v>
      </c>
      <c r="B13" s="22">
        <v>1233.2870000000003</v>
      </c>
      <c r="C13" s="24">
        <v>242.91220000000004</v>
      </c>
    </row>
    <row r="14" spans="1:3">
      <c r="A14" s="19" t="s">
        <v>10947</v>
      </c>
      <c r="B14" s="22">
        <v>9967.4260000000013</v>
      </c>
      <c r="C14" s="24">
        <v>2056.6753999999996</v>
      </c>
    </row>
    <row r="15" spans="1:3">
      <c r="A15" s="19" t="s">
        <v>10948</v>
      </c>
      <c r="B15" s="22">
        <v>3679.1319999999996</v>
      </c>
      <c r="C15" s="24">
        <v>295.65120000000002</v>
      </c>
    </row>
    <row r="16" spans="1:3">
      <c r="A16" s="20" t="s">
        <v>10934</v>
      </c>
      <c r="B16" s="16">
        <v>26694.890500000001</v>
      </c>
      <c r="C16" s="17">
        <v>4097.5051999999996</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L20" sqref="L20"/>
    </sheetView>
  </sheetViews>
  <sheetFormatPr defaultRowHeight="14.5"/>
  <cols>
    <col min="1" max="1" width="13.1796875" bestFit="1" customWidth="1"/>
    <col min="2" max="2" width="11.6328125" bestFit="1" customWidth="1"/>
    <col min="4" max="4" width="13.90625" customWidth="1"/>
    <col min="5" max="5" width="12.26953125" customWidth="1"/>
  </cols>
  <sheetData>
    <row r="3" spans="1:5">
      <c r="A3" s="9" t="s">
        <v>10933</v>
      </c>
      <c r="B3" s="7" t="s">
        <v>10936</v>
      </c>
      <c r="D3" s="25" t="s">
        <v>15</v>
      </c>
      <c r="E3" s="26" t="s">
        <v>21</v>
      </c>
    </row>
    <row r="4" spans="1:5">
      <c r="A4" s="10" t="s">
        <v>32</v>
      </c>
      <c r="B4" s="11">
        <v>-131.11350000000064</v>
      </c>
      <c r="D4" t="str">
        <f>A4</f>
        <v>Furniture</v>
      </c>
      <c r="E4" s="27">
        <f>GETPIVOTDATA("Profit",$A$3,"Category",A4)</f>
        <v>-131.11350000000064</v>
      </c>
    </row>
    <row r="5" spans="1:5">
      <c r="A5" s="12" t="s">
        <v>46</v>
      </c>
      <c r="B5" s="13">
        <v>1246.2762</v>
      </c>
      <c r="D5" t="str">
        <f t="shared" ref="D5:D7" si="0">A5</f>
        <v>Office Supplies</v>
      </c>
      <c r="E5" s="27">
        <f t="shared" ref="E5:E6" si="1">GETPIVOTDATA("Profit",$A$3,"Category",A5)</f>
        <v>1246.2762</v>
      </c>
    </row>
    <row r="6" spans="1:5">
      <c r="A6" s="12" t="s">
        <v>71</v>
      </c>
      <c r="B6" s="13">
        <v>2982.3425000000002</v>
      </c>
      <c r="D6" t="str">
        <f t="shared" si="0"/>
        <v>Technology</v>
      </c>
      <c r="E6" s="27">
        <f t="shared" si="1"/>
        <v>2982.3425000000002</v>
      </c>
    </row>
    <row r="7" spans="1:5">
      <c r="A7" s="14" t="s">
        <v>10934</v>
      </c>
      <c r="B7" s="8">
        <v>4097.5051999999996</v>
      </c>
      <c r="D7" t="str">
        <f t="shared" si="0"/>
        <v>Grand Total</v>
      </c>
      <c r="E7" s="27">
        <f>GETPIVOTDATA("Profit",$A$3)</f>
        <v>4097.5051999999996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K13" sqref="K13"/>
    </sheetView>
  </sheetViews>
  <sheetFormatPr defaultRowHeight="14.5"/>
  <cols>
    <col min="1" max="1" width="13.1796875" bestFit="1" customWidth="1"/>
    <col min="2" max="2" width="11.26953125" customWidth="1"/>
  </cols>
  <sheetData>
    <row r="3" spans="1:2">
      <c r="A3" s="9" t="s">
        <v>10933</v>
      </c>
      <c r="B3" s="7" t="s">
        <v>10935</v>
      </c>
    </row>
    <row r="4" spans="1:2">
      <c r="A4" s="10" t="s">
        <v>32</v>
      </c>
      <c r="B4" s="28">
        <v>0.28766592992767664</v>
      </c>
    </row>
    <row r="5" spans="1:2">
      <c r="A5" s="12" t="s">
        <v>46</v>
      </c>
      <c r="B5" s="29">
        <v>0.33028856215012381</v>
      </c>
    </row>
    <row r="6" spans="1:2">
      <c r="A6" s="12" t="s">
        <v>71</v>
      </c>
      <c r="B6" s="29">
        <v>0.38204550792219949</v>
      </c>
    </row>
    <row r="7" spans="1:2">
      <c r="A7" s="14"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O10" sqref="O10"/>
    </sheetView>
  </sheetViews>
  <sheetFormatPr defaultRowHeight="14.5"/>
  <cols>
    <col min="1" max="1" width="12.36328125" bestFit="1" customWidth="1"/>
    <col min="2" max="2" width="11.26953125" bestFit="1" customWidth="1"/>
  </cols>
  <sheetData>
    <row r="3" spans="1:2">
      <c r="A3" s="9" t="s">
        <v>10933</v>
      </c>
      <c r="B3" s="7" t="s">
        <v>10935</v>
      </c>
    </row>
    <row r="4" spans="1:2">
      <c r="A4" s="10" t="s">
        <v>78</v>
      </c>
      <c r="B4" s="11">
        <v>2574.1939999999995</v>
      </c>
    </row>
    <row r="5" spans="1:2">
      <c r="A5" s="12" t="s">
        <v>59</v>
      </c>
      <c r="B5" s="13">
        <v>2996.2780000000002</v>
      </c>
    </row>
    <row r="6" spans="1:2">
      <c r="A6" s="12" t="s">
        <v>682</v>
      </c>
      <c r="B6" s="13">
        <v>3305.4749999999999</v>
      </c>
    </row>
    <row r="7" spans="1:2">
      <c r="A7" s="12" t="s">
        <v>161</v>
      </c>
      <c r="B7" s="13">
        <v>4165.4119999999994</v>
      </c>
    </row>
    <row r="8" spans="1:2">
      <c r="A8" s="12" t="s">
        <v>56</v>
      </c>
      <c r="B8" s="13">
        <v>4807.5285000000003</v>
      </c>
    </row>
    <row r="9" spans="1:2">
      <c r="A9" s="14" t="s">
        <v>10934</v>
      </c>
      <c r="B9" s="8">
        <v>17848.887499999997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7"/>
  <sheetViews>
    <sheetView workbookViewId="0">
      <selection activeCell="F8" sqref="F8"/>
    </sheetView>
  </sheetViews>
  <sheetFormatPr defaultRowHeight="14.5"/>
  <cols>
    <col min="1" max="1" width="12.36328125" customWidth="1"/>
    <col min="2" max="2" width="11.26953125" customWidth="1"/>
    <col min="3" max="3" width="15.7265625" customWidth="1"/>
    <col min="4" max="4" width="11.6328125" customWidth="1"/>
    <col min="5" max="5" width="14.36328125" customWidth="1"/>
    <col min="6" max="6" width="18.1796875" bestFit="1" customWidth="1"/>
  </cols>
  <sheetData>
    <row r="3" spans="1:6">
      <c r="A3" s="9" t="s">
        <v>10933</v>
      </c>
      <c r="B3" s="6" t="s">
        <v>10935</v>
      </c>
      <c r="C3" s="39" t="s">
        <v>10950</v>
      </c>
      <c r="D3" s="39" t="s">
        <v>10936</v>
      </c>
      <c r="E3" s="39" t="s">
        <v>10949</v>
      </c>
      <c r="F3" s="15" t="s">
        <v>10951</v>
      </c>
    </row>
    <row r="4" spans="1:6">
      <c r="A4" s="18" t="s">
        <v>10937</v>
      </c>
      <c r="B4" s="34">
        <v>1563.232</v>
      </c>
      <c r="C4" s="43">
        <v>6</v>
      </c>
      <c r="D4" s="43">
        <v>213.73279999999988</v>
      </c>
      <c r="E4" s="43">
        <v>22</v>
      </c>
      <c r="F4" s="35">
        <v>0.1367249391005301</v>
      </c>
    </row>
    <row r="5" spans="1:6">
      <c r="A5" s="19" t="s">
        <v>10938</v>
      </c>
      <c r="B5" s="31">
        <v>188.67400000000001</v>
      </c>
      <c r="C5" s="44">
        <v>2</v>
      </c>
      <c r="D5" s="44">
        <v>-3.5038</v>
      </c>
      <c r="E5" s="44">
        <v>9</v>
      </c>
      <c r="F5" s="36">
        <v>-1.8570656264244145E-2</v>
      </c>
    </row>
    <row r="6" spans="1:6">
      <c r="A6" s="19" t="s">
        <v>10939</v>
      </c>
      <c r="B6" s="31">
        <v>264.67599999999999</v>
      </c>
      <c r="C6" s="44">
        <v>8</v>
      </c>
      <c r="D6" s="44">
        <v>70.738200000000006</v>
      </c>
      <c r="E6" s="44">
        <v>25</v>
      </c>
      <c r="F6" s="36">
        <v>0.26726337106500025</v>
      </c>
    </row>
    <row r="7" spans="1:6">
      <c r="A7" s="19" t="s">
        <v>10940</v>
      </c>
      <c r="B7" s="31">
        <v>307.16800000000001</v>
      </c>
      <c r="C7" s="44">
        <v>5</v>
      </c>
      <c r="D7" s="44">
        <v>0.76779999999998694</v>
      </c>
      <c r="E7" s="44">
        <v>17</v>
      </c>
      <c r="F7" s="36">
        <v>2.4996093343056143E-3</v>
      </c>
    </row>
    <row r="8" spans="1:6">
      <c r="A8" s="19" t="s">
        <v>10941</v>
      </c>
      <c r="B8" s="31">
        <v>5387.2180000000008</v>
      </c>
      <c r="C8" s="44">
        <v>20</v>
      </c>
      <c r="D8" s="44">
        <v>1077.2089999999998</v>
      </c>
      <c r="E8" s="44">
        <v>106</v>
      </c>
      <c r="F8" s="36">
        <v>0.19995645247695559</v>
      </c>
    </row>
    <row r="9" spans="1:6">
      <c r="A9" s="19" t="s">
        <v>10942</v>
      </c>
      <c r="B9" s="31">
        <v>224.9</v>
      </c>
      <c r="C9" s="44">
        <v>2</v>
      </c>
      <c r="D9" s="44">
        <v>64.238400000000013</v>
      </c>
      <c r="E9" s="44">
        <v>4</v>
      </c>
      <c r="F9" s="36">
        <v>0.28563094708759451</v>
      </c>
    </row>
    <row r="10" spans="1:6">
      <c r="A10" s="19" t="s">
        <v>10943</v>
      </c>
      <c r="B10" s="31">
        <v>709.96100000000001</v>
      </c>
      <c r="C10" s="44">
        <v>11</v>
      </c>
      <c r="D10" s="44">
        <v>13.931299999999926</v>
      </c>
      <c r="E10" s="44">
        <v>39</v>
      </c>
      <c r="F10" s="36">
        <v>1.9622627158393101E-2</v>
      </c>
    </row>
    <row r="11" spans="1:6">
      <c r="A11" s="19" t="s">
        <v>10944</v>
      </c>
      <c r="B11" s="31">
        <v>799.56650000000013</v>
      </c>
      <c r="C11" s="44">
        <v>4</v>
      </c>
      <c r="D11" s="44">
        <v>-181.89130000000011</v>
      </c>
      <c r="E11" s="44">
        <v>19</v>
      </c>
      <c r="F11" s="36">
        <v>-0.22748739473202051</v>
      </c>
    </row>
    <row r="12" spans="1:6">
      <c r="A12" s="19" t="s">
        <v>10945</v>
      </c>
      <c r="B12" s="31">
        <v>2369.6499999999996</v>
      </c>
      <c r="C12" s="44">
        <v>11</v>
      </c>
      <c r="D12" s="44">
        <v>247.04399999999987</v>
      </c>
      <c r="E12" s="44">
        <v>48</v>
      </c>
      <c r="F12" s="36">
        <v>0.10425337075095474</v>
      </c>
    </row>
    <row r="13" spans="1:6">
      <c r="A13" s="19" t="s">
        <v>10946</v>
      </c>
      <c r="B13" s="31">
        <v>1233.2870000000003</v>
      </c>
      <c r="C13" s="44">
        <v>9</v>
      </c>
      <c r="D13" s="44">
        <v>242.91220000000004</v>
      </c>
      <c r="E13" s="44">
        <v>36</v>
      </c>
      <c r="F13" s="36">
        <v>0.19696323726756221</v>
      </c>
    </row>
    <row r="14" spans="1:6">
      <c r="A14" s="19" t="s">
        <v>10947</v>
      </c>
      <c r="B14" s="31">
        <v>9967.4260000000013</v>
      </c>
      <c r="C14" s="44">
        <v>22</v>
      </c>
      <c r="D14" s="44">
        <v>2056.6753999999996</v>
      </c>
      <c r="E14" s="44">
        <v>94</v>
      </c>
      <c r="F14" s="36">
        <v>0.20633967084380656</v>
      </c>
    </row>
    <row r="15" spans="1:6">
      <c r="A15" s="19" t="s">
        <v>10948</v>
      </c>
      <c r="B15" s="31">
        <v>3679.1319999999996</v>
      </c>
      <c r="C15" s="44">
        <v>9</v>
      </c>
      <c r="D15" s="44">
        <v>295.65120000000002</v>
      </c>
      <c r="E15" s="44">
        <v>38</v>
      </c>
      <c r="F15" s="36">
        <v>8.0358954231595947E-2</v>
      </c>
    </row>
    <row r="16" spans="1:6">
      <c r="A16" s="20" t="s">
        <v>10934</v>
      </c>
      <c r="B16" s="37">
        <v>26694.890499999998</v>
      </c>
      <c r="C16" s="45">
        <v>109</v>
      </c>
      <c r="D16" s="45">
        <v>4097.5051999999978</v>
      </c>
      <c r="E16" s="45">
        <v>457</v>
      </c>
      <c r="F16" s="38">
        <v>0.15349398792252017</v>
      </c>
    </row>
    <row r="17" spans="2:6">
      <c r="B17" s="48">
        <f>GETPIVOTDATA("Sum of Sales",$A$3)</f>
        <v>26694.890499999998</v>
      </c>
      <c r="C17" s="49">
        <f>GETPIVOTDATA("Count of Order ID",$A$3)</f>
        <v>109</v>
      </c>
      <c r="D17" s="48">
        <f>GETPIVOTDATA("Sum of Profit",$A$3)</f>
        <v>4097.5051999999978</v>
      </c>
      <c r="E17" s="49">
        <f>GETPIVOTDATA("Sum of Quantity",$A$3)</f>
        <v>457</v>
      </c>
      <c r="F17" s="50">
        <f>GETPIVOTDATA("Sum of Profit Margin",$A$3)</f>
        <v>0.15349398792252017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11"/>
  <sheetViews>
    <sheetView workbookViewId="0">
      <selection activeCell="F11" sqref="F11"/>
    </sheetView>
  </sheetViews>
  <sheetFormatPr defaultRowHeight="14.5"/>
  <cols>
    <col min="1" max="1" width="12.36328125" bestFit="1" customWidth="1"/>
    <col min="2" max="2" width="11.81640625" customWidth="1"/>
    <col min="3" max="3" width="11.6328125" customWidth="1"/>
    <col min="4" max="4" width="15.7265625" customWidth="1"/>
    <col min="5" max="5" width="14.36328125" customWidth="1"/>
    <col min="6" max="6" width="18.1796875" customWidth="1"/>
  </cols>
  <sheetData>
    <row r="3" spans="1:6">
      <c r="A3" s="9" t="s">
        <v>10933</v>
      </c>
      <c r="B3" s="6" t="s">
        <v>10935</v>
      </c>
      <c r="C3" s="39" t="s">
        <v>10936</v>
      </c>
      <c r="D3" s="39" t="s">
        <v>10950</v>
      </c>
      <c r="E3" s="39" t="s">
        <v>10949</v>
      </c>
      <c r="F3" s="15" t="s">
        <v>10951</v>
      </c>
    </row>
    <row r="4" spans="1:6">
      <c r="A4" s="10">
        <v>2011</v>
      </c>
      <c r="B4" s="46">
        <v>34684.720000000008</v>
      </c>
      <c r="C4" s="40">
        <v>7702.1538999999975</v>
      </c>
      <c r="D4" s="40">
        <v>141</v>
      </c>
      <c r="E4" s="40">
        <v>525</v>
      </c>
      <c r="F4" s="32">
        <v>0.22206187335518338</v>
      </c>
    </row>
    <row r="5" spans="1:6">
      <c r="A5" s="12">
        <v>2012</v>
      </c>
      <c r="B5" s="47">
        <v>18107.329999999987</v>
      </c>
      <c r="C5" s="41">
        <v>1896.3235999999993</v>
      </c>
      <c r="D5" s="41">
        <v>121</v>
      </c>
      <c r="E5" s="41">
        <v>496</v>
      </c>
      <c r="F5" s="33">
        <v>0.10472684818799903</v>
      </c>
    </row>
    <row r="6" spans="1:6">
      <c r="A6" s="12">
        <v>2013</v>
      </c>
      <c r="B6" s="47">
        <v>26694.890500000001</v>
      </c>
      <c r="C6" s="41">
        <v>4097.5051999999987</v>
      </c>
      <c r="D6" s="41">
        <v>109</v>
      </c>
      <c r="E6" s="41">
        <v>457</v>
      </c>
      <c r="F6" s="33">
        <v>0.15349398792252017</v>
      </c>
    </row>
    <row r="7" spans="1:6">
      <c r="A7" s="12">
        <v>2014</v>
      </c>
      <c r="B7" s="47">
        <v>42398.991999999984</v>
      </c>
      <c r="C7" s="41">
        <v>1519.2405000000026</v>
      </c>
      <c r="D7" s="41">
        <v>139</v>
      </c>
      <c r="E7" s="41">
        <v>538</v>
      </c>
      <c r="F7" s="33">
        <v>3.5831995722917259E-2</v>
      </c>
    </row>
    <row r="8" spans="1:6">
      <c r="A8" s="14" t="s">
        <v>10934</v>
      </c>
      <c r="B8" s="16">
        <v>121885.93250000002</v>
      </c>
      <c r="C8" s="42">
        <v>15215.223200000004</v>
      </c>
      <c r="D8" s="42">
        <v>510</v>
      </c>
      <c r="E8" s="42">
        <v>2016</v>
      </c>
      <c r="F8" s="17">
        <v>0.12483165930572013</v>
      </c>
    </row>
    <row r="11" spans="1:6">
      <c r="B11" s="51">
        <f>(GETPIVOTDATA("Sum of Sales",$A$3,"Year",2014)/GETPIVOTDATA("Sum of Sales",$A$3,"Year",2013))-1</f>
        <v>0.58828117313311257</v>
      </c>
      <c r="C11" s="51">
        <f>(GETPIVOTDATA("Sum of Profit",$A$3,"Year",2014)/GETPIVOTDATA("Sum of Profit",$A$3,"Year",2013))-1</f>
        <v>-0.62922792630012936</v>
      </c>
      <c r="D11" s="51">
        <f>(GETPIVOTDATA("Count of Order ID",$A$3,"Year",2014)/GETPIVOTDATA("Count of Order ID",$A$3,"Year",2013))-1</f>
        <v>0.27522935779816504</v>
      </c>
      <c r="E11" s="51">
        <f>(GETPIVOTDATA("Sum of Quantity",$A$3,"Year",2014)/GETPIVOTDATA("Sum of Quantity",$A$3,"Year",2013))-1</f>
        <v>0.17724288840262581</v>
      </c>
      <c r="F11" s="51">
        <f>(GETPIVOTDATA("Sum of Profit Margin",$A$3,"Year",2014)/GETPIVOTDATA("Sum of Profit Margin",$A$3,"Year",2013))-1</f>
        <v>-0.76655765995861458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Q14" sqref="Q14"/>
    </sheetView>
  </sheetViews>
  <sheetFormatPr defaultRowHeight="1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4.5"/>
  <cols>
    <col min="1" max="1" width="12.36328125" bestFit="1" customWidth="1"/>
    <col min="2" max="2" width="11.26953125" customWidth="1"/>
  </cols>
  <sheetData>
    <row r="3" spans="1:2">
      <c r="A3" s="9" t="s">
        <v>10933</v>
      </c>
      <c r="B3" s="7" t="s">
        <v>10935</v>
      </c>
    </row>
    <row r="4" spans="1:2">
      <c r="A4" s="10" t="s">
        <v>269</v>
      </c>
      <c r="B4" s="11">
        <v>11.34</v>
      </c>
    </row>
    <row r="5" spans="1:2">
      <c r="A5" s="12" t="s">
        <v>47</v>
      </c>
      <c r="B5" s="13">
        <v>81.395999999999987</v>
      </c>
    </row>
    <row r="6" spans="1:2">
      <c r="A6" s="12" t="s">
        <v>173</v>
      </c>
      <c r="B6" s="13">
        <v>103.28999999999999</v>
      </c>
    </row>
    <row r="7" spans="1:2">
      <c r="A7" s="12" t="s">
        <v>33</v>
      </c>
      <c r="B7" s="13">
        <v>289.56799999999998</v>
      </c>
    </row>
    <row r="8" spans="1:2">
      <c r="A8" s="12" t="s">
        <v>68</v>
      </c>
      <c r="B8" s="13">
        <v>316.33799999999997</v>
      </c>
    </row>
    <row r="9" spans="1:2">
      <c r="A9" s="14" t="s">
        <v>10934</v>
      </c>
      <c r="B9" s="8">
        <v>801.9319999999999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A4" sqref="A4"/>
    </sheetView>
  </sheetViews>
  <sheetFormatPr defaultColWidth="14.453125" defaultRowHeight="15" customHeight="1"/>
  <cols>
    <col min="1" max="1" width="12.54296875" customWidth="1"/>
    <col min="2" max="2" width="28.54296875" customWidth="1"/>
    <col min="3" max="3" width="14" customWidth="1"/>
    <col min="4" max="4" width="12.54296875" customWidth="1"/>
    <col min="5" max="5" width="13.7265625" customWidth="1"/>
    <col min="6" max="6" width="15" customWidth="1"/>
    <col min="7" max="7" width="18.7265625" customWidth="1"/>
    <col min="8" max="11" width="12.54296875" customWidth="1"/>
    <col min="12" max="12" width="14.54296875" customWidth="1"/>
    <col min="13" max="13" width="12.54296875" customWidth="1"/>
    <col min="14" max="14" width="13.54296875" customWidth="1"/>
    <col min="15" max="15" width="12.54296875" customWidth="1"/>
    <col min="16" max="16" width="16.26953125" customWidth="1"/>
    <col min="17" max="17" width="17.26953125" customWidth="1"/>
    <col min="18" max="22" width="12.5429687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showGridLines="0" workbookViewId="0"/>
  </sheetViews>
  <sheetFormatPr defaultColWidth="14.453125" defaultRowHeight="15" customHeight="1"/>
  <cols>
    <col min="1" max="26" width="8.7265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profit analysis</vt:lpstr>
      <vt:lpstr>category wise profit</vt:lpstr>
      <vt:lpstr>Category wise sales</vt:lpstr>
      <vt:lpstr>Top 5 subcategories</vt:lpstr>
      <vt:lpstr>KPI</vt:lpstr>
      <vt:lpstr>KPI YOY</vt:lpstr>
      <vt:lpstr>Sheet1</vt:lpstr>
      <vt:lpstr>Bottom 5 subcategories</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GOD</cp:lastModifiedBy>
  <dcterms:created xsi:type="dcterms:W3CDTF">2015-06-05T18:17:20Z</dcterms:created>
  <dcterms:modified xsi:type="dcterms:W3CDTF">2023-10-20T07:33:33Z</dcterms:modified>
</cp:coreProperties>
</file>