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sers\HP\OneDrive\Desktop\Excell Training\"/>
    </mc:Choice>
  </mc:AlternateContent>
  <xr:revisionPtr revIDLastSave="0" documentId="13_ncr:1_{38B69B58-6310-4250-AC44-05D9C6EF8D50}" xr6:coauthVersionLast="47" xr6:coauthVersionMax="47" xr10:uidLastSave="{00000000-0000-0000-0000-000000000000}"/>
  <bookViews>
    <workbookView xWindow="-120" yWindow="-120" windowWidth="20730" windowHeight="11160" activeTab="2" xr2:uid="{CCE29E2A-C1ED-4A55-8543-FEF639573935}"/>
  </bookViews>
  <sheets>
    <sheet name="DataSet" sheetId="1" r:id="rId1"/>
    <sheet name="Analisis" sheetId="3" r:id="rId2"/>
    <sheet name="Dashboard" sheetId="5" r:id="rId3"/>
    <sheet name="KPI &amp; Insight" sheetId="4" r:id="rId4"/>
  </sheets>
  <definedNames>
    <definedName name="_xlnm._FilterDatabase" localSheetId="0" hidden="1">DataSet!$A$1:$P$1</definedName>
    <definedName name="Slicer_Kategori">#N/A</definedName>
    <definedName name="Slicer_Produk">#N/A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 i="1" l="1"/>
  <c r="P5" i="1" s="1"/>
  <c r="P6" i="1" s="1"/>
  <c r="P7" i="1" s="1"/>
  <c r="P8" i="1" s="1"/>
  <c r="P9" i="1" s="1"/>
  <c r="P10" i="1" s="1"/>
  <c r="P11" i="1" s="1"/>
  <c r="P12" i="1" s="1"/>
  <c r="P13" i="1" s="1"/>
  <c r="P14" i="1" s="1"/>
  <c r="P15" i="1" s="1"/>
  <c r="P16" i="1" s="1"/>
  <c r="P17" i="1" s="1"/>
  <c r="P18" i="1" s="1"/>
  <c r="P19" i="1" s="1"/>
  <c r="P20" i="1" s="1"/>
  <c r="P21" i="1" s="1"/>
  <c r="P22" i="1" s="1"/>
  <c r="P23" i="1" s="1"/>
  <c r="P24" i="1" s="1"/>
  <c r="P25" i="1" s="1"/>
  <c r="P26" i="1" s="1"/>
  <c r="P27" i="1" s="1"/>
  <c r="P28" i="1" s="1"/>
  <c r="P29" i="1" s="1"/>
  <c r="P30" i="1" s="1"/>
  <c r="P31" i="1" s="1"/>
  <c r="P32" i="1" s="1"/>
  <c r="P33" i="1" s="1"/>
  <c r="P34" i="1" s="1"/>
  <c r="P35" i="1" s="1"/>
  <c r="P36" i="1" s="1"/>
  <c r="P37" i="1" s="1"/>
  <c r="P38" i="1" s="1"/>
  <c r="P39" i="1" s="1"/>
  <c r="P40" i="1" s="1"/>
  <c r="P41" i="1" s="1"/>
  <c r="P42" i="1" s="1"/>
  <c r="P43" i="1" s="1"/>
  <c r="P44" i="1" s="1"/>
  <c r="P45" i="1" s="1"/>
  <c r="P46" i="1" s="1"/>
  <c r="P47" i="1" s="1"/>
  <c r="P48" i="1" s="1"/>
  <c r="P49" i="1" s="1"/>
  <c r="P50" i="1" s="1"/>
  <c r="P51" i="1" s="1"/>
  <c r="P52" i="1" s="1"/>
  <c r="P53" i="1" s="1"/>
  <c r="P54" i="1" s="1"/>
  <c r="P3" i="1"/>
  <c r="P2"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M51" i="1"/>
  <c r="N51" i="1" s="1"/>
  <c r="M46" i="1"/>
  <c r="N46" i="1" s="1"/>
  <c r="M10" i="1"/>
  <c r="N10" i="1" s="1"/>
  <c r="M11" i="1"/>
  <c r="N11" i="1"/>
  <c r="M12" i="1"/>
  <c r="N12" i="1" s="1"/>
  <c r="M13" i="1"/>
  <c r="N13" i="1" s="1"/>
  <c r="M14" i="1"/>
  <c r="N14" i="1" s="1"/>
  <c r="M15" i="1"/>
  <c r="N15" i="1" s="1"/>
  <c r="M16" i="1"/>
  <c r="N16" i="1" s="1"/>
  <c r="M17" i="1"/>
  <c r="N17" i="1" s="1"/>
  <c r="M18" i="1"/>
  <c r="N18" i="1" s="1"/>
  <c r="M19" i="1"/>
  <c r="N19" i="1" s="1"/>
  <c r="M3" i="1"/>
  <c r="M4" i="1"/>
  <c r="N4" i="1" s="1"/>
  <c r="M5" i="1"/>
  <c r="N5" i="1" s="1"/>
  <c r="M6" i="1"/>
  <c r="N6" i="1" s="1"/>
  <c r="M7" i="1"/>
  <c r="N7" i="1" s="1"/>
  <c r="M8" i="1"/>
  <c r="N8" i="1" s="1"/>
  <c r="M9" i="1"/>
  <c r="N9" i="1" s="1"/>
  <c r="M20" i="1"/>
  <c r="N20" i="1" s="1"/>
  <c r="M21" i="1"/>
  <c r="N21" i="1" s="1"/>
  <c r="M22" i="1"/>
  <c r="N22" i="1" s="1"/>
  <c r="M23" i="1"/>
  <c r="N23" i="1" s="1"/>
  <c r="M24" i="1"/>
  <c r="N24" i="1" s="1"/>
  <c r="M25" i="1"/>
  <c r="M26" i="1"/>
  <c r="N26" i="1" s="1"/>
  <c r="M27" i="1"/>
  <c r="N27" i="1" s="1"/>
  <c r="M28" i="1"/>
  <c r="N28" i="1" s="1"/>
  <c r="M29" i="1"/>
  <c r="N29" i="1" s="1"/>
  <c r="M30" i="1"/>
  <c r="N30" i="1" s="1"/>
  <c r="M31" i="1"/>
  <c r="N31" i="1" s="1"/>
  <c r="M32" i="1"/>
  <c r="N32" i="1" s="1"/>
  <c r="M33" i="1"/>
  <c r="N33" i="1" s="1"/>
  <c r="M34" i="1"/>
  <c r="N34" i="1" s="1"/>
  <c r="M35" i="1"/>
  <c r="N35" i="1" s="1"/>
  <c r="M36" i="1"/>
  <c r="N36" i="1" s="1"/>
  <c r="M37" i="1"/>
  <c r="M38" i="1"/>
  <c r="N38" i="1" s="1"/>
  <c r="M39" i="1"/>
  <c r="N39" i="1" s="1"/>
  <c r="M40" i="1"/>
  <c r="N40" i="1" s="1"/>
  <c r="M41" i="1"/>
  <c r="N41" i="1" s="1"/>
  <c r="M42" i="1"/>
  <c r="N42" i="1" s="1"/>
  <c r="M43" i="1"/>
  <c r="N43" i="1" s="1"/>
  <c r="M44" i="1"/>
  <c r="N44" i="1" s="1"/>
  <c r="M45" i="1"/>
  <c r="N45" i="1" s="1"/>
  <c r="M47" i="1"/>
  <c r="N47" i="1" s="1"/>
  <c r="M48" i="1"/>
  <c r="N48" i="1" s="1"/>
  <c r="M49" i="1"/>
  <c r="N49" i="1" s="1"/>
  <c r="M50" i="1"/>
  <c r="N50" i="1" s="1"/>
  <c r="M52" i="1"/>
  <c r="N52" i="1" s="1"/>
  <c r="M53" i="1"/>
  <c r="N53" i="1" s="1"/>
  <c r="M54" i="1"/>
  <c r="N54" i="1" s="1"/>
  <c r="N3" i="1"/>
  <c r="N25" i="1"/>
  <c r="N37" i="1"/>
  <c r="M2" i="1"/>
  <c r="N2" i="1" s="1"/>
</calcChain>
</file>

<file path=xl/sharedStrings.xml><?xml version="1.0" encoding="utf-8"?>
<sst xmlns="http://schemas.openxmlformats.org/spreadsheetml/2006/main" count="354" uniqueCount="123">
  <si>
    <t>Nama_Produk</t>
  </si>
  <si>
    <t>Kategori</t>
  </si>
  <si>
    <t>Warna</t>
  </si>
  <si>
    <t>HPP_Satuan</t>
  </si>
  <si>
    <t>Harga_Jual</t>
  </si>
  <si>
    <t>Margin</t>
  </si>
  <si>
    <t>Stok_Awal</t>
  </si>
  <si>
    <t>Terjual</t>
  </si>
  <si>
    <t>Sisa_Stok</t>
  </si>
  <si>
    <t>Total_Keuntungan</t>
  </si>
  <si>
    <t>Bella T-Shirt</t>
  </si>
  <si>
    <t>Laysa Sweater Knit</t>
  </si>
  <si>
    <t>Emmie Jeans Cutbray</t>
  </si>
  <si>
    <t>Atala Shirt Polos</t>
  </si>
  <si>
    <t>Echa Skirty Rample</t>
  </si>
  <si>
    <t>Eleen Pants Kulot</t>
  </si>
  <si>
    <t>Syaima One Set</t>
  </si>
  <si>
    <t>Keisya Inner Turtleneck</t>
  </si>
  <si>
    <t>Syakila Knit Cardy</t>
  </si>
  <si>
    <t>Elma Stripe Pants</t>
  </si>
  <si>
    <t>Luna Jacket Croptop</t>
  </si>
  <si>
    <t>Kemeja Salur</t>
  </si>
  <si>
    <t>Kaos stripe Panjang</t>
  </si>
  <si>
    <t>Kaos stripe Pendek</t>
  </si>
  <si>
    <t>Rajut Panjang Stripe</t>
  </si>
  <si>
    <t>Cutbray Celana</t>
  </si>
  <si>
    <t>Tanggal_Pembelian</t>
  </si>
  <si>
    <t>Kemeja Polos</t>
  </si>
  <si>
    <t>Rok Bunga Hitam</t>
  </si>
  <si>
    <t>Kulot Polos uk M</t>
  </si>
  <si>
    <t>Kulot Polos uk XL</t>
  </si>
  <si>
    <t>Inner</t>
  </si>
  <si>
    <t>One Set (Vest &amp; Celana)</t>
  </si>
  <si>
    <t>Meysa Vest Knit</t>
  </si>
  <si>
    <t>Aleeya Blouse</t>
  </si>
  <si>
    <t>Alma Blouse</t>
  </si>
  <si>
    <t>Kemeja Twill Pita</t>
  </si>
  <si>
    <t>Cardigan</t>
  </si>
  <si>
    <t>Celana Stripe</t>
  </si>
  <si>
    <t>Black-White</t>
  </si>
  <si>
    <t>Jaket</t>
  </si>
  <si>
    <t>14/07/2025</t>
  </si>
  <si>
    <t>Atasan</t>
  </si>
  <si>
    <t>Harga_Beli</t>
  </si>
  <si>
    <t>Kaos</t>
  </si>
  <si>
    <t>Bawahan</t>
  </si>
  <si>
    <t>One Set</t>
  </si>
  <si>
    <t>Produk</t>
  </si>
  <si>
    <t>Sweater</t>
  </si>
  <si>
    <t>Oatmeal</t>
  </si>
  <si>
    <t>Coffee</t>
  </si>
  <si>
    <t>Cedar Brown</t>
  </si>
  <si>
    <t>Ivory</t>
  </si>
  <si>
    <t>Total_Pendapatan</t>
  </si>
  <si>
    <t>Cream</t>
  </si>
  <si>
    <t>White</t>
  </si>
  <si>
    <t xml:space="preserve"> Brown</t>
  </si>
  <si>
    <t>Black-Cream</t>
  </si>
  <si>
    <t>Black-Nude</t>
  </si>
  <si>
    <t>Black-Blue</t>
  </si>
  <si>
    <t>Khaki</t>
  </si>
  <si>
    <t>Nude-Pink</t>
  </si>
  <si>
    <t>Denim</t>
  </si>
  <si>
    <t>Yellow</t>
  </si>
  <si>
    <t>Black</t>
  </si>
  <si>
    <t>Dark-Grey</t>
  </si>
  <si>
    <t>Peanut</t>
  </si>
  <si>
    <t>Sand</t>
  </si>
  <si>
    <t>White-Black</t>
  </si>
  <si>
    <t>Navy</t>
  </si>
  <si>
    <t>Brown</t>
  </si>
  <si>
    <t>Grey-Blue</t>
  </si>
  <si>
    <t>Navy-White</t>
  </si>
  <si>
    <t>Grey</t>
  </si>
  <si>
    <t>White (Stripe Kecil)</t>
  </si>
  <si>
    <t>Nude</t>
  </si>
  <si>
    <t xml:space="preserve">Black </t>
  </si>
  <si>
    <t>Blue</t>
  </si>
  <si>
    <t>Vanilla</t>
  </si>
  <si>
    <t>Cokelat</t>
  </si>
  <si>
    <t>Tunik</t>
  </si>
  <si>
    <t>-</t>
  </si>
  <si>
    <t>Olive</t>
  </si>
  <si>
    <t>Tunik Meic</t>
  </si>
  <si>
    <t>Vest 1,2,3</t>
  </si>
  <si>
    <t>Grey-Black</t>
  </si>
  <si>
    <t>Cream-Black</t>
  </si>
  <si>
    <t>Row Labels</t>
  </si>
  <si>
    <t>Grand Total</t>
  </si>
  <si>
    <t>Sum of Terjual</t>
  </si>
  <si>
    <t>3. Produk apa yang sisa stoknya menipis?</t>
  </si>
  <si>
    <t>2. Produk apa yang paling untung dan menghasilkan lebih banyak pendapatan?</t>
  </si>
  <si>
    <t>4. Kategori produk mana yang memiliki pendapatan terbesar?</t>
  </si>
  <si>
    <t>Sum of Total_Pendapatan</t>
  </si>
  <si>
    <t>Pendapatan Kotor</t>
  </si>
  <si>
    <t>Pendapatan Bersih</t>
  </si>
  <si>
    <t>Produk terjual</t>
  </si>
  <si>
    <t>Total Sisa Produk</t>
  </si>
  <si>
    <t>Kontribusi %</t>
  </si>
  <si>
    <t>Kumulative %</t>
  </si>
  <si>
    <t>Sum of Kontribusi %</t>
  </si>
  <si>
    <t>Sum of Sisa_Stok</t>
  </si>
  <si>
    <t>Sum of Total_Keuntungan</t>
  </si>
  <si>
    <t>PENDAPATAN KOTOR</t>
  </si>
  <si>
    <t>PRODUK TERJUAL</t>
  </si>
  <si>
    <t>PENDAPATAN BERSIH</t>
  </si>
  <si>
    <t>TOTAL SISA RODUK</t>
  </si>
  <si>
    <t>Sisa Stok Produk (Klik tombol +)</t>
  </si>
  <si>
    <t>Insight</t>
  </si>
  <si>
    <t>1. Produk Celana Cutbray adalah produk yang paling laku terjual dengan total pembelian 8 dengan pendapatan Rp1,352,600</t>
  </si>
  <si>
    <t>2. Sweater Rajut panjang Strip dari toko Laysa Sweater Knit adalah produk yang sisa stoknya paling menipis</t>
  </si>
  <si>
    <t>3. Produk Cutbray celana, Kemeja salur, Kemeja Polos, Cardigan, Rok motif Hitam, Inner dan kaos stripe panjang/pendek merupakan produk penghasil pendapatan terbesar dgn total 80% dari total pendapatan kotor</t>
  </si>
  <si>
    <t>4. Top 5 produk penyumbang laba bersih terbesar adalah Celana Cutbray, Kemeja salur, kaos strip panjang/pendek dan kemeja polos</t>
  </si>
  <si>
    <t>Tingkatkan Fokus utama ke penjualan Celana Cutbray dan sweater Rajut panjang, yang terbukti sangat diminati oleh pelanggan.</t>
  </si>
  <si>
    <t>Untuk Produk yang stoknya masih banyak dan kurang laku, beri bundling promo untuk perputaran stok &amp; modal.</t>
  </si>
  <si>
    <t>1. Produk Apa yang paling Cepat laku?</t>
  </si>
  <si>
    <t>5. Berapa Total Pendapatan Kotor selama periode tersebut?</t>
  </si>
  <si>
    <t>6. Berapa Total Laba Bersih Toko?</t>
  </si>
  <si>
    <t>7. Berapa Total sisa Stok yang tersisa?</t>
  </si>
  <si>
    <t>8. Berapa Total produk yang Terjual?</t>
  </si>
  <si>
    <t>KPIs &amp; Questions</t>
  </si>
  <si>
    <t>Conclusion &amp; Recommendations</t>
  </si>
  <si>
    <t xml:space="preserve">Alokasikan sebagian Modal untuk produk produk top, dan kurangi produksi barang yang kurang diminati oleh pelanggan.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</si>
</sst>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Rp&quot;* #,##0_-;\-&quot;Rp&quot;* #,##0_-;_-&quot;Rp&quot;* &quot;-&quot;_-;_-@_-"/>
    <numFmt numFmtId="164" formatCode="[$-13809]dd/mm/yy;@"/>
    <numFmt numFmtId="165" formatCode="[$-13809]dd/mm/yyyy;@"/>
    <numFmt numFmtId="166" formatCode="_-[$Rp-3809]* #,##0_-;\-[$Rp-3809]* #,##0_-;_-[$Rp-3809]* &quot;-&quot;??_-;_-@_-"/>
  </numFmts>
  <fonts count="10" x14ac:knownFonts="1">
    <font>
      <sz val="11"/>
      <color theme="1"/>
      <name val="Aptos Narrow"/>
      <family val="2"/>
      <scheme val="minor"/>
    </font>
    <font>
      <b/>
      <sz val="11"/>
      <color theme="1"/>
      <name val="Aptos Narrow"/>
      <family val="2"/>
      <scheme val="minor"/>
    </font>
    <font>
      <sz val="8"/>
      <name val="Aptos Narrow"/>
      <family val="2"/>
      <scheme val="minor"/>
    </font>
    <font>
      <sz val="20"/>
      <color theme="1"/>
      <name val="Aptos Narrow"/>
      <family val="2"/>
      <scheme val="minor"/>
    </font>
    <font>
      <sz val="11"/>
      <color theme="1"/>
      <name val="Aptos Narrow"/>
      <family val="2"/>
      <scheme val="minor"/>
    </font>
    <font>
      <sz val="16"/>
      <color theme="1"/>
      <name val="Aptos Narrow"/>
      <family val="2"/>
      <scheme val="minor"/>
    </font>
    <font>
      <sz val="18"/>
      <color theme="1"/>
      <name val="Aptos Narrow"/>
      <family val="2"/>
      <scheme val="minor"/>
    </font>
    <font>
      <b/>
      <sz val="18"/>
      <color theme="1"/>
      <name val="Aptos Narrow"/>
      <family val="2"/>
      <scheme val="minor"/>
    </font>
    <font>
      <b/>
      <sz val="20"/>
      <color theme="1"/>
      <name val="Aptos Narrow"/>
      <family val="2"/>
      <scheme val="minor"/>
    </font>
    <font>
      <sz val="11"/>
      <color theme="3" tint="0.59999389629810485"/>
      <name val="Aptos Narrow"/>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5"/>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9" fontId="4" fillId="0" borderId="0" applyFont="0" applyFill="0" applyBorder="0" applyAlignment="0" applyProtection="0"/>
    <xf numFmtId="42" fontId="4" fillId="0" borderId="0" applyFont="0" applyFill="0" applyBorder="0" applyAlignment="0" applyProtection="0"/>
  </cellStyleXfs>
  <cellXfs count="42">
    <xf numFmtId="0" fontId="0" fillId="0" borderId="0" xfId="0"/>
    <xf numFmtId="0" fontId="1" fillId="0" borderId="0" xfId="0" applyFont="1"/>
    <xf numFmtId="164" fontId="0" fillId="0" borderId="0" xfId="0" applyNumberFormat="1" applyAlignment="1">
      <alignment horizontal="right"/>
    </xf>
    <xf numFmtId="165" fontId="0" fillId="0" borderId="0" xfId="0" applyNumberFormat="1"/>
    <xf numFmtId="164" fontId="0" fillId="0" borderId="0" xfId="0" applyNumberFormat="1" applyAlignment="1">
      <alignment horizontal="left"/>
    </xf>
    <xf numFmtId="0" fontId="0" fillId="0" borderId="0" xfId="0" applyFill="1"/>
    <xf numFmtId="165" fontId="0" fillId="0" borderId="0" xfId="0" applyNumberFormat="1" applyFill="1"/>
    <xf numFmtId="0" fontId="0" fillId="0" borderId="0" xfId="0" applyNumberFormat="1"/>
    <xf numFmtId="0" fontId="0" fillId="0" borderId="0" xfId="0" applyNumberFormat="1" applyFill="1"/>
    <xf numFmtId="1" fontId="0" fillId="0" borderId="0" xfId="0" applyNumberFormat="1"/>
    <xf numFmtId="1" fontId="0" fillId="0" borderId="0" xfId="0" applyNumberFormat="1" applyFill="1"/>
    <xf numFmtId="0" fontId="0" fillId="0" borderId="0" xfId="0" pivotButton="1"/>
    <xf numFmtId="0" fontId="0" fillId="0" borderId="0" xfId="0" applyAlignment="1">
      <alignment horizontal="left"/>
    </xf>
    <xf numFmtId="0" fontId="3" fillId="0" borderId="0" xfId="0" applyFont="1"/>
    <xf numFmtId="9" fontId="0" fillId="0" borderId="0" xfId="1" applyFont="1"/>
    <xf numFmtId="9" fontId="0" fillId="0" borderId="0" xfId="0" applyNumberFormat="1"/>
    <xf numFmtId="9" fontId="0" fillId="0" borderId="0" xfId="1" applyNumberFormat="1" applyFont="1"/>
    <xf numFmtId="10" fontId="0" fillId="0" borderId="0" xfId="0" applyNumberFormat="1"/>
    <xf numFmtId="0" fontId="0" fillId="0" borderId="0" xfId="0" applyAlignment="1">
      <alignment horizontal="left" indent="1"/>
    </xf>
    <xf numFmtId="166" fontId="0" fillId="0" borderId="0" xfId="0" applyNumberFormat="1"/>
    <xf numFmtId="0" fontId="5" fillId="0" borderId="0" xfId="0" applyFont="1"/>
    <xf numFmtId="0" fontId="6" fillId="0" borderId="0" xfId="0" applyFont="1" applyAlignment="1">
      <alignment horizontal="center"/>
    </xf>
    <xf numFmtId="0" fontId="5" fillId="0" borderId="0" xfId="0" applyFont="1" applyAlignment="1">
      <alignment horizontal="left"/>
    </xf>
    <xf numFmtId="0" fontId="5" fillId="0" borderId="0" xfId="0" applyNumberFormat="1" applyFont="1"/>
    <xf numFmtId="0" fontId="0" fillId="2" borderId="2" xfId="0" applyFill="1" applyBorder="1"/>
    <xf numFmtId="0" fontId="0" fillId="2" borderId="3" xfId="0" applyFill="1" applyBorder="1"/>
    <xf numFmtId="0" fontId="6" fillId="2" borderId="3" xfId="0" applyFont="1" applyFill="1" applyBorder="1" applyAlignment="1">
      <alignment horizontal="center"/>
    </xf>
    <xf numFmtId="0" fontId="0" fillId="2" borderId="4" xfId="0" applyFill="1" applyBorder="1"/>
    <xf numFmtId="0" fontId="0" fillId="2" borderId="5" xfId="0" applyFill="1" applyBorder="1"/>
    <xf numFmtId="0" fontId="0" fillId="2" borderId="0" xfId="0" applyFill="1" applyBorder="1"/>
    <xf numFmtId="0" fontId="6" fillId="2" borderId="0" xfId="0" applyFont="1" applyFill="1" applyBorder="1" applyAlignment="1">
      <alignment horizontal="center"/>
    </xf>
    <xf numFmtId="0" fontId="0" fillId="2" borderId="6" xfId="0" applyFill="1" applyBorder="1"/>
    <xf numFmtId="0" fontId="0" fillId="2" borderId="0" xfId="0" applyFill="1"/>
    <xf numFmtId="0" fontId="0" fillId="2" borderId="7" xfId="0" applyFill="1" applyBorder="1"/>
    <xf numFmtId="0" fontId="0" fillId="2" borderId="8" xfId="0" applyFill="1" applyBorder="1"/>
    <xf numFmtId="0" fontId="6" fillId="2" borderId="8" xfId="0" applyFont="1" applyFill="1" applyBorder="1" applyAlignment="1">
      <alignment horizontal="center"/>
    </xf>
    <xf numFmtId="0" fontId="0" fillId="2" borderId="9" xfId="0" applyFill="1" applyBorder="1"/>
    <xf numFmtId="0" fontId="8" fillId="0" borderId="0" xfId="0" applyFont="1"/>
    <xf numFmtId="0" fontId="7" fillId="3" borderId="1" xfId="0" applyFont="1" applyFill="1" applyBorder="1" applyAlignment="1">
      <alignment horizontal="center"/>
    </xf>
    <xf numFmtId="166" fontId="7" fillId="4" borderId="1" xfId="2" applyNumberFormat="1" applyFont="1" applyFill="1" applyBorder="1" applyAlignment="1">
      <alignment horizontal="center"/>
    </xf>
    <xf numFmtId="0" fontId="7" fillId="4" borderId="1" xfId="0" applyFont="1" applyFill="1" applyBorder="1" applyAlignment="1">
      <alignment horizontal="center"/>
    </xf>
    <xf numFmtId="0" fontId="9" fillId="0" borderId="0" xfId="0" applyFont="1"/>
  </cellXfs>
  <cellStyles count="3">
    <cellStyle name="Currency [0]" xfId="2" builtinId="7"/>
    <cellStyle name="Normal" xfId="0" builtinId="0"/>
    <cellStyle name="Percent" xfId="1" builtinId="5"/>
  </cellStyles>
  <dxfs count="11">
    <dxf>
      <font>
        <sz val="16"/>
      </font>
    </dxf>
    <dxf>
      <font>
        <sz val="16"/>
      </font>
    </dxf>
    <dxf>
      <font>
        <sz val="16"/>
      </font>
    </dxf>
    <dxf>
      <font>
        <sz val="16"/>
      </font>
    </dxf>
    <dxf>
      <font>
        <sz val="16"/>
      </font>
    </dxf>
    <dxf>
      <font>
        <sz val="16"/>
      </font>
    </dxf>
    <dxf>
      <font>
        <sz val="16"/>
      </font>
    </dxf>
    <dxf>
      <numFmt numFmtId="166" formatCode="_-[$Rp-3809]* #,##0_-;\-[$Rp-3809]* #,##0_-;_-[$Rp-3809]* &quot;-&quot;??_-;_-@_-"/>
    </dxf>
    <dxf>
      <numFmt numFmtId="166" formatCode="_-[$Rp-3809]* #,##0_-;\-[$Rp-3809]* #,##0_-;_-[$Rp-3809]* &quot;-&quot;??_-;_-@_-"/>
    </dxf>
    <dxf>
      <numFmt numFmtId="14" formatCode="0.00%"/>
    </dxf>
    <dxf>
      <numFmt numFmtId="13" formatCode="0%"/>
    </dxf>
  </dxfs>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 Bisnis Meic.xlsx]Analisis!PivotTable4</c:name>
    <c:fmtId val="2"/>
  </c:pivotSource>
  <c:chart>
    <c:autoTitleDeleted val="0"/>
    <c:pivotFmts>
      <c:pivotFmt>
        <c:idx val="0"/>
        <c:spPr>
          <a:solidFill>
            <a:schemeClr val="accent1"/>
          </a:solidFill>
          <a:ln>
            <a:noFill/>
          </a:ln>
          <a:effectLst/>
        </c:spPr>
        <c:marker>
          <c:symbol val="none"/>
        </c:marker>
        <c:dLbl>
          <c:idx val="0"/>
          <c:numFmt formatCode="&quot;Rp&quot;#,##0" sourceLinked="0"/>
          <c:spPr>
            <a:solidFill>
              <a:schemeClr val="tx1"/>
            </a:solidFill>
            <a:ln>
              <a:noFill/>
            </a:ln>
            <a:effectLst/>
          </c:spPr>
          <c:txPr>
            <a:bodyPr rot="-5400000" spcFirstLastPara="1" vertOverflow="ellipsis"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1"/>
          <c:showCatName val="0"/>
          <c:showSerName val="0"/>
          <c:showPercent val="0"/>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dLbl>
          <c:idx val="0"/>
          <c:showLegendKey val="0"/>
          <c:showVal val="1"/>
          <c:showCatName val="0"/>
          <c:showSerName val="0"/>
          <c:showPercent val="0"/>
          <c:showBubbleSize val="0"/>
          <c:extLst>
            <c:ext xmlns:c15="http://schemas.microsoft.com/office/drawing/2012/chart" uri="{CE6537A1-D6FC-4f65-9D91-7224C49458BB}"/>
          </c:extLst>
        </c:dLbl>
      </c:pivotFmt>
      <c:pivotFmt>
        <c:idx val="26"/>
        <c:dLbl>
          <c:idx val="0"/>
          <c:showLegendKey val="0"/>
          <c:showVal val="1"/>
          <c:showCatName val="0"/>
          <c:showSerName val="0"/>
          <c:showPercent val="0"/>
          <c:showBubbleSize val="0"/>
          <c:extLst>
            <c:ext xmlns:c15="http://schemas.microsoft.com/office/drawing/2012/chart" uri="{CE6537A1-D6FC-4f65-9D91-7224C49458BB}"/>
          </c:extLst>
        </c:dLbl>
      </c:pivotFmt>
      <c:pivotFmt>
        <c:idx val="27"/>
        <c:dLbl>
          <c:idx val="0"/>
          <c:showLegendKey val="0"/>
          <c:showVal val="1"/>
          <c:showCatName val="0"/>
          <c:showSerName val="0"/>
          <c:showPercent val="0"/>
          <c:showBubbleSize val="0"/>
          <c:extLst>
            <c:ext xmlns:c15="http://schemas.microsoft.com/office/drawing/2012/chart" uri="{CE6537A1-D6FC-4f65-9D91-7224C49458BB}"/>
          </c:extLst>
        </c:dLbl>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dLbl>
          <c:idx val="0"/>
          <c:showLegendKey val="0"/>
          <c:showVal val="1"/>
          <c:showCatName val="0"/>
          <c:showSerName val="0"/>
          <c:showPercent val="0"/>
          <c:showBubbleSize val="0"/>
          <c:extLst>
            <c:ext xmlns:c15="http://schemas.microsoft.com/office/drawing/2012/chart" uri="{CE6537A1-D6FC-4f65-9D91-7224C49458BB}"/>
          </c:extLst>
        </c:dLbl>
      </c:pivotFmt>
      <c:pivotFmt>
        <c:idx val="30"/>
        <c:dLbl>
          <c:idx val="0"/>
          <c:showLegendKey val="0"/>
          <c:showVal val="1"/>
          <c:showCatName val="0"/>
          <c:showSerName val="0"/>
          <c:showPercent val="0"/>
          <c:showBubbleSize val="0"/>
          <c:extLst>
            <c:ext xmlns:c15="http://schemas.microsoft.com/office/drawing/2012/chart" uri="{CE6537A1-D6FC-4f65-9D91-7224C49458BB}"/>
          </c:extLst>
        </c:dLbl>
      </c:pivotFmt>
      <c:pivotFmt>
        <c:idx val="31"/>
        <c:dLbl>
          <c:idx val="0"/>
          <c:showLegendKey val="0"/>
          <c:showVal val="1"/>
          <c:showCatName val="0"/>
          <c:showSerName val="0"/>
          <c:showPercent val="0"/>
          <c:showBubbleSize val="0"/>
          <c:extLst>
            <c:ext xmlns:c15="http://schemas.microsoft.com/office/drawing/2012/chart" uri="{CE6537A1-D6FC-4f65-9D91-7224C49458BB}"/>
          </c:extLst>
        </c:dLbl>
      </c:pivotFmt>
      <c:pivotFmt>
        <c:idx val="32"/>
        <c:dLbl>
          <c:idx val="0"/>
          <c:showLegendKey val="0"/>
          <c:showVal val="1"/>
          <c:showCatName val="0"/>
          <c:showSerName val="0"/>
          <c:showPercent val="0"/>
          <c:showBubbleSize val="0"/>
          <c:extLst>
            <c:ext xmlns:c15="http://schemas.microsoft.com/office/drawing/2012/chart" uri="{CE6537A1-D6FC-4f65-9D91-7224C49458BB}"/>
          </c:extLst>
        </c:dLbl>
      </c:pivotFmt>
      <c:pivotFmt>
        <c:idx val="33"/>
        <c:dLbl>
          <c:idx val="0"/>
          <c:showLegendKey val="0"/>
          <c:showVal val="1"/>
          <c:showCatName val="0"/>
          <c:showSerName val="0"/>
          <c:showPercent val="0"/>
          <c:showBubbleSize val="0"/>
          <c:extLst>
            <c:ext xmlns:c15="http://schemas.microsoft.com/office/drawing/2012/chart" uri="{CE6537A1-D6FC-4f65-9D91-7224C49458BB}"/>
          </c:extLst>
        </c:dLbl>
      </c:pivotFmt>
      <c:pivotFmt>
        <c:idx val="34"/>
        <c:dLbl>
          <c:idx val="0"/>
          <c:showLegendKey val="0"/>
          <c:showVal val="1"/>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s>
    <c:plotArea>
      <c:layout/>
      <c:barChart>
        <c:barDir val="col"/>
        <c:grouping val="clustered"/>
        <c:varyColors val="0"/>
        <c:ser>
          <c:idx val="0"/>
          <c:order val="0"/>
          <c:tx>
            <c:strRef>
              <c:f>Analisis!$B$61</c:f>
              <c:strCache>
                <c:ptCount val="1"/>
                <c:pt idx="0">
                  <c:v>Sum of Total_Pendapatan</c:v>
                </c:pt>
              </c:strCache>
            </c:strRef>
          </c:tx>
          <c:spPr>
            <a:solidFill>
              <a:schemeClr val="accent1"/>
            </a:solidFill>
            <a:ln>
              <a:noFill/>
            </a:ln>
            <a:effectLst/>
          </c:spPr>
          <c:invertIfNegative val="0"/>
          <c:dLbls>
            <c:numFmt formatCode="&quot;Rp&quot;#,##0" sourceLinked="0"/>
            <c:spPr>
              <a:solidFill>
                <a:schemeClr val="tx1"/>
              </a:solidFill>
              <a:ln>
                <a:noFill/>
              </a:ln>
              <a:effectLst/>
            </c:spPr>
            <c:txPr>
              <a:bodyPr rot="-5400000" spcFirstLastPara="1" vertOverflow="ellipsis"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Analisis!$A$62:$A$79</c:f>
              <c:strCache>
                <c:ptCount val="17"/>
                <c:pt idx="0">
                  <c:v>Cutbray Celana</c:v>
                </c:pt>
                <c:pt idx="1">
                  <c:v>Kemeja Salur</c:v>
                </c:pt>
                <c:pt idx="2">
                  <c:v>Kemeja Polos</c:v>
                </c:pt>
                <c:pt idx="3">
                  <c:v>Cardigan</c:v>
                </c:pt>
                <c:pt idx="4">
                  <c:v>Rok Bunga Hitam</c:v>
                </c:pt>
                <c:pt idx="5">
                  <c:v>Inner</c:v>
                </c:pt>
                <c:pt idx="6">
                  <c:v>Kaos stripe Panjang</c:v>
                </c:pt>
                <c:pt idx="7">
                  <c:v>Kaos stripe Pendek</c:v>
                </c:pt>
                <c:pt idx="8">
                  <c:v>Tunik</c:v>
                </c:pt>
                <c:pt idx="9">
                  <c:v>Celana Stripe</c:v>
                </c:pt>
                <c:pt idx="10">
                  <c:v>Jaket</c:v>
                </c:pt>
                <c:pt idx="11">
                  <c:v>Kemeja Twill Pita</c:v>
                </c:pt>
                <c:pt idx="12">
                  <c:v>Kulot Polos uk XL</c:v>
                </c:pt>
                <c:pt idx="13">
                  <c:v>Kulot Polos uk M</c:v>
                </c:pt>
                <c:pt idx="14">
                  <c:v>Rajut Panjang Stripe</c:v>
                </c:pt>
                <c:pt idx="15">
                  <c:v>Vest 1,2,3</c:v>
                </c:pt>
                <c:pt idx="16">
                  <c:v>One Set (Vest &amp; Celana)</c:v>
                </c:pt>
              </c:strCache>
            </c:strRef>
          </c:cat>
          <c:val>
            <c:numRef>
              <c:f>Analisis!$B$62:$B$79</c:f>
              <c:numCache>
                <c:formatCode>_-[$Rp-3809]* #,##0_-;\-[$Rp-3809]* #,##0_-;_-[$Rp-3809]* "-"??_-;_-@_-</c:formatCode>
                <c:ptCount val="17"/>
                <c:pt idx="0">
                  <c:v>1352600</c:v>
                </c:pt>
                <c:pt idx="1">
                  <c:v>974334</c:v>
                </c:pt>
                <c:pt idx="2">
                  <c:v>686945</c:v>
                </c:pt>
                <c:pt idx="3">
                  <c:v>593250</c:v>
                </c:pt>
                <c:pt idx="4">
                  <c:v>566712</c:v>
                </c:pt>
                <c:pt idx="5">
                  <c:v>466360</c:v>
                </c:pt>
                <c:pt idx="6">
                  <c:v>408935</c:v>
                </c:pt>
                <c:pt idx="7">
                  <c:v>408935</c:v>
                </c:pt>
                <c:pt idx="8">
                  <c:v>250000</c:v>
                </c:pt>
                <c:pt idx="9">
                  <c:v>233094</c:v>
                </c:pt>
                <c:pt idx="10">
                  <c:v>181507</c:v>
                </c:pt>
                <c:pt idx="11">
                  <c:v>162389</c:v>
                </c:pt>
                <c:pt idx="12">
                  <c:v>141678</c:v>
                </c:pt>
                <c:pt idx="13">
                  <c:v>141678</c:v>
                </c:pt>
                <c:pt idx="14">
                  <c:v>140654</c:v>
                </c:pt>
                <c:pt idx="15">
                  <c:v>0</c:v>
                </c:pt>
                <c:pt idx="16">
                  <c:v>0</c:v>
                </c:pt>
              </c:numCache>
            </c:numRef>
          </c:val>
          <c:extLst>
            <c:ext xmlns:c16="http://schemas.microsoft.com/office/drawing/2014/chart" uri="{C3380CC4-5D6E-409C-BE32-E72D297353CC}">
              <c16:uniqueId val="{00000000-EA81-4747-93E2-CEEB2F505EE3}"/>
            </c:ext>
          </c:extLst>
        </c:ser>
        <c:dLbls>
          <c:showLegendKey val="0"/>
          <c:showVal val="1"/>
          <c:showCatName val="0"/>
          <c:showSerName val="0"/>
          <c:showPercent val="0"/>
          <c:showBubbleSize val="0"/>
        </c:dLbls>
        <c:gapWidth val="100"/>
        <c:axId val="1036499440"/>
        <c:axId val="1036502800"/>
      </c:barChart>
      <c:lineChart>
        <c:grouping val="stacked"/>
        <c:varyColors val="0"/>
        <c:ser>
          <c:idx val="1"/>
          <c:order val="1"/>
          <c:tx>
            <c:strRef>
              <c:f>Analisis!$C$61</c:f>
              <c:strCache>
                <c:ptCount val="1"/>
                <c:pt idx="0">
                  <c:v>Sum of Kontribusi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Analisis!$A$62:$A$79</c:f>
              <c:strCache>
                <c:ptCount val="17"/>
                <c:pt idx="0">
                  <c:v>Cutbray Celana</c:v>
                </c:pt>
                <c:pt idx="1">
                  <c:v>Kemeja Salur</c:v>
                </c:pt>
                <c:pt idx="2">
                  <c:v>Kemeja Polos</c:v>
                </c:pt>
                <c:pt idx="3">
                  <c:v>Cardigan</c:v>
                </c:pt>
                <c:pt idx="4">
                  <c:v>Rok Bunga Hitam</c:v>
                </c:pt>
                <c:pt idx="5">
                  <c:v>Inner</c:v>
                </c:pt>
                <c:pt idx="6">
                  <c:v>Kaos stripe Panjang</c:v>
                </c:pt>
                <c:pt idx="7">
                  <c:v>Kaos stripe Pendek</c:v>
                </c:pt>
                <c:pt idx="8">
                  <c:v>Tunik</c:v>
                </c:pt>
                <c:pt idx="9">
                  <c:v>Celana Stripe</c:v>
                </c:pt>
                <c:pt idx="10">
                  <c:v>Jaket</c:v>
                </c:pt>
                <c:pt idx="11">
                  <c:v>Kemeja Twill Pita</c:v>
                </c:pt>
                <c:pt idx="12">
                  <c:v>Kulot Polos uk XL</c:v>
                </c:pt>
                <c:pt idx="13">
                  <c:v>Kulot Polos uk M</c:v>
                </c:pt>
                <c:pt idx="14">
                  <c:v>Rajut Panjang Stripe</c:v>
                </c:pt>
                <c:pt idx="15">
                  <c:v>Vest 1,2,3</c:v>
                </c:pt>
                <c:pt idx="16">
                  <c:v>One Set (Vest &amp; Celana)</c:v>
                </c:pt>
              </c:strCache>
            </c:strRef>
          </c:cat>
          <c:val>
            <c:numRef>
              <c:f>Analisis!$C$62:$C$79</c:f>
              <c:numCache>
                <c:formatCode>0.00%</c:formatCode>
                <c:ptCount val="17"/>
                <c:pt idx="0">
                  <c:v>0.20160764433704756</c:v>
                </c:pt>
                <c:pt idx="1">
                  <c:v>0.34683401025268623</c:v>
                </c:pt>
                <c:pt idx="2">
                  <c:v>0.44922449024611599</c:v>
                </c:pt>
                <c:pt idx="3">
                  <c:v>0.53764954939364928</c:v>
                </c:pt>
                <c:pt idx="4">
                  <c:v>0.62211906834791286</c:v>
                </c:pt>
                <c:pt idx="5">
                  <c:v>0.69163092773947388</c:v>
                </c:pt>
                <c:pt idx="6">
                  <c:v>0.75258347988864627</c:v>
                </c:pt>
                <c:pt idx="7">
                  <c:v>0.81353603203781866</c:v>
                </c:pt>
                <c:pt idx="8">
                  <c:v>0.85079901524369028</c:v>
                </c:pt>
                <c:pt idx="9">
                  <c:v>0.88554212647324804</c:v>
                </c:pt>
                <c:pt idx="10">
                  <c:v>0.9125960956442406</c:v>
                </c:pt>
                <c:pt idx="11">
                  <c:v>0.93680048996351373</c:v>
                </c:pt>
                <c:pt idx="12">
                  <c:v>0.95791786970207959</c:v>
                </c:pt>
                <c:pt idx="13">
                  <c:v>0.97903524944064546</c:v>
                </c:pt>
                <c:pt idx="14">
                  <c:v>1</c:v>
                </c:pt>
                <c:pt idx="15">
                  <c:v>1</c:v>
                </c:pt>
                <c:pt idx="16">
                  <c:v>1</c:v>
                </c:pt>
              </c:numCache>
            </c:numRef>
          </c:val>
          <c:smooth val="0"/>
          <c:extLst>
            <c:ext xmlns:c16="http://schemas.microsoft.com/office/drawing/2014/chart" uri="{C3380CC4-5D6E-409C-BE32-E72D297353CC}">
              <c16:uniqueId val="{00000028-EA81-4747-93E2-CEEB2F505EE3}"/>
            </c:ext>
          </c:extLst>
        </c:ser>
        <c:dLbls>
          <c:showLegendKey val="0"/>
          <c:showVal val="1"/>
          <c:showCatName val="0"/>
          <c:showSerName val="0"/>
          <c:showPercent val="0"/>
          <c:showBubbleSize val="0"/>
        </c:dLbls>
        <c:marker val="1"/>
        <c:smooth val="0"/>
        <c:axId val="1102235008"/>
        <c:axId val="1102226848"/>
      </c:lineChart>
      <c:catAx>
        <c:axId val="103649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502800"/>
        <c:crosses val="autoZero"/>
        <c:auto val="1"/>
        <c:lblAlgn val="ctr"/>
        <c:lblOffset val="100"/>
        <c:noMultiLvlLbl val="0"/>
      </c:catAx>
      <c:valAx>
        <c:axId val="1036502800"/>
        <c:scaling>
          <c:orientation val="minMax"/>
        </c:scaling>
        <c:delete val="0"/>
        <c:axPos val="l"/>
        <c:majorGridlines>
          <c:spPr>
            <a:ln w="9525" cap="flat" cmpd="sng" algn="ctr">
              <a:solidFill>
                <a:schemeClr val="tx1">
                  <a:lumMod val="15000"/>
                  <a:lumOff val="85000"/>
                </a:schemeClr>
              </a:solidFill>
              <a:round/>
            </a:ln>
            <a:effectLst/>
          </c:spPr>
        </c:majorGridlines>
        <c:numFmt formatCode="_-[$Rp-3809]* #,##0_-;\-[$Rp-3809]* #,##0_-;_-[$Rp-3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499440"/>
        <c:crosses val="autoZero"/>
        <c:crossBetween val="between"/>
      </c:valAx>
      <c:valAx>
        <c:axId val="1102226848"/>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235008"/>
        <c:crosses val="max"/>
        <c:crossBetween val="between"/>
      </c:valAx>
      <c:catAx>
        <c:axId val="1102235008"/>
        <c:scaling>
          <c:orientation val="minMax"/>
        </c:scaling>
        <c:delete val="1"/>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ID" sz="1400" b="1"/>
                  <a:t>Analysis</a:t>
                </a:r>
                <a:r>
                  <a:rPr lang="en-ID" sz="1400" b="1" baseline="0"/>
                  <a:t> Paretos (Produk yang punya kontribusi paling Besar)</a:t>
                </a:r>
                <a:endParaRPr lang="en-ID" sz="1400" b="1"/>
              </a:p>
            </c:rich>
          </c:tx>
          <c:layout>
            <c:manualLayout>
              <c:xMode val="edge"/>
              <c:yMode val="edge"/>
              <c:x val="0.20184485089085905"/>
              <c:y val="7.8888760531659718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102226848"/>
        <c:crosses val="autoZero"/>
        <c:auto val="1"/>
        <c:lblAlgn val="ctr"/>
        <c:lblOffset val="100"/>
        <c:noMultiLvlLbl val="0"/>
      </c:catAx>
      <c:spPr>
        <a:noFill/>
        <a:ln>
          <a:noFill/>
        </a:ln>
        <a:effectLst/>
      </c:spPr>
    </c:plotArea>
    <c:legend>
      <c:legendPos val="t"/>
      <c:layout>
        <c:manualLayout>
          <c:xMode val="edge"/>
          <c:yMode val="edge"/>
          <c:x val="0.67709443141050096"/>
          <c:y val="4.8362762793599336E-2"/>
          <c:w val="0.28382398820421911"/>
          <c:h val="8.126010940518241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 Bisnis Meic.xlsx]Analisis!PivotTable5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Persentase pendapatan per kategori</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Analisis!$B$51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153-4FF2-AE20-48D3D734720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153-4FF2-AE20-48D3D734720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153-4FF2-AE20-48D3D734720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153-4FF2-AE20-48D3D734720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153-4FF2-AE20-48D3D734720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Analisis!$A$52:$A$57</c:f>
              <c:strCache>
                <c:ptCount val="5"/>
                <c:pt idx="0">
                  <c:v>Atasan</c:v>
                </c:pt>
                <c:pt idx="1">
                  <c:v>Bawahan</c:v>
                </c:pt>
                <c:pt idx="2">
                  <c:v>Kaos</c:v>
                </c:pt>
                <c:pt idx="3">
                  <c:v>One Set</c:v>
                </c:pt>
                <c:pt idx="4">
                  <c:v>Sweater</c:v>
                </c:pt>
              </c:strCache>
            </c:strRef>
          </c:cat>
          <c:val>
            <c:numRef>
              <c:f>Analisis!$B$52:$B$57</c:f>
              <c:numCache>
                <c:formatCode>0.00%</c:formatCode>
                <c:ptCount val="5"/>
                <c:pt idx="0">
                  <c:v>0.40565005199676679</c:v>
                </c:pt>
                <c:pt idx="1">
                  <c:v>0.41673698191597613</c:v>
                </c:pt>
                <c:pt idx="2">
                  <c:v>0.12190510429834474</c:v>
                </c:pt>
                <c:pt idx="3">
                  <c:v>3.4743111229557713E-2</c:v>
                </c:pt>
                <c:pt idx="4">
                  <c:v>2.096475055935464E-2</c:v>
                </c:pt>
              </c:numCache>
            </c:numRef>
          </c:val>
          <c:extLst>
            <c:ext xmlns:c16="http://schemas.microsoft.com/office/drawing/2014/chart" uri="{C3380CC4-5D6E-409C-BE32-E72D297353CC}">
              <c16:uniqueId val="{00000000-9454-4E17-A675-EBD423E5CA2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 Bisnis Meic.xlsx]Analisis!PivotTable1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Produk</a:t>
            </a:r>
            <a:r>
              <a:rPr lang="en-US" baseline="0"/>
              <a:t> Paling Laku</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s>
    <c:plotArea>
      <c:layout/>
      <c:barChart>
        <c:barDir val="bar"/>
        <c:grouping val="stacked"/>
        <c:varyColors val="0"/>
        <c:ser>
          <c:idx val="0"/>
          <c:order val="0"/>
          <c:tx>
            <c:strRef>
              <c:f>Analisis!$B$10</c:f>
              <c:strCache>
                <c:ptCount val="1"/>
                <c:pt idx="0">
                  <c:v>Total</c:v>
                </c:pt>
              </c:strCache>
            </c:strRef>
          </c:tx>
          <c:spPr>
            <a:solidFill>
              <a:schemeClr val="accent1"/>
            </a:solidFill>
            <a:ln>
              <a:noFill/>
            </a:ln>
            <a:effectLst/>
          </c:spPr>
          <c:invertIfNegative val="0"/>
          <c:dLbls>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Analisis!$A$11:$A$28</c:f>
              <c:strCache>
                <c:ptCount val="17"/>
                <c:pt idx="0">
                  <c:v>Cutbray Celana</c:v>
                </c:pt>
                <c:pt idx="1">
                  <c:v>Kemeja Salur</c:v>
                </c:pt>
                <c:pt idx="2">
                  <c:v>Kaos stripe Panjang</c:v>
                </c:pt>
                <c:pt idx="3">
                  <c:v>Kaos stripe Pendek</c:v>
                </c:pt>
                <c:pt idx="4">
                  <c:v>Inner</c:v>
                </c:pt>
                <c:pt idx="5">
                  <c:v>Kemeja Polos</c:v>
                </c:pt>
                <c:pt idx="6">
                  <c:v>Rok Bunga Hitam</c:v>
                </c:pt>
                <c:pt idx="7">
                  <c:v>Cardigan</c:v>
                </c:pt>
                <c:pt idx="8">
                  <c:v>Celana Stripe</c:v>
                </c:pt>
                <c:pt idx="9">
                  <c:v>Rajut Panjang Stripe</c:v>
                </c:pt>
                <c:pt idx="10">
                  <c:v>Jaket</c:v>
                </c:pt>
                <c:pt idx="11">
                  <c:v>Kulot Polos uk M</c:v>
                </c:pt>
                <c:pt idx="12">
                  <c:v>Tunik</c:v>
                </c:pt>
                <c:pt idx="13">
                  <c:v>Kemeja Twill Pita</c:v>
                </c:pt>
                <c:pt idx="14">
                  <c:v>Kulot Polos uk XL</c:v>
                </c:pt>
                <c:pt idx="15">
                  <c:v>Vest 1,2,3</c:v>
                </c:pt>
                <c:pt idx="16">
                  <c:v>One Set (Vest &amp; Celana)</c:v>
                </c:pt>
              </c:strCache>
            </c:strRef>
          </c:cat>
          <c:val>
            <c:numRef>
              <c:f>Analisis!$B$11:$B$28</c:f>
              <c:numCache>
                <c:formatCode>General</c:formatCode>
                <c:ptCount val="17"/>
                <c:pt idx="0">
                  <c:v>8</c:v>
                </c:pt>
                <c:pt idx="1">
                  <c:v>6</c:v>
                </c:pt>
                <c:pt idx="2">
                  <c:v>5</c:v>
                </c:pt>
                <c:pt idx="3">
                  <c:v>5</c:v>
                </c:pt>
                <c:pt idx="4">
                  <c:v>5</c:v>
                </c:pt>
                <c:pt idx="5">
                  <c:v>5</c:v>
                </c:pt>
                <c:pt idx="6">
                  <c:v>4</c:v>
                </c:pt>
                <c:pt idx="7">
                  <c:v>3</c:v>
                </c:pt>
                <c:pt idx="8">
                  <c:v>2</c:v>
                </c:pt>
                <c:pt idx="9">
                  <c:v>1</c:v>
                </c:pt>
                <c:pt idx="10">
                  <c:v>1</c:v>
                </c:pt>
                <c:pt idx="11">
                  <c:v>1</c:v>
                </c:pt>
                <c:pt idx="12">
                  <c:v>1</c:v>
                </c:pt>
                <c:pt idx="13">
                  <c:v>1</c:v>
                </c:pt>
                <c:pt idx="14">
                  <c:v>1</c:v>
                </c:pt>
                <c:pt idx="15">
                  <c:v>0</c:v>
                </c:pt>
                <c:pt idx="16">
                  <c:v>0</c:v>
                </c:pt>
              </c:numCache>
            </c:numRef>
          </c:val>
          <c:extLst>
            <c:ext xmlns:c16="http://schemas.microsoft.com/office/drawing/2014/chart" uri="{C3380CC4-5D6E-409C-BE32-E72D297353CC}">
              <c16:uniqueId val="{00000000-D366-42D6-9D1D-E4A95BEAC24B}"/>
            </c:ext>
          </c:extLst>
        </c:ser>
        <c:dLbls>
          <c:showLegendKey val="0"/>
          <c:showVal val="0"/>
          <c:showCatName val="0"/>
          <c:showSerName val="0"/>
          <c:showPercent val="0"/>
          <c:showBubbleSize val="0"/>
        </c:dLbls>
        <c:gapWidth val="150"/>
        <c:overlap val="100"/>
        <c:axId val="1102232128"/>
        <c:axId val="1102235968"/>
      </c:barChart>
      <c:catAx>
        <c:axId val="1102232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235968"/>
        <c:crosses val="autoZero"/>
        <c:auto val="1"/>
        <c:lblAlgn val="ctr"/>
        <c:lblOffset val="100"/>
        <c:noMultiLvlLbl val="0"/>
      </c:catAx>
      <c:valAx>
        <c:axId val="1102235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23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 Bisnis Meic.xlsx]Analisis!PivotTable6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Produk Penyumbang laba bersih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Rp&quot;#,##0" sourceLinked="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Analisis!$I$10</c:f>
              <c:strCache>
                <c:ptCount val="1"/>
                <c:pt idx="0">
                  <c:v>Total</c:v>
                </c:pt>
              </c:strCache>
            </c:strRef>
          </c:tx>
          <c:spPr>
            <a:solidFill>
              <a:schemeClr val="accent1"/>
            </a:solidFill>
            <a:ln>
              <a:noFill/>
            </a:ln>
            <a:effectLst/>
          </c:spPr>
          <c:invertIfNegative val="0"/>
          <c:dLbls>
            <c:numFmt formatCode="&quot;Rp&quot;#,##0" sourceLinked="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Analisis!$H$11:$H$16</c:f>
              <c:strCache>
                <c:ptCount val="5"/>
                <c:pt idx="0">
                  <c:v>Cutbray Celana</c:v>
                </c:pt>
                <c:pt idx="1">
                  <c:v>Kemeja Salur</c:v>
                </c:pt>
                <c:pt idx="2">
                  <c:v>Kaos stripe Panjang</c:v>
                </c:pt>
                <c:pt idx="3">
                  <c:v>Kaos stripe Pendek</c:v>
                </c:pt>
                <c:pt idx="4">
                  <c:v>Kemeja Polos</c:v>
                </c:pt>
              </c:strCache>
            </c:strRef>
          </c:cat>
          <c:val>
            <c:numRef>
              <c:f>Analisis!$I$11:$I$16</c:f>
              <c:numCache>
                <c:formatCode>_-[$Rp-3809]* #,##0_-;\-[$Rp-3809]* #,##0_-;_-[$Rp-3809]* "-"??_-;_-@_-</c:formatCode>
                <c:ptCount val="5"/>
                <c:pt idx="0">
                  <c:v>202890</c:v>
                </c:pt>
                <c:pt idx="1">
                  <c:v>194866.80000000002</c:v>
                </c:pt>
                <c:pt idx="2">
                  <c:v>163574</c:v>
                </c:pt>
                <c:pt idx="3">
                  <c:v>163574</c:v>
                </c:pt>
                <c:pt idx="4">
                  <c:v>137389</c:v>
                </c:pt>
              </c:numCache>
            </c:numRef>
          </c:val>
          <c:extLst>
            <c:ext xmlns:c16="http://schemas.microsoft.com/office/drawing/2014/chart" uri="{C3380CC4-5D6E-409C-BE32-E72D297353CC}">
              <c16:uniqueId val="{00000000-0AF8-4EB3-B71D-0DCA4781E293}"/>
            </c:ext>
          </c:extLst>
        </c:ser>
        <c:dLbls>
          <c:dLblPos val="ctr"/>
          <c:showLegendKey val="0"/>
          <c:showVal val="1"/>
          <c:showCatName val="0"/>
          <c:showSerName val="0"/>
          <c:showPercent val="0"/>
          <c:showBubbleSize val="0"/>
        </c:dLbls>
        <c:gapWidth val="150"/>
        <c:overlap val="100"/>
        <c:axId val="1102237408"/>
        <c:axId val="1102247968"/>
      </c:barChart>
      <c:catAx>
        <c:axId val="110223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247968"/>
        <c:crosses val="autoZero"/>
        <c:auto val="1"/>
        <c:lblAlgn val="ctr"/>
        <c:lblOffset val="100"/>
        <c:noMultiLvlLbl val="0"/>
      </c:catAx>
      <c:valAx>
        <c:axId val="1102247968"/>
        <c:scaling>
          <c:orientation val="minMax"/>
        </c:scaling>
        <c:delete val="0"/>
        <c:axPos val="l"/>
        <c:majorGridlines>
          <c:spPr>
            <a:ln w="9525" cap="flat" cmpd="sng" algn="ctr">
              <a:solidFill>
                <a:schemeClr val="tx1">
                  <a:lumMod val="15000"/>
                  <a:lumOff val="85000"/>
                </a:schemeClr>
              </a:solidFill>
              <a:round/>
            </a:ln>
            <a:effectLst/>
          </c:spPr>
        </c:majorGridlines>
        <c:numFmt formatCode="_-[$Rp-3809]* #,##0_-;\-[$Rp-3809]* #,##0_-;_-[$Rp-3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23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 Bisnis Meic.xlsx]Analisis!PivotTable6</c:name>
    <c:fmtId val="5"/>
  </c:pivotSource>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Produk Penyumbang laba bersih	</a:t>
            </a:r>
            <a:endParaRPr lang="en-US" b="1"/>
          </a:p>
        </c:rich>
      </c:tx>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Rp&quot;#,##0" sourceLinked="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Rp&quot;#,##0" sourceLinked="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Rp&quot;#,##0" sourceLinked="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Analisis!$I$10</c:f>
              <c:strCache>
                <c:ptCount val="1"/>
                <c:pt idx="0">
                  <c:v>Total</c:v>
                </c:pt>
              </c:strCache>
            </c:strRef>
          </c:tx>
          <c:spPr>
            <a:solidFill>
              <a:schemeClr val="accent1"/>
            </a:solidFill>
            <a:ln>
              <a:noFill/>
            </a:ln>
            <a:effectLst/>
          </c:spPr>
          <c:invertIfNegative val="0"/>
          <c:dLbls>
            <c:numFmt formatCode="&quot;Rp&quot;#,##0" sourceLinked="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Analisis!$H$11:$H$16</c:f>
              <c:strCache>
                <c:ptCount val="5"/>
                <c:pt idx="0">
                  <c:v>Cutbray Celana</c:v>
                </c:pt>
                <c:pt idx="1">
                  <c:v>Kemeja Salur</c:v>
                </c:pt>
                <c:pt idx="2">
                  <c:v>Kaos stripe Panjang</c:v>
                </c:pt>
                <c:pt idx="3">
                  <c:v>Kaos stripe Pendek</c:v>
                </c:pt>
                <c:pt idx="4">
                  <c:v>Kemeja Polos</c:v>
                </c:pt>
              </c:strCache>
            </c:strRef>
          </c:cat>
          <c:val>
            <c:numRef>
              <c:f>Analisis!$I$11:$I$16</c:f>
              <c:numCache>
                <c:formatCode>_-[$Rp-3809]* #,##0_-;\-[$Rp-3809]* #,##0_-;_-[$Rp-3809]* "-"??_-;_-@_-</c:formatCode>
                <c:ptCount val="5"/>
                <c:pt idx="0">
                  <c:v>202890</c:v>
                </c:pt>
                <c:pt idx="1">
                  <c:v>194866.80000000002</c:v>
                </c:pt>
                <c:pt idx="2">
                  <c:v>163574</c:v>
                </c:pt>
                <c:pt idx="3">
                  <c:v>163574</c:v>
                </c:pt>
                <c:pt idx="4">
                  <c:v>137389</c:v>
                </c:pt>
              </c:numCache>
            </c:numRef>
          </c:val>
          <c:extLst>
            <c:ext xmlns:c16="http://schemas.microsoft.com/office/drawing/2014/chart" uri="{C3380CC4-5D6E-409C-BE32-E72D297353CC}">
              <c16:uniqueId val="{00000000-F8F5-4A58-80E5-1C692D7348AD}"/>
            </c:ext>
          </c:extLst>
        </c:ser>
        <c:dLbls>
          <c:dLblPos val="ctr"/>
          <c:showLegendKey val="0"/>
          <c:showVal val="1"/>
          <c:showCatName val="0"/>
          <c:showSerName val="0"/>
          <c:showPercent val="0"/>
          <c:showBubbleSize val="0"/>
        </c:dLbls>
        <c:gapWidth val="150"/>
        <c:overlap val="100"/>
        <c:axId val="1102237408"/>
        <c:axId val="1102247968"/>
      </c:barChart>
      <c:catAx>
        <c:axId val="110223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102247968"/>
        <c:crosses val="autoZero"/>
        <c:auto val="1"/>
        <c:lblAlgn val="ctr"/>
        <c:lblOffset val="100"/>
        <c:noMultiLvlLbl val="0"/>
      </c:catAx>
      <c:valAx>
        <c:axId val="1102247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Pendapatan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Rp-3809]* #,##0_-;\-[$Rp-3809]* #,##0_-;_-[$Rp-3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23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 Bisnis Meic.xlsx]Analisis!PivotTable1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Produk</a:t>
            </a:r>
            <a:r>
              <a:rPr lang="en-US" b="1" baseline="0"/>
              <a:t> Paling Laku</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Analisis!$B$10</c:f>
              <c:strCache>
                <c:ptCount val="1"/>
                <c:pt idx="0">
                  <c:v>Total</c:v>
                </c:pt>
              </c:strCache>
            </c:strRef>
          </c:tx>
          <c:spPr>
            <a:solidFill>
              <a:schemeClr val="accent1"/>
            </a:solidFill>
            <a:ln>
              <a:noFill/>
            </a:ln>
            <a:effectLst/>
          </c:spPr>
          <c:invertIfNegative val="0"/>
          <c:dLbls>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Analisis!$A$11:$A$28</c:f>
              <c:strCache>
                <c:ptCount val="17"/>
                <c:pt idx="0">
                  <c:v>Cutbray Celana</c:v>
                </c:pt>
                <c:pt idx="1">
                  <c:v>Kemeja Salur</c:v>
                </c:pt>
                <c:pt idx="2">
                  <c:v>Kaos stripe Panjang</c:v>
                </c:pt>
                <c:pt idx="3">
                  <c:v>Kaos stripe Pendek</c:v>
                </c:pt>
                <c:pt idx="4">
                  <c:v>Inner</c:v>
                </c:pt>
                <c:pt idx="5">
                  <c:v>Kemeja Polos</c:v>
                </c:pt>
                <c:pt idx="6">
                  <c:v>Rok Bunga Hitam</c:v>
                </c:pt>
                <c:pt idx="7">
                  <c:v>Cardigan</c:v>
                </c:pt>
                <c:pt idx="8">
                  <c:v>Celana Stripe</c:v>
                </c:pt>
                <c:pt idx="9">
                  <c:v>Rajut Panjang Stripe</c:v>
                </c:pt>
                <c:pt idx="10">
                  <c:v>Jaket</c:v>
                </c:pt>
                <c:pt idx="11">
                  <c:v>Kulot Polos uk M</c:v>
                </c:pt>
                <c:pt idx="12">
                  <c:v>Tunik</c:v>
                </c:pt>
                <c:pt idx="13">
                  <c:v>Kemeja Twill Pita</c:v>
                </c:pt>
                <c:pt idx="14">
                  <c:v>Kulot Polos uk XL</c:v>
                </c:pt>
                <c:pt idx="15">
                  <c:v>Vest 1,2,3</c:v>
                </c:pt>
                <c:pt idx="16">
                  <c:v>One Set (Vest &amp; Celana)</c:v>
                </c:pt>
              </c:strCache>
            </c:strRef>
          </c:cat>
          <c:val>
            <c:numRef>
              <c:f>Analisis!$B$11:$B$28</c:f>
              <c:numCache>
                <c:formatCode>General</c:formatCode>
                <c:ptCount val="17"/>
                <c:pt idx="0">
                  <c:v>8</c:v>
                </c:pt>
                <c:pt idx="1">
                  <c:v>6</c:v>
                </c:pt>
                <c:pt idx="2">
                  <c:v>5</c:v>
                </c:pt>
                <c:pt idx="3">
                  <c:v>5</c:v>
                </c:pt>
                <c:pt idx="4">
                  <c:v>5</c:v>
                </c:pt>
                <c:pt idx="5">
                  <c:v>5</c:v>
                </c:pt>
                <c:pt idx="6">
                  <c:v>4</c:v>
                </c:pt>
                <c:pt idx="7">
                  <c:v>3</c:v>
                </c:pt>
                <c:pt idx="8">
                  <c:v>2</c:v>
                </c:pt>
                <c:pt idx="9">
                  <c:v>1</c:v>
                </c:pt>
                <c:pt idx="10">
                  <c:v>1</c:v>
                </c:pt>
                <c:pt idx="11">
                  <c:v>1</c:v>
                </c:pt>
                <c:pt idx="12">
                  <c:v>1</c:v>
                </c:pt>
                <c:pt idx="13">
                  <c:v>1</c:v>
                </c:pt>
                <c:pt idx="14">
                  <c:v>1</c:v>
                </c:pt>
                <c:pt idx="15">
                  <c:v>0</c:v>
                </c:pt>
                <c:pt idx="16">
                  <c:v>0</c:v>
                </c:pt>
              </c:numCache>
            </c:numRef>
          </c:val>
          <c:extLst>
            <c:ext xmlns:c16="http://schemas.microsoft.com/office/drawing/2014/chart" uri="{C3380CC4-5D6E-409C-BE32-E72D297353CC}">
              <c16:uniqueId val="{00000000-CD50-426A-9245-70FE078E252E}"/>
            </c:ext>
          </c:extLst>
        </c:ser>
        <c:dLbls>
          <c:showLegendKey val="0"/>
          <c:showVal val="0"/>
          <c:showCatName val="0"/>
          <c:showSerName val="0"/>
          <c:showPercent val="0"/>
          <c:showBubbleSize val="0"/>
        </c:dLbls>
        <c:gapWidth val="150"/>
        <c:overlap val="100"/>
        <c:axId val="1102232128"/>
        <c:axId val="1102235968"/>
      </c:barChart>
      <c:catAx>
        <c:axId val="1102232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102235968"/>
        <c:crosses val="autoZero"/>
        <c:auto val="1"/>
        <c:lblAlgn val="ctr"/>
        <c:lblOffset val="100"/>
        <c:noMultiLvlLbl val="0"/>
      </c:catAx>
      <c:valAx>
        <c:axId val="11022359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Laku</a:t>
                </a:r>
                <a:r>
                  <a:rPr lang="en-ID" baseline="0"/>
                  <a:t> Terjual</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23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 Bisnis Meic.xlsx]Analisis!PivotTable5</c:name>
    <c:fmtId val="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Persentase Pendapatan per kategori</a:t>
            </a:r>
            <a:r>
              <a:rPr lang="en-US" sz="1600" b="1" baseline="0"/>
              <a:t> </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Analisis!$B$51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989-412D-B78D-B1DF50AFAD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989-412D-B78D-B1DF50AFAD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989-412D-B78D-B1DF50AFADE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989-412D-B78D-B1DF50AFADE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989-412D-B78D-B1DF50AFADED}"/>
              </c:ext>
            </c:extLst>
          </c:dPt>
          <c:dLbls>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Analisis!$A$52:$A$57</c:f>
              <c:strCache>
                <c:ptCount val="5"/>
                <c:pt idx="0">
                  <c:v>Atasan</c:v>
                </c:pt>
                <c:pt idx="1">
                  <c:v>Bawahan</c:v>
                </c:pt>
                <c:pt idx="2">
                  <c:v>Kaos</c:v>
                </c:pt>
                <c:pt idx="3">
                  <c:v>One Set</c:v>
                </c:pt>
                <c:pt idx="4">
                  <c:v>Sweater</c:v>
                </c:pt>
              </c:strCache>
            </c:strRef>
          </c:cat>
          <c:val>
            <c:numRef>
              <c:f>Analisis!$B$52:$B$57</c:f>
              <c:numCache>
                <c:formatCode>0.00%</c:formatCode>
                <c:ptCount val="5"/>
                <c:pt idx="0">
                  <c:v>0.40565005199676679</c:v>
                </c:pt>
                <c:pt idx="1">
                  <c:v>0.41673698191597613</c:v>
                </c:pt>
                <c:pt idx="2">
                  <c:v>0.12190510429834474</c:v>
                </c:pt>
                <c:pt idx="3">
                  <c:v>3.4743111229557713E-2</c:v>
                </c:pt>
                <c:pt idx="4">
                  <c:v>2.096475055935464E-2</c:v>
                </c:pt>
              </c:numCache>
            </c:numRef>
          </c:val>
          <c:extLst>
            <c:ext xmlns:c16="http://schemas.microsoft.com/office/drawing/2014/chart" uri="{C3380CC4-5D6E-409C-BE32-E72D297353CC}">
              <c16:uniqueId val="{0000000A-6989-412D-B78D-B1DF50AFADE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 Bisnis Meic.xlsx]Analisis!PivotTable4</c:name>
    <c:fmtId val="24"/>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numFmt formatCode="&quot;Rp&quot;#,##0" sourceLinked="0"/>
          <c:spPr>
            <a:solidFill>
              <a:schemeClr val="tx1"/>
            </a:solidFill>
            <a:ln>
              <a:noFill/>
            </a:ln>
            <a:effectLst/>
          </c:spPr>
          <c:txPr>
            <a:bodyPr rot="-540000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1"/>
          <c:showCatName val="0"/>
          <c:showSerName val="0"/>
          <c:showPercent val="0"/>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dLbl>
          <c:idx val="0"/>
          <c:showLegendKey val="0"/>
          <c:showVal val="1"/>
          <c:showCatName val="0"/>
          <c:showSerName val="0"/>
          <c:showPercent val="0"/>
          <c:showBubbleSize val="0"/>
          <c:extLst>
            <c:ext xmlns:c15="http://schemas.microsoft.com/office/drawing/2012/chart" uri="{CE6537A1-D6FC-4f65-9D91-7224C49458BB}"/>
          </c:extLst>
        </c:dLbl>
      </c:pivotFmt>
      <c:pivotFmt>
        <c:idx val="26"/>
        <c:dLbl>
          <c:idx val="0"/>
          <c:showLegendKey val="0"/>
          <c:showVal val="1"/>
          <c:showCatName val="0"/>
          <c:showSerName val="0"/>
          <c:showPercent val="0"/>
          <c:showBubbleSize val="0"/>
          <c:extLst>
            <c:ext xmlns:c15="http://schemas.microsoft.com/office/drawing/2012/chart" uri="{CE6537A1-D6FC-4f65-9D91-7224C49458BB}"/>
          </c:extLst>
        </c:dLbl>
      </c:pivotFmt>
      <c:pivotFmt>
        <c:idx val="27"/>
        <c:dLbl>
          <c:idx val="0"/>
          <c:showLegendKey val="0"/>
          <c:showVal val="1"/>
          <c:showCatName val="0"/>
          <c:showSerName val="0"/>
          <c:showPercent val="0"/>
          <c:showBubbleSize val="0"/>
          <c:extLst>
            <c:ext xmlns:c15="http://schemas.microsoft.com/office/drawing/2012/chart" uri="{CE6537A1-D6FC-4f65-9D91-7224C49458BB}"/>
          </c:extLst>
        </c:dLbl>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dLbl>
          <c:idx val="0"/>
          <c:showLegendKey val="0"/>
          <c:showVal val="1"/>
          <c:showCatName val="0"/>
          <c:showSerName val="0"/>
          <c:showPercent val="0"/>
          <c:showBubbleSize val="0"/>
          <c:extLst>
            <c:ext xmlns:c15="http://schemas.microsoft.com/office/drawing/2012/chart" uri="{CE6537A1-D6FC-4f65-9D91-7224C49458BB}"/>
          </c:extLst>
        </c:dLbl>
      </c:pivotFmt>
      <c:pivotFmt>
        <c:idx val="30"/>
        <c:dLbl>
          <c:idx val="0"/>
          <c:showLegendKey val="0"/>
          <c:showVal val="1"/>
          <c:showCatName val="0"/>
          <c:showSerName val="0"/>
          <c:showPercent val="0"/>
          <c:showBubbleSize val="0"/>
          <c:extLst>
            <c:ext xmlns:c15="http://schemas.microsoft.com/office/drawing/2012/chart" uri="{CE6537A1-D6FC-4f65-9D91-7224C49458BB}"/>
          </c:extLst>
        </c:dLbl>
      </c:pivotFmt>
      <c:pivotFmt>
        <c:idx val="31"/>
        <c:dLbl>
          <c:idx val="0"/>
          <c:showLegendKey val="0"/>
          <c:showVal val="1"/>
          <c:showCatName val="0"/>
          <c:showSerName val="0"/>
          <c:showPercent val="0"/>
          <c:showBubbleSize val="0"/>
          <c:extLst>
            <c:ext xmlns:c15="http://schemas.microsoft.com/office/drawing/2012/chart" uri="{CE6537A1-D6FC-4f65-9D91-7224C49458BB}"/>
          </c:extLst>
        </c:dLbl>
      </c:pivotFmt>
      <c:pivotFmt>
        <c:idx val="32"/>
        <c:dLbl>
          <c:idx val="0"/>
          <c:showLegendKey val="0"/>
          <c:showVal val="1"/>
          <c:showCatName val="0"/>
          <c:showSerName val="0"/>
          <c:showPercent val="0"/>
          <c:showBubbleSize val="0"/>
          <c:extLst>
            <c:ext xmlns:c15="http://schemas.microsoft.com/office/drawing/2012/chart" uri="{CE6537A1-D6FC-4f65-9D91-7224C49458BB}"/>
          </c:extLst>
        </c:dLbl>
      </c:pivotFmt>
      <c:pivotFmt>
        <c:idx val="33"/>
        <c:dLbl>
          <c:idx val="0"/>
          <c:showLegendKey val="0"/>
          <c:showVal val="1"/>
          <c:showCatName val="0"/>
          <c:showSerName val="0"/>
          <c:showPercent val="0"/>
          <c:showBubbleSize val="0"/>
          <c:extLst>
            <c:ext xmlns:c15="http://schemas.microsoft.com/office/drawing/2012/chart" uri="{CE6537A1-D6FC-4f65-9D91-7224C49458BB}"/>
          </c:extLst>
        </c:dLbl>
      </c:pivotFmt>
      <c:pivotFmt>
        <c:idx val="34"/>
        <c:dLbl>
          <c:idx val="0"/>
          <c:showLegendKey val="0"/>
          <c:showVal val="1"/>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dLbl>
          <c:idx val="0"/>
          <c:numFmt formatCode="&quot;Rp&quot;#,##0" sourceLinked="0"/>
          <c:spPr>
            <a:solidFill>
              <a:schemeClr val="tx1"/>
            </a:solidFill>
            <a:ln>
              <a:noFill/>
            </a:ln>
            <a:effectLst/>
          </c:spPr>
          <c:txPr>
            <a:bodyPr rot="-5400000" spcFirstLastPara="1" vertOverflow="ellipsis" vert="horz" wrap="squar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dLbl>
          <c:idx val="0"/>
          <c:numFmt formatCode="&quot;Rp&quot;#,##0" sourceLinked="0"/>
          <c:spPr>
            <a:solidFill>
              <a:schemeClr val="bg1">
                <a:lumMod val="65000"/>
              </a:schemeClr>
            </a:solidFill>
            <a:ln>
              <a:noFill/>
            </a:ln>
            <a:effectLst/>
          </c:spPr>
          <c:txPr>
            <a:bodyPr rot="-5400000" spcFirstLastPara="1" vertOverflow="ellipsis" vert="horz" wrap="square" lIns="38100" tIns="19050" rIns="38100" bIns="19050" anchor="ctr" anchorCtr="1">
              <a:noAutofit/>
            </a:bodyPr>
            <a:lstStyle/>
            <a:p>
              <a:pPr>
                <a:defRPr sz="5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marker>
          <c:symbol val="none"/>
        </c:marker>
        <c:dLbl>
          <c:idx val="0"/>
          <c:numFmt formatCode="&quot;Rp&quot;#,##0" sourceLinked="0"/>
          <c:spPr>
            <a:solidFill>
              <a:schemeClr val="tx1"/>
            </a:solidFill>
            <a:ln>
              <a:noFill/>
            </a:ln>
            <a:effectLst/>
          </c:spPr>
          <c:txPr>
            <a:bodyPr rot="-5400000" spcFirstLastPara="1" vertOverflow="ellipsis"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numFmt formatCode="&quot;Rp&quot;#,##0" sourceLinked="0"/>
          <c:spPr>
            <a:solidFill>
              <a:schemeClr val="bg1">
                <a:lumMod val="75000"/>
              </a:schemeClr>
            </a:solid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8"/>
        <c:spPr>
          <a:ln w="28575" cap="rnd">
            <a:solidFill>
              <a:srgbClr val="FFFF66"/>
            </a:solidFill>
            <a:round/>
          </a:ln>
          <a:effectLst/>
        </c:spPr>
        <c:marker>
          <c:symbol val="circle"/>
          <c:size val="5"/>
          <c:spPr>
            <a:solidFill>
              <a:schemeClr val="accent3"/>
            </a:solidFill>
            <a:ln w="9525">
              <a:solidFill>
                <a:srgbClr val="FFFF66"/>
              </a:solidFill>
            </a:ln>
            <a:effectLst/>
          </c:spPr>
        </c:marker>
        <c:dLbl>
          <c:idx val="0"/>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9"/>
        <c:spPr>
          <a:ln w="28575" cap="rnd">
            <a:solidFill>
              <a:srgbClr val="FFFF66"/>
            </a:solidFill>
            <a:round/>
          </a:ln>
          <a:effectLst/>
        </c:spPr>
        <c:marker>
          <c:symbol val="circle"/>
          <c:size val="5"/>
          <c:spPr>
            <a:solidFill>
              <a:schemeClr val="accent3"/>
            </a:solidFill>
            <a:ln w="9525">
              <a:solidFill>
                <a:srgbClr val="FFFF66"/>
              </a:solidFill>
            </a:ln>
            <a:effectLst/>
          </c:spPr>
        </c:marker>
      </c:pivotFmt>
    </c:pivotFmts>
    <c:plotArea>
      <c:layout/>
      <c:barChart>
        <c:barDir val="col"/>
        <c:grouping val="clustered"/>
        <c:varyColors val="0"/>
        <c:ser>
          <c:idx val="0"/>
          <c:order val="0"/>
          <c:tx>
            <c:strRef>
              <c:f>Analisis!$B$61</c:f>
              <c:strCache>
                <c:ptCount val="1"/>
                <c:pt idx="0">
                  <c:v>Sum of Total_Pendapatan</c:v>
                </c:pt>
              </c:strCache>
            </c:strRef>
          </c:tx>
          <c:spPr>
            <a:solidFill>
              <a:schemeClr val="accent1"/>
            </a:solidFill>
            <a:ln>
              <a:noFill/>
            </a:ln>
            <a:effectLst/>
          </c:spPr>
          <c:invertIfNegative val="0"/>
          <c:dLbls>
            <c:numFmt formatCode="&quot;Rp&quot;#,##0" sourceLinked="0"/>
            <c:spPr>
              <a:solidFill>
                <a:schemeClr val="bg1">
                  <a:lumMod val="75000"/>
                </a:schemeClr>
              </a:solid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Analisis!$A$62:$A$79</c:f>
              <c:strCache>
                <c:ptCount val="17"/>
                <c:pt idx="0">
                  <c:v>Cutbray Celana</c:v>
                </c:pt>
                <c:pt idx="1">
                  <c:v>Kemeja Salur</c:v>
                </c:pt>
                <c:pt idx="2">
                  <c:v>Kemeja Polos</c:v>
                </c:pt>
                <c:pt idx="3">
                  <c:v>Cardigan</c:v>
                </c:pt>
                <c:pt idx="4">
                  <c:v>Rok Bunga Hitam</c:v>
                </c:pt>
                <c:pt idx="5">
                  <c:v>Inner</c:v>
                </c:pt>
                <c:pt idx="6">
                  <c:v>Kaos stripe Panjang</c:v>
                </c:pt>
                <c:pt idx="7">
                  <c:v>Kaos stripe Pendek</c:v>
                </c:pt>
                <c:pt idx="8">
                  <c:v>Tunik</c:v>
                </c:pt>
                <c:pt idx="9">
                  <c:v>Celana Stripe</c:v>
                </c:pt>
                <c:pt idx="10">
                  <c:v>Jaket</c:v>
                </c:pt>
                <c:pt idx="11">
                  <c:v>Kemeja Twill Pita</c:v>
                </c:pt>
                <c:pt idx="12">
                  <c:v>Kulot Polos uk XL</c:v>
                </c:pt>
                <c:pt idx="13">
                  <c:v>Kulot Polos uk M</c:v>
                </c:pt>
                <c:pt idx="14">
                  <c:v>Rajut Panjang Stripe</c:v>
                </c:pt>
                <c:pt idx="15">
                  <c:v>Vest 1,2,3</c:v>
                </c:pt>
                <c:pt idx="16">
                  <c:v>One Set (Vest &amp; Celana)</c:v>
                </c:pt>
              </c:strCache>
            </c:strRef>
          </c:cat>
          <c:val>
            <c:numRef>
              <c:f>Analisis!$B$62:$B$79</c:f>
              <c:numCache>
                <c:formatCode>_-[$Rp-3809]* #,##0_-;\-[$Rp-3809]* #,##0_-;_-[$Rp-3809]* "-"??_-;_-@_-</c:formatCode>
                <c:ptCount val="17"/>
                <c:pt idx="0">
                  <c:v>1352600</c:v>
                </c:pt>
                <c:pt idx="1">
                  <c:v>974334</c:v>
                </c:pt>
                <c:pt idx="2">
                  <c:v>686945</c:v>
                </c:pt>
                <c:pt idx="3">
                  <c:v>593250</c:v>
                </c:pt>
                <c:pt idx="4">
                  <c:v>566712</c:v>
                </c:pt>
                <c:pt idx="5">
                  <c:v>466360</c:v>
                </c:pt>
                <c:pt idx="6">
                  <c:v>408935</c:v>
                </c:pt>
                <c:pt idx="7">
                  <c:v>408935</c:v>
                </c:pt>
                <c:pt idx="8">
                  <c:v>250000</c:v>
                </c:pt>
                <c:pt idx="9">
                  <c:v>233094</c:v>
                </c:pt>
                <c:pt idx="10">
                  <c:v>181507</c:v>
                </c:pt>
                <c:pt idx="11">
                  <c:v>162389</c:v>
                </c:pt>
                <c:pt idx="12">
                  <c:v>141678</c:v>
                </c:pt>
                <c:pt idx="13">
                  <c:v>141678</c:v>
                </c:pt>
                <c:pt idx="14">
                  <c:v>140654</c:v>
                </c:pt>
                <c:pt idx="15">
                  <c:v>0</c:v>
                </c:pt>
                <c:pt idx="16">
                  <c:v>0</c:v>
                </c:pt>
              </c:numCache>
            </c:numRef>
          </c:val>
          <c:extLst>
            <c:ext xmlns:c16="http://schemas.microsoft.com/office/drawing/2014/chart" uri="{C3380CC4-5D6E-409C-BE32-E72D297353CC}">
              <c16:uniqueId val="{00000000-5BF1-41CD-B935-6D4A72661284}"/>
            </c:ext>
          </c:extLst>
        </c:ser>
        <c:dLbls>
          <c:showLegendKey val="0"/>
          <c:showVal val="1"/>
          <c:showCatName val="0"/>
          <c:showSerName val="0"/>
          <c:showPercent val="0"/>
          <c:showBubbleSize val="0"/>
        </c:dLbls>
        <c:gapWidth val="100"/>
        <c:axId val="1036499440"/>
        <c:axId val="1036502800"/>
      </c:barChart>
      <c:lineChart>
        <c:grouping val="stacked"/>
        <c:varyColors val="0"/>
        <c:ser>
          <c:idx val="1"/>
          <c:order val="1"/>
          <c:tx>
            <c:strRef>
              <c:f>Analisis!$C$61</c:f>
              <c:strCache>
                <c:ptCount val="1"/>
                <c:pt idx="0">
                  <c:v>Sum of Kontribusi %</c:v>
                </c:pt>
              </c:strCache>
            </c:strRef>
          </c:tx>
          <c:spPr>
            <a:ln w="28575" cap="rnd">
              <a:solidFill>
                <a:srgbClr val="FFFF66"/>
              </a:solidFill>
              <a:round/>
            </a:ln>
            <a:effectLst/>
          </c:spPr>
          <c:marker>
            <c:symbol val="circle"/>
            <c:size val="5"/>
            <c:spPr>
              <a:solidFill>
                <a:schemeClr val="accent3"/>
              </a:solidFill>
              <a:ln w="9525">
                <a:solidFill>
                  <a:srgbClr val="FFFF66"/>
                </a:solidFill>
              </a:ln>
              <a:effectLst/>
            </c:spPr>
          </c:marker>
          <c:dLbls>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Analisis!$A$62:$A$79</c:f>
              <c:strCache>
                <c:ptCount val="17"/>
                <c:pt idx="0">
                  <c:v>Cutbray Celana</c:v>
                </c:pt>
                <c:pt idx="1">
                  <c:v>Kemeja Salur</c:v>
                </c:pt>
                <c:pt idx="2">
                  <c:v>Kemeja Polos</c:v>
                </c:pt>
                <c:pt idx="3">
                  <c:v>Cardigan</c:v>
                </c:pt>
                <c:pt idx="4">
                  <c:v>Rok Bunga Hitam</c:v>
                </c:pt>
                <c:pt idx="5">
                  <c:v>Inner</c:v>
                </c:pt>
                <c:pt idx="6">
                  <c:v>Kaos stripe Panjang</c:v>
                </c:pt>
                <c:pt idx="7">
                  <c:v>Kaos stripe Pendek</c:v>
                </c:pt>
                <c:pt idx="8">
                  <c:v>Tunik</c:v>
                </c:pt>
                <c:pt idx="9">
                  <c:v>Celana Stripe</c:v>
                </c:pt>
                <c:pt idx="10">
                  <c:v>Jaket</c:v>
                </c:pt>
                <c:pt idx="11">
                  <c:v>Kemeja Twill Pita</c:v>
                </c:pt>
                <c:pt idx="12">
                  <c:v>Kulot Polos uk XL</c:v>
                </c:pt>
                <c:pt idx="13">
                  <c:v>Kulot Polos uk M</c:v>
                </c:pt>
                <c:pt idx="14">
                  <c:v>Rajut Panjang Stripe</c:v>
                </c:pt>
                <c:pt idx="15">
                  <c:v>Vest 1,2,3</c:v>
                </c:pt>
                <c:pt idx="16">
                  <c:v>One Set (Vest &amp; Celana)</c:v>
                </c:pt>
              </c:strCache>
            </c:strRef>
          </c:cat>
          <c:val>
            <c:numRef>
              <c:f>Analisis!$C$62:$C$79</c:f>
              <c:numCache>
                <c:formatCode>0.00%</c:formatCode>
                <c:ptCount val="17"/>
                <c:pt idx="0">
                  <c:v>0.20160764433704756</c:v>
                </c:pt>
                <c:pt idx="1">
                  <c:v>0.34683401025268623</c:v>
                </c:pt>
                <c:pt idx="2">
                  <c:v>0.44922449024611599</c:v>
                </c:pt>
                <c:pt idx="3">
                  <c:v>0.53764954939364928</c:v>
                </c:pt>
                <c:pt idx="4">
                  <c:v>0.62211906834791286</c:v>
                </c:pt>
                <c:pt idx="5">
                  <c:v>0.69163092773947388</c:v>
                </c:pt>
                <c:pt idx="6">
                  <c:v>0.75258347988864627</c:v>
                </c:pt>
                <c:pt idx="7">
                  <c:v>0.81353603203781866</c:v>
                </c:pt>
                <c:pt idx="8">
                  <c:v>0.85079901524369028</c:v>
                </c:pt>
                <c:pt idx="9">
                  <c:v>0.88554212647324804</c:v>
                </c:pt>
                <c:pt idx="10">
                  <c:v>0.9125960956442406</c:v>
                </c:pt>
                <c:pt idx="11">
                  <c:v>0.93680048996351373</c:v>
                </c:pt>
                <c:pt idx="12">
                  <c:v>0.95791786970207959</c:v>
                </c:pt>
                <c:pt idx="13">
                  <c:v>0.97903524944064546</c:v>
                </c:pt>
                <c:pt idx="14">
                  <c:v>1</c:v>
                </c:pt>
                <c:pt idx="15">
                  <c:v>1</c:v>
                </c:pt>
                <c:pt idx="16">
                  <c:v>1</c:v>
                </c:pt>
              </c:numCache>
            </c:numRef>
          </c:val>
          <c:smooth val="0"/>
          <c:extLst>
            <c:ext xmlns:c16="http://schemas.microsoft.com/office/drawing/2014/chart" uri="{C3380CC4-5D6E-409C-BE32-E72D297353CC}">
              <c16:uniqueId val="{00000001-5BF1-41CD-B935-6D4A72661284}"/>
            </c:ext>
          </c:extLst>
        </c:ser>
        <c:dLbls>
          <c:showLegendKey val="0"/>
          <c:showVal val="1"/>
          <c:showCatName val="0"/>
          <c:showSerName val="0"/>
          <c:showPercent val="0"/>
          <c:showBubbleSize val="0"/>
        </c:dLbls>
        <c:marker val="1"/>
        <c:smooth val="0"/>
        <c:axId val="1102235008"/>
        <c:axId val="1102226848"/>
      </c:lineChart>
      <c:catAx>
        <c:axId val="103649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502800"/>
        <c:crosses val="autoZero"/>
        <c:auto val="1"/>
        <c:lblAlgn val="ctr"/>
        <c:lblOffset val="100"/>
        <c:noMultiLvlLbl val="0"/>
      </c:catAx>
      <c:valAx>
        <c:axId val="10365028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Pendapatan</a:t>
                </a:r>
                <a:r>
                  <a:rPr lang="en-ID" baseline="0"/>
                  <a:t> </a:t>
                </a:r>
                <a:endParaRPr lang="en-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Rp-3809]* #,##0_-;\-[$Rp-3809]* #,##0_-;_-[$Rp-3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499440"/>
        <c:crosses val="autoZero"/>
        <c:crossBetween val="between"/>
      </c:valAx>
      <c:valAx>
        <c:axId val="1102226848"/>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235008"/>
        <c:crosses val="max"/>
        <c:crossBetween val="between"/>
      </c:valAx>
      <c:catAx>
        <c:axId val="1102235008"/>
        <c:scaling>
          <c:orientation val="minMax"/>
        </c:scaling>
        <c:delete val="1"/>
        <c:axPos val="b"/>
        <c:title>
          <c:tx>
            <c:rich>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ID" sz="2000" b="1"/>
                  <a:t>Analysis</a:t>
                </a:r>
                <a:r>
                  <a:rPr lang="en-ID" sz="2000" b="1" baseline="0"/>
                  <a:t> Paretos (Produk yang punya kontribusi paling Besar di 80%)</a:t>
                </a:r>
                <a:endParaRPr lang="en-ID" sz="2000" b="1"/>
              </a:p>
            </c:rich>
          </c:tx>
          <c:layout>
            <c:manualLayout>
              <c:xMode val="edge"/>
              <c:yMode val="edge"/>
              <c:x val="0.20184485089085905"/>
              <c:y val="7.8888760531659718E-2"/>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102226848"/>
        <c:crosses val="autoZero"/>
        <c:auto val="1"/>
        <c:lblAlgn val="ctr"/>
        <c:lblOffset val="100"/>
        <c:noMultiLvlLbl val="0"/>
      </c:catAx>
      <c:spPr>
        <a:noFill/>
        <a:ln>
          <a:noFill/>
        </a:ln>
        <a:effectLst/>
      </c:spPr>
    </c:plotArea>
    <c:legend>
      <c:legendPos val="t"/>
      <c:layout>
        <c:manualLayout>
          <c:xMode val="edge"/>
          <c:yMode val="edge"/>
          <c:x val="0.67592156661383573"/>
          <c:y val="4.8362762793599336E-2"/>
          <c:w val="0.29733522862336154"/>
          <c:h val="8.126010940518241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116</xdr:row>
      <xdr:rowOff>44823</xdr:rowOff>
    </xdr:from>
    <xdr:to>
      <xdr:col>8</xdr:col>
      <xdr:colOff>731746</xdr:colOff>
      <xdr:row>142</xdr:row>
      <xdr:rowOff>0</xdr:rowOff>
    </xdr:to>
    <xdr:graphicFrame macro="">
      <xdr:nvGraphicFramePr>
        <xdr:cNvPr id="3" name="Chart 2">
          <a:extLst>
            <a:ext uri="{FF2B5EF4-FFF2-40B4-BE49-F238E27FC236}">
              <a16:creationId xmlns:a16="http://schemas.microsoft.com/office/drawing/2014/main" id="{36DA9CEC-844C-ADB3-6BAB-DA43D8CC60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906238</xdr:colOff>
      <xdr:row>42</xdr:row>
      <xdr:rowOff>1461</xdr:rowOff>
    </xdr:from>
    <xdr:to>
      <xdr:col>4</xdr:col>
      <xdr:colOff>816567</xdr:colOff>
      <xdr:row>56</xdr:row>
      <xdr:rowOff>17149</xdr:rowOff>
    </xdr:to>
    <xdr:graphicFrame macro="">
      <xdr:nvGraphicFramePr>
        <xdr:cNvPr id="4" name="Chart 3">
          <a:extLst>
            <a:ext uri="{FF2B5EF4-FFF2-40B4-BE49-F238E27FC236}">
              <a16:creationId xmlns:a16="http://schemas.microsoft.com/office/drawing/2014/main" id="{9ECC6E97-526A-076B-99B6-7144C758CA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15602</xdr:rowOff>
    </xdr:from>
    <xdr:to>
      <xdr:col>4</xdr:col>
      <xdr:colOff>741311</xdr:colOff>
      <xdr:row>39</xdr:row>
      <xdr:rowOff>24829</xdr:rowOff>
    </xdr:to>
    <xdr:graphicFrame macro="">
      <xdr:nvGraphicFramePr>
        <xdr:cNvPr id="5" name="Chart 4">
          <a:extLst>
            <a:ext uri="{FF2B5EF4-FFF2-40B4-BE49-F238E27FC236}">
              <a16:creationId xmlns:a16="http://schemas.microsoft.com/office/drawing/2014/main" id="{CBB7687B-BDE6-EE02-37EE-028B6FE6BE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470646</xdr:colOff>
      <xdr:row>5</xdr:row>
      <xdr:rowOff>154106</xdr:rowOff>
    </xdr:from>
    <xdr:to>
      <xdr:col>9</xdr:col>
      <xdr:colOff>876007</xdr:colOff>
      <xdr:row>20</xdr:row>
      <xdr:rowOff>39806</xdr:rowOff>
    </xdr:to>
    <xdr:graphicFrame macro="">
      <xdr:nvGraphicFramePr>
        <xdr:cNvPr id="6" name="Chart 5">
          <a:extLst>
            <a:ext uri="{FF2B5EF4-FFF2-40B4-BE49-F238E27FC236}">
              <a16:creationId xmlns:a16="http://schemas.microsoft.com/office/drawing/2014/main" id="{B8E55C4D-61C9-4EDB-7E1F-1876FDE4A2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34636</xdr:rowOff>
    </xdr:from>
    <xdr:to>
      <xdr:col>16</xdr:col>
      <xdr:colOff>583376</xdr:colOff>
      <xdr:row>3</xdr:row>
      <xdr:rowOff>106072</xdr:rowOff>
    </xdr:to>
    <xdr:sp macro="" textlink="">
      <xdr:nvSpPr>
        <xdr:cNvPr id="2" name="Rectangle: Rounded Corners 1">
          <a:extLst>
            <a:ext uri="{FF2B5EF4-FFF2-40B4-BE49-F238E27FC236}">
              <a16:creationId xmlns:a16="http://schemas.microsoft.com/office/drawing/2014/main" id="{D903FCB6-AB3D-5793-B115-F89BE9057D62}"/>
            </a:ext>
          </a:extLst>
        </xdr:cNvPr>
        <xdr:cNvSpPr/>
      </xdr:nvSpPr>
      <xdr:spPr>
        <a:xfrm>
          <a:off x="0" y="34636"/>
          <a:ext cx="16048512" cy="100661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4400" b="1"/>
            <a:t>DASHBOARD</a:t>
          </a:r>
          <a:r>
            <a:rPr lang="en-ID" sz="4400" b="1" baseline="0"/>
            <a:t> PENJUALAN PRODUK MEIC (Me In Crown) per Juli 2025</a:t>
          </a:r>
        </a:p>
        <a:p>
          <a:pPr algn="l"/>
          <a:r>
            <a:rPr lang="en-ID" sz="1100"/>
            <a:t> M</a:t>
          </a:r>
        </a:p>
      </xdr:txBody>
    </xdr:sp>
    <xdr:clientData/>
  </xdr:twoCellAnchor>
  <xdr:twoCellAnchor>
    <xdr:from>
      <xdr:col>0</xdr:col>
      <xdr:colOff>114300</xdr:colOff>
      <xdr:row>6</xdr:row>
      <xdr:rowOff>190499</xdr:rowOff>
    </xdr:from>
    <xdr:to>
      <xdr:col>6</xdr:col>
      <xdr:colOff>1038225</xdr:colOff>
      <xdr:row>21</xdr:row>
      <xdr:rowOff>142874</xdr:rowOff>
    </xdr:to>
    <xdr:graphicFrame macro="">
      <xdr:nvGraphicFramePr>
        <xdr:cNvPr id="3" name="Chart 2">
          <a:extLst>
            <a:ext uri="{FF2B5EF4-FFF2-40B4-BE49-F238E27FC236}">
              <a16:creationId xmlns:a16="http://schemas.microsoft.com/office/drawing/2014/main" id="{C245F1C6-3FD4-4BA7-ABFA-A6602D4502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54429</xdr:colOff>
      <xdr:row>6</xdr:row>
      <xdr:rowOff>217714</xdr:rowOff>
    </xdr:from>
    <xdr:to>
      <xdr:col>16</xdr:col>
      <xdr:colOff>485774</xdr:colOff>
      <xdr:row>35</xdr:row>
      <xdr:rowOff>163657</xdr:rowOff>
    </xdr:to>
    <xdr:graphicFrame macro="">
      <xdr:nvGraphicFramePr>
        <xdr:cNvPr id="4" name="Chart 3">
          <a:extLst>
            <a:ext uri="{FF2B5EF4-FFF2-40B4-BE49-F238E27FC236}">
              <a16:creationId xmlns:a16="http://schemas.microsoft.com/office/drawing/2014/main" id="{3342F51D-45DB-44A7-BE40-BE797A2442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123825</xdr:colOff>
      <xdr:row>21</xdr:row>
      <xdr:rowOff>149678</xdr:rowOff>
    </xdr:from>
    <xdr:to>
      <xdr:col>6</xdr:col>
      <xdr:colOff>714375</xdr:colOff>
      <xdr:row>35</xdr:row>
      <xdr:rowOff>149678</xdr:rowOff>
    </xdr:to>
    <xdr:graphicFrame macro="">
      <xdr:nvGraphicFramePr>
        <xdr:cNvPr id="5" name="Chart 4">
          <a:extLst>
            <a:ext uri="{FF2B5EF4-FFF2-40B4-BE49-F238E27FC236}">
              <a16:creationId xmlns:a16="http://schemas.microsoft.com/office/drawing/2014/main" id="{B295EAA9-DC43-4ACC-9BEF-B74BDE0EC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48491</xdr:colOff>
      <xdr:row>35</xdr:row>
      <xdr:rowOff>216354</xdr:rowOff>
    </xdr:from>
    <xdr:to>
      <xdr:col>16</xdr:col>
      <xdr:colOff>477116</xdr:colOff>
      <xdr:row>58</xdr:row>
      <xdr:rowOff>283029</xdr:rowOff>
    </xdr:to>
    <xdr:graphicFrame macro="">
      <xdr:nvGraphicFramePr>
        <xdr:cNvPr id="6" name="Chart 5">
          <a:extLst>
            <a:ext uri="{FF2B5EF4-FFF2-40B4-BE49-F238E27FC236}">
              <a16:creationId xmlns:a16="http://schemas.microsoft.com/office/drawing/2014/main" id="{135B17A8-3549-4E57-B983-5C8DDA89EA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33336</xdr:colOff>
      <xdr:row>8</xdr:row>
      <xdr:rowOff>198292</xdr:rowOff>
    </xdr:from>
    <xdr:to>
      <xdr:col>18</xdr:col>
      <xdr:colOff>1552142</xdr:colOff>
      <xdr:row>16</xdr:row>
      <xdr:rowOff>7793</xdr:rowOff>
    </xdr:to>
    <mc:AlternateContent xmlns:mc="http://schemas.openxmlformats.org/markup-compatibility/2006" xmlns:a14="http://schemas.microsoft.com/office/drawing/2010/main">
      <mc:Choice Requires="a14">
        <xdr:graphicFrame macro="">
          <xdr:nvGraphicFramePr>
            <xdr:cNvPr id="9" name="Kategori">
              <a:extLst>
                <a:ext uri="{FF2B5EF4-FFF2-40B4-BE49-F238E27FC236}">
                  <a16:creationId xmlns:a16="http://schemas.microsoft.com/office/drawing/2014/main" id="{146D9856-36BE-C73F-508C-D12BE89C49B4}"/>
                </a:ext>
              </a:extLst>
            </xdr:cNvPr>
            <xdr:cNvGraphicFramePr/>
          </xdr:nvGraphicFramePr>
          <xdr:xfrm>
            <a:off x="0" y="0"/>
            <a:ext cx="0" cy="0"/>
          </xdr:xfrm>
          <a:graphic>
            <a:graphicData uri="http://schemas.microsoft.com/office/drawing/2010/slicer">
              <sle:slicer xmlns:sle="http://schemas.microsoft.com/office/drawing/2010/slicer" name="Kategori"/>
            </a:graphicData>
          </a:graphic>
        </xdr:graphicFrame>
      </mc:Choice>
      <mc:Fallback xmlns="">
        <xdr:sp macro="" textlink="">
          <xdr:nvSpPr>
            <xdr:cNvPr id="0" name=""/>
            <xdr:cNvSpPr>
              <a:spLocks noTextEdit="1"/>
            </xdr:cNvSpPr>
          </xdr:nvSpPr>
          <xdr:spPr>
            <a:xfrm>
              <a:off x="16102571" y="2618763"/>
              <a:ext cx="3759983" cy="222997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19051</xdr:colOff>
      <xdr:row>0</xdr:row>
      <xdr:rowOff>20171</xdr:rowOff>
    </xdr:from>
    <xdr:to>
      <xdr:col>18</xdr:col>
      <xdr:colOff>1546412</xdr:colOff>
      <xdr:row>8</xdr:row>
      <xdr:rowOff>156882</xdr:rowOff>
    </xdr:to>
    <mc:AlternateContent xmlns:mc="http://schemas.openxmlformats.org/markup-compatibility/2006" xmlns:a14="http://schemas.microsoft.com/office/drawing/2010/main">
      <mc:Choice Requires="a14">
        <xdr:graphicFrame macro="">
          <xdr:nvGraphicFramePr>
            <xdr:cNvPr id="10" name="Produk">
              <a:extLst>
                <a:ext uri="{FF2B5EF4-FFF2-40B4-BE49-F238E27FC236}">
                  <a16:creationId xmlns:a16="http://schemas.microsoft.com/office/drawing/2014/main" id="{B1CAEAFC-C1CE-2693-2164-D6DCCF22FC48}"/>
                </a:ext>
              </a:extLst>
            </xdr:cNvPr>
            <xdr:cNvGraphicFramePr/>
          </xdr:nvGraphicFramePr>
          <xdr:xfrm>
            <a:off x="0" y="0"/>
            <a:ext cx="0" cy="0"/>
          </xdr:xfrm>
          <a:graphic>
            <a:graphicData uri="http://schemas.microsoft.com/office/drawing/2010/slicer">
              <sle:slicer xmlns:sle="http://schemas.microsoft.com/office/drawing/2010/slicer" name="Produk"/>
            </a:graphicData>
          </a:graphic>
        </xdr:graphicFrame>
      </mc:Choice>
      <mc:Fallback xmlns="">
        <xdr:sp macro="" textlink="">
          <xdr:nvSpPr>
            <xdr:cNvPr id="0" name=""/>
            <xdr:cNvSpPr>
              <a:spLocks noTextEdit="1"/>
            </xdr:cNvSpPr>
          </xdr:nvSpPr>
          <xdr:spPr>
            <a:xfrm>
              <a:off x="16088286" y="20171"/>
              <a:ext cx="3768538" cy="255718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mad Jefry" refreshedDate="45865.94799108796" createdVersion="8" refreshedVersion="8" minRefreshableVersion="3" recordCount="53" xr:uid="{C3D294B2-0EA0-48E6-8AB2-8B04DC201901}">
  <cacheSource type="worksheet">
    <worksheetSource ref="A1:N54" sheet="DataSet"/>
  </cacheSource>
  <cacheFields count="14">
    <cacheField name="Nama_Produk" numFmtId="0">
      <sharedItems count="15">
        <s v="Aleeya Blouse"/>
        <s v="Alma Blouse"/>
        <s v="Bella T-Shirt"/>
        <s v="Laysa Sweater Knit"/>
        <s v="Emmie Jeans Cutbray"/>
        <s v="Atala Shirt Polos"/>
        <s v="Echa Skirty Rample"/>
        <s v="Eleen Pants Kulot"/>
        <s v="Syaima One Set"/>
        <s v="Keisya Inner Turtleneck"/>
        <s v="Meysa Vest Knit"/>
        <s v="Syakila Knit Cardy"/>
        <s v="Elma Stripe Pants"/>
        <s v="Luna Jacket Croptop"/>
        <s v="Tunik Meic"/>
      </sharedItems>
    </cacheField>
    <cacheField name="Tanggal_Pembelian" numFmtId="0">
      <sharedItems containsDate="1" containsMixedTypes="1" minDate="2025-06-16T00:00:00" maxDate="2025-07-08T00:00:00"/>
    </cacheField>
    <cacheField name="Kategori" numFmtId="0">
      <sharedItems count="5">
        <s v="Atasan"/>
        <s v="Kaos"/>
        <s v="Sweater"/>
        <s v="Bawahan"/>
        <s v="One Set"/>
      </sharedItems>
    </cacheField>
    <cacheField name="Produk" numFmtId="0">
      <sharedItems count="17">
        <s v="Kemeja Salur"/>
        <s v="Kemeja Twill Pita"/>
        <s v="Kaos stripe Panjang"/>
        <s v="Kaos stripe Pendek"/>
        <s v="Rajut Panjang Stripe"/>
        <s v="Cutbray Celana"/>
        <s v="Kemeja Polos"/>
        <s v="Rok Bunga Hitam"/>
        <s v="Kulot Polos uk M"/>
        <s v="Kulot Polos uk XL"/>
        <s v="One Set (Vest &amp; Celana)"/>
        <s v="Inner"/>
        <s v="Vest 1,2,3"/>
        <s v="Cardigan"/>
        <s v="Celana Stripe"/>
        <s v="Jaket"/>
        <s v="Tunik"/>
      </sharedItems>
    </cacheField>
    <cacheField name="Warna" numFmtId="0">
      <sharedItems count="34">
        <s v="Ivory"/>
        <s v="Oatmeal"/>
        <s v="Coffee"/>
        <s v="Cedar Brown"/>
        <s v="Denim"/>
        <s v="Nude-Pink"/>
        <s v="Khaki"/>
        <s v="Navy-White"/>
        <s v="White (Stripe Kecil)"/>
        <s v="White-Black"/>
        <s v="Navy"/>
        <s v="Brown"/>
        <s v="Grey-Blue"/>
        <s v="Grey"/>
        <s v="Black-White"/>
        <s v="Cream"/>
        <s v="Black"/>
        <s v="Sand"/>
        <s v="Peanut"/>
        <s v="Yellow"/>
        <s v="Black-Blue"/>
        <s v="Black-Cream"/>
        <s v="Black-Nude"/>
        <s v="Dark-Grey"/>
        <s v="Blue"/>
        <s v="Vanilla"/>
        <s v="Cokelat"/>
        <s v="Black "/>
        <s v="Nude"/>
        <s v="White"/>
        <s v="Cream-Black"/>
        <s v="Grey-Black"/>
        <s v=" Brown"/>
        <s v="Olive"/>
      </sharedItems>
    </cacheField>
    <cacheField name="Harga_Beli" numFmtId="0">
      <sharedItems containsString="0" containsBlank="1" containsNumber="1" containsInteger="1" minValue="25000" maxValue="145000"/>
    </cacheField>
    <cacheField name="HPP_Satuan" numFmtId="0">
      <sharedItems containsSemiMixedTypes="0" containsString="0" containsNumber="1" containsInteger="1" minValue="39258" maxValue="158425"/>
    </cacheField>
    <cacheField name="Harga_Jual" numFmtId="0">
      <sharedItems containsSemiMixedTypes="0" containsString="0" containsNumber="1" containsInteger="1" minValue="81787" maxValue="251468"/>
    </cacheField>
    <cacheField name="Margin" numFmtId="0">
      <sharedItems containsSemiMixedTypes="0" containsString="0" containsNumber="1" minValue="0.15" maxValue="0.4"/>
    </cacheField>
    <cacheField name="Stok_Awal" numFmtId="0">
      <sharedItems containsSemiMixedTypes="0" containsString="0" containsNumber="1" containsInteger="1" minValue="2" maxValue="6"/>
    </cacheField>
    <cacheField name="Terjual" numFmtId="0">
      <sharedItems containsSemiMixedTypes="0" containsString="0" containsNumber="1" containsInteger="1" minValue="0" maxValue="4"/>
    </cacheField>
    <cacheField name="Sisa_Stok" numFmtId="0">
      <sharedItems containsSemiMixedTypes="0" containsString="0" containsNumber="1" containsInteger="1" minValue="0" maxValue="5"/>
    </cacheField>
    <cacheField name="Total_Pendapatan" numFmtId="0">
      <sharedItems containsSemiMixedTypes="0" containsString="0" containsNumber="1" containsInteger="1" minValue="0" maxValue="676300"/>
    </cacheField>
    <cacheField name="Total_Keuntungan" numFmtId="1">
      <sharedItems containsSemiMixedTypes="0" containsString="0" containsNumber="1" minValue="0" maxValue="130859.20000000001"/>
    </cacheField>
  </cacheFields>
  <extLst>
    <ext xmlns:x14="http://schemas.microsoft.com/office/spreadsheetml/2009/9/main" uri="{725AE2AE-9491-48be-B2B4-4EB974FC3084}">
      <x14:pivotCacheDefinition pivotCacheId="180049017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mad Jefry" refreshedDate="45865.949376504628" createdVersion="8" refreshedVersion="8" minRefreshableVersion="3" recordCount="53" xr:uid="{A00A2764-5EAD-460C-BF19-B8B074B0C658}">
  <cacheSource type="worksheet">
    <worksheetSource ref="A1:P54" sheet="DataSet"/>
  </cacheSource>
  <cacheFields count="16">
    <cacheField name="Nama_Produk" numFmtId="0">
      <sharedItems/>
    </cacheField>
    <cacheField name="Tanggal_Pembelian" numFmtId="0">
      <sharedItems containsDate="1" containsMixedTypes="1" minDate="2025-06-16T00:00:00" maxDate="2025-07-08T00:00:00"/>
    </cacheField>
    <cacheField name="Kategori" numFmtId="0">
      <sharedItems count="5">
        <s v="Atasan"/>
        <s v="Kaos"/>
        <s v="Sweater"/>
        <s v="Bawahan"/>
        <s v="One Set"/>
      </sharedItems>
    </cacheField>
    <cacheField name="Produk" numFmtId="0">
      <sharedItems count="17">
        <s v="Kemeja Salur"/>
        <s v="Kemeja Twill Pita"/>
        <s v="Kaos stripe Panjang"/>
        <s v="Kaos stripe Pendek"/>
        <s v="Rajut Panjang Stripe"/>
        <s v="Cutbray Celana"/>
        <s v="Kemeja Polos"/>
        <s v="Rok Bunga Hitam"/>
        <s v="Kulot Polos uk M"/>
        <s v="Kulot Polos uk XL"/>
        <s v="One Set (Vest &amp; Celana)"/>
        <s v="Inner"/>
        <s v="Vest 1,2,3"/>
        <s v="Cardigan"/>
        <s v="Celana Stripe"/>
        <s v="Jaket"/>
        <s v="Tunik"/>
      </sharedItems>
    </cacheField>
    <cacheField name="Warna" numFmtId="0">
      <sharedItems/>
    </cacheField>
    <cacheField name="Harga_Beli" numFmtId="0">
      <sharedItems containsString="0" containsBlank="1" containsNumber="1" containsInteger="1" minValue="25000" maxValue="145000"/>
    </cacheField>
    <cacheField name="HPP_Satuan" numFmtId="0">
      <sharedItems containsSemiMixedTypes="0" containsString="0" containsNumber="1" containsInteger="1" minValue="39258" maxValue="158425"/>
    </cacheField>
    <cacheField name="Harga_Jual" numFmtId="0">
      <sharedItems containsSemiMixedTypes="0" containsString="0" containsNumber="1" containsInteger="1" minValue="81787" maxValue="251468"/>
    </cacheField>
    <cacheField name="Margin" numFmtId="0">
      <sharedItems containsSemiMixedTypes="0" containsString="0" containsNumber="1" minValue="0.15" maxValue="0.4"/>
    </cacheField>
    <cacheField name="Stok_Awal" numFmtId="0">
      <sharedItems containsSemiMixedTypes="0" containsString="0" containsNumber="1" containsInteger="1" minValue="2" maxValue="6"/>
    </cacheField>
    <cacheField name="Terjual" numFmtId="0">
      <sharedItems containsSemiMixedTypes="0" containsString="0" containsNumber="1" containsInteger="1" minValue="0" maxValue="4"/>
    </cacheField>
    <cacheField name="Sisa_Stok" numFmtId="0">
      <sharedItems containsSemiMixedTypes="0" containsString="0" containsNumber="1" containsInteger="1" minValue="0" maxValue="5"/>
    </cacheField>
    <cacheField name="Total_Pendapatan" numFmtId="0">
      <sharedItems containsSemiMixedTypes="0" containsString="0" containsNumber="1" containsInteger="1" minValue="0" maxValue="676300"/>
    </cacheField>
    <cacheField name="Total_Keuntungan" numFmtId="1">
      <sharedItems containsSemiMixedTypes="0" containsString="0" containsNumber="1" minValue="0" maxValue="130859.20000000001"/>
    </cacheField>
    <cacheField name="Kontribusi %" numFmtId="9">
      <sharedItems containsSemiMixedTypes="0" containsString="0" containsNumber="1" minValue="0" maxValue="0.10080382216852378"/>
    </cacheField>
    <cacheField name="Kumulative %" numFmtId="9">
      <sharedItems containsSemiMixedTypes="0" containsString="0" containsNumber="1" minValue="4.8408788638546231E-2" maxValue="1" count="29">
        <n v="4.8408788638546231E-2"/>
        <n v="7.261318295781935E-2"/>
        <n v="9.6817577277092462E-2"/>
        <n v="0.1452263659156387"/>
        <n v="0.16943076023491183"/>
        <n v="0.19381178109458078"/>
        <n v="0.20600229152441524"/>
        <n v="0.23038331238408419"/>
        <n v="0.27914535410342206"/>
        <n v="0.29133586453325655"/>
        <n v="0.3123006150926112"/>
        <n v="0.41310443726113499"/>
        <n v="0.48870730388752781"/>
        <n v="0.51390825942965879"/>
        <n v="0.53438635542834478"/>
        <n v="0.57534254742571667"/>
        <n v="0.61629873942308855"/>
        <n v="0.63741611916165442"/>
        <n v="0.70076825837735213"/>
        <n v="0.72188563811591799"/>
        <n v="0.74300301785448386"/>
        <n v="0.77080776161110831"/>
        <n v="0.78471013348942054"/>
        <n v="0.79861250536773276"/>
        <n v="0.81251487724604499"/>
        <n v="0.90093993639357817"/>
        <n v="0.93568304762313592"/>
        <n v="0.96273701679412849"/>
        <n v="1"/>
      </sharedItems>
    </cacheField>
  </cacheFields>
  <extLst>
    <ext xmlns:x14="http://schemas.microsoft.com/office/spreadsheetml/2009/9/main" uri="{725AE2AE-9491-48be-B2B4-4EB974FC3084}">
      <x14:pivotCacheDefinition pivotCacheId="10211690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
  <r>
    <x v="0"/>
    <d v="2025-06-16T00:00:00"/>
    <x v="0"/>
    <x v="0"/>
    <x v="0"/>
    <n v="97000"/>
    <n v="110425"/>
    <n v="162389"/>
    <n v="0.2"/>
    <n v="3"/>
    <n v="2"/>
    <n v="1"/>
    <n v="324778"/>
    <n v="64955.600000000006"/>
  </r>
  <r>
    <x v="0"/>
    <d v="2025-06-16T00:00:00"/>
    <x v="0"/>
    <x v="0"/>
    <x v="1"/>
    <m/>
    <n v="110425"/>
    <n v="162389"/>
    <n v="0.2"/>
    <n v="3"/>
    <n v="1"/>
    <n v="2"/>
    <n v="162389"/>
    <n v="32477.800000000003"/>
  </r>
  <r>
    <x v="0"/>
    <d v="2025-06-16T00:00:00"/>
    <x v="0"/>
    <x v="0"/>
    <x v="2"/>
    <m/>
    <n v="110425"/>
    <n v="162389"/>
    <n v="0.2"/>
    <n v="3"/>
    <n v="1"/>
    <n v="2"/>
    <n v="162389"/>
    <n v="32477.800000000003"/>
  </r>
  <r>
    <x v="0"/>
    <d v="2025-06-16T00:00:00"/>
    <x v="0"/>
    <x v="0"/>
    <x v="3"/>
    <m/>
    <n v="110425"/>
    <n v="162389"/>
    <n v="0.2"/>
    <n v="3"/>
    <n v="2"/>
    <n v="1"/>
    <n v="324778"/>
    <n v="64955.600000000006"/>
  </r>
  <r>
    <x v="1"/>
    <d v="2025-07-07T00:00:00"/>
    <x v="0"/>
    <x v="1"/>
    <x v="4"/>
    <n v="97000"/>
    <n v="110425"/>
    <n v="162389"/>
    <n v="0.2"/>
    <n v="4"/>
    <n v="0"/>
    <n v="4"/>
    <n v="0"/>
    <n v="0"/>
  </r>
  <r>
    <x v="1"/>
    <d v="2025-07-07T00:00:00"/>
    <x v="0"/>
    <x v="1"/>
    <x v="0"/>
    <m/>
    <n v="110425"/>
    <n v="162389"/>
    <n v="0.2"/>
    <n v="3"/>
    <n v="1"/>
    <n v="2"/>
    <n v="162389"/>
    <n v="32477.800000000003"/>
  </r>
  <r>
    <x v="1"/>
    <d v="2025-07-07T00:00:00"/>
    <x v="0"/>
    <x v="1"/>
    <x v="5"/>
    <m/>
    <n v="110425"/>
    <n v="162389"/>
    <n v="0.2"/>
    <n v="3"/>
    <n v="0"/>
    <n v="3"/>
    <n v="0"/>
    <n v="0"/>
  </r>
  <r>
    <x v="1"/>
    <d v="2025-07-07T00:00:00"/>
    <x v="0"/>
    <x v="1"/>
    <x v="6"/>
    <m/>
    <n v="110425"/>
    <n v="162389"/>
    <n v="0.2"/>
    <n v="2"/>
    <n v="0"/>
    <n v="2"/>
    <n v="0"/>
    <n v="0"/>
  </r>
  <r>
    <x v="2"/>
    <d v="2025-06-16T00:00:00"/>
    <x v="1"/>
    <x v="2"/>
    <x v="7"/>
    <n v="25833"/>
    <n v="39258"/>
    <n v="81787"/>
    <n v="0.4"/>
    <n v="4"/>
    <n v="0"/>
    <n v="4"/>
    <n v="0"/>
    <n v="0"/>
  </r>
  <r>
    <x v="2"/>
    <d v="2025-06-16T00:00:00"/>
    <x v="1"/>
    <x v="2"/>
    <x v="8"/>
    <m/>
    <n v="39258"/>
    <n v="81787"/>
    <n v="0.4"/>
    <n v="4"/>
    <n v="2"/>
    <n v="2"/>
    <n v="163574"/>
    <n v="65429.600000000006"/>
  </r>
  <r>
    <x v="2"/>
    <d v="2025-06-16T00:00:00"/>
    <x v="1"/>
    <x v="2"/>
    <x v="9"/>
    <m/>
    <n v="39258"/>
    <n v="81787"/>
    <n v="0.4"/>
    <n v="4"/>
    <n v="1"/>
    <n v="3"/>
    <n v="81787"/>
    <n v="32714.800000000003"/>
  </r>
  <r>
    <x v="2"/>
    <d v="2025-06-16T00:00:00"/>
    <x v="1"/>
    <x v="2"/>
    <x v="10"/>
    <m/>
    <n v="39258"/>
    <n v="81787"/>
    <n v="0.4"/>
    <n v="4"/>
    <n v="0"/>
    <n v="4"/>
    <n v="0"/>
    <n v="0"/>
  </r>
  <r>
    <x v="2"/>
    <d v="2025-06-16T00:00:00"/>
    <x v="1"/>
    <x v="2"/>
    <x v="11"/>
    <m/>
    <n v="39258"/>
    <n v="81787"/>
    <n v="0.4"/>
    <n v="2"/>
    <n v="2"/>
    <n v="0"/>
    <n v="163574"/>
    <n v="65429.600000000006"/>
  </r>
  <r>
    <x v="2"/>
    <d v="2025-06-16T00:00:00"/>
    <x v="1"/>
    <x v="2"/>
    <x v="12"/>
    <m/>
    <n v="39258"/>
    <n v="81787"/>
    <n v="0.4"/>
    <n v="2"/>
    <n v="0"/>
    <n v="2"/>
    <n v="0"/>
    <n v="0"/>
  </r>
  <r>
    <x v="2"/>
    <d v="2025-06-16T00:00:00"/>
    <x v="1"/>
    <x v="3"/>
    <x v="8"/>
    <n v="25000"/>
    <n v="39258"/>
    <n v="81787"/>
    <n v="0.4"/>
    <n v="4"/>
    <n v="4"/>
    <n v="0"/>
    <n v="327148"/>
    <n v="130859.20000000001"/>
  </r>
  <r>
    <x v="2"/>
    <d v="2025-06-16T00:00:00"/>
    <x v="1"/>
    <x v="3"/>
    <x v="13"/>
    <m/>
    <n v="39258"/>
    <n v="81787"/>
    <n v="0.4"/>
    <n v="4"/>
    <n v="0"/>
    <n v="4"/>
    <n v="0"/>
    <n v="0"/>
  </r>
  <r>
    <x v="2"/>
    <d v="2025-06-16T00:00:00"/>
    <x v="1"/>
    <x v="3"/>
    <x v="14"/>
    <m/>
    <n v="39258"/>
    <n v="81787"/>
    <n v="0.4"/>
    <n v="4"/>
    <n v="1"/>
    <n v="3"/>
    <n v="81787"/>
    <n v="32714.800000000003"/>
  </r>
  <r>
    <x v="3"/>
    <d v="2025-06-16T00:00:00"/>
    <x v="2"/>
    <x v="4"/>
    <x v="15"/>
    <n v="78000"/>
    <n v="91425"/>
    <n v="140654"/>
    <n v="0.23"/>
    <n v="3"/>
    <n v="1"/>
    <n v="2"/>
    <n v="140654"/>
    <n v="32350.420000000002"/>
  </r>
  <r>
    <x v="4"/>
    <d v="2025-06-16T00:00:00"/>
    <x v="3"/>
    <x v="5"/>
    <x v="16"/>
    <n v="110000"/>
    <n v="123425"/>
    <n v="169075"/>
    <n v="0.15"/>
    <n v="4"/>
    <n v="4"/>
    <n v="0"/>
    <n v="676300"/>
    <n v="101445"/>
  </r>
  <r>
    <x v="4"/>
    <d v="2025-06-16T00:00:00"/>
    <x v="3"/>
    <x v="5"/>
    <x v="17"/>
    <m/>
    <n v="123425"/>
    <n v="169075"/>
    <n v="0.15"/>
    <n v="4"/>
    <n v="3"/>
    <n v="1"/>
    <n v="507225"/>
    <n v="76083.75"/>
  </r>
  <r>
    <x v="4"/>
    <d v="2025-06-16T00:00:00"/>
    <x v="3"/>
    <x v="5"/>
    <x v="18"/>
    <m/>
    <n v="123425"/>
    <n v="169075"/>
    <n v="0.15"/>
    <n v="4"/>
    <n v="1"/>
    <n v="3"/>
    <n v="169075"/>
    <n v="25361.25"/>
  </r>
  <r>
    <x v="5"/>
    <d v="2025-06-23T00:00:00"/>
    <x v="0"/>
    <x v="6"/>
    <x v="16"/>
    <n v="80000"/>
    <n v="93425"/>
    <n v="137389"/>
    <n v="0.2"/>
    <n v="3"/>
    <n v="1"/>
    <n v="2"/>
    <n v="137389"/>
    <n v="27477.800000000003"/>
  </r>
  <r>
    <x v="5"/>
    <d v="2025-06-23T00:00:00"/>
    <x v="0"/>
    <x v="6"/>
    <x v="4"/>
    <m/>
    <n v="93425"/>
    <n v="137389"/>
    <n v="0.2"/>
    <n v="3"/>
    <n v="2"/>
    <n v="1"/>
    <n v="274778"/>
    <n v="54955.600000000006"/>
  </r>
  <r>
    <x v="5"/>
    <d v="2025-06-23T00:00:00"/>
    <x v="0"/>
    <x v="6"/>
    <x v="19"/>
    <m/>
    <n v="93425"/>
    <n v="137389"/>
    <n v="0.2"/>
    <n v="3"/>
    <n v="2"/>
    <n v="1"/>
    <n v="274778"/>
    <n v="54955.600000000006"/>
  </r>
  <r>
    <x v="6"/>
    <d v="2025-06-23T00:00:00"/>
    <x v="3"/>
    <x v="7"/>
    <x v="20"/>
    <n v="90000"/>
    <n v="103425"/>
    <n v="141678"/>
    <n v="0.15"/>
    <n v="5"/>
    <n v="1"/>
    <n v="4"/>
    <n v="141678"/>
    <n v="21251.7"/>
  </r>
  <r>
    <x v="6"/>
    <d v="2025-06-23T00:00:00"/>
    <x v="3"/>
    <x v="7"/>
    <x v="21"/>
    <m/>
    <n v="103425"/>
    <n v="141678"/>
    <n v="0.15"/>
    <n v="3"/>
    <n v="3"/>
    <n v="0"/>
    <n v="425034"/>
    <n v="63755.1"/>
  </r>
  <r>
    <x v="6"/>
    <d v="2025-06-23T00:00:00"/>
    <x v="3"/>
    <x v="7"/>
    <x v="22"/>
    <m/>
    <n v="103425"/>
    <n v="141678"/>
    <n v="0.15"/>
    <n v="4"/>
    <n v="0"/>
    <n v="4"/>
    <n v="0"/>
    <n v="0"/>
  </r>
  <r>
    <x v="7"/>
    <d v="2025-06-30T00:00:00"/>
    <x v="3"/>
    <x v="8"/>
    <x v="0"/>
    <n v="90000"/>
    <n v="103425"/>
    <n v="141678"/>
    <n v="0.15"/>
    <n v="4"/>
    <n v="1"/>
    <n v="3"/>
    <n v="141678"/>
    <n v="21251.7"/>
  </r>
  <r>
    <x v="7"/>
    <d v="2025-06-30T00:00:00"/>
    <x v="3"/>
    <x v="8"/>
    <x v="15"/>
    <m/>
    <n v="103425"/>
    <n v="141678"/>
    <n v="0.15"/>
    <n v="5"/>
    <n v="0"/>
    <n v="5"/>
    <n v="0"/>
    <n v="0"/>
  </r>
  <r>
    <x v="7"/>
    <d v="2025-06-30T00:00:00"/>
    <x v="3"/>
    <x v="8"/>
    <x v="23"/>
    <m/>
    <n v="103425"/>
    <n v="141678"/>
    <n v="0.15"/>
    <n v="4"/>
    <n v="0"/>
    <n v="4"/>
    <n v="0"/>
    <n v="0"/>
  </r>
  <r>
    <x v="7"/>
    <d v="2025-06-30T00:00:00"/>
    <x v="3"/>
    <x v="9"/>
    <x v="0"/>
    <n v="90000"/>
    <n v="103425"/>
    <n v="141678"/>
    <n v="0.15"/>
    <n v="4"/>
    <n v="1"/>
    <n v="3"/>
    <n v="141678"/>
    <n v="21251.7"/>
  </r>
  <r>
    <x v="7"/>
    <d v="2025-06-30T00:00:00"/>
    <x v="3"/>
    <x v="9"/>
    <x v="15"/>
    <m/>
    <n v="103425"/>
    <n v="141678"/>
    <n v="0.15"/>
    <n v="3"/>
    <n v="0"/>
    <n v="3"/>
    <n v="0"/>
    <n v="0"/>
  </r>
  <r>
    <x v="7"/>
    <d v="2025-06-30T00:00:00"/>
    <x v="3"/>
    <x v="9"/>
    <x v="23"/>
    <m/>
    <n v="103425"/>
    <n v="141678"/>
    <n v="0.15"/>
    <n v="4"/>
    <n v="0"/>
    <n v="4"/>
    <n v="0"/>
    <n v="0"/>
  </r>
  <r>
    <x v="8"/>
    <d v="2025-06-30T00:00:00"/>
    <x v="4"/>
    <x v="10"/>
    <x v="24"/>
    <n v="145000"/>
    <n v="158425"/>
    <n v="251468"/>
    <n v="0.25"/>
    <n v="2"/>
    <n v="0"/>
    <n v="2"/>
    <n v="0"/>
    <n v="0"/>
  </r>
  <r>
    <x v="8"/>
    <d v="2025-06-30T00:00:00"/>
    <x v="4"/>
    <x v="10"/>
    <x v="25"/>
    <m/>
    <n v="158425"/>
    <n v="251468"/>
    <n v="0.25"/>
    <n v="3"/>
    <n v="0"/>
    <n v="3"/>
    <n v="0"/>
    <n v="0"/>
  </r>
  <r>
    <x v="8"/>
    <d v="2025-06-30T00:00:00"/>
    <x v="4"/>
    <x v="10"/>
    <x v="26"/>
    <m/>
    <n v="158425"/>
    <n v="251468"/>
    <n v="0.25"/>
    <n v="4"/>
    <n v="0"/>
    <n v="4"/>
    <n v="0"/>
    <n v="0"/>
  </r>
  <r>
    <x v="8"/>
    <d v="2025-06-30T00:00:00"/>
    <x v="4"/>
    <x v="10"/>
    <x v="13"/>
    <m/>
    <n v="158425"/>
    <n v="251468"/>
    <n v="0.25"/>
    <n v="3"/>
    <n v="0"/>
    <n v="3"/>
    <n v="0"/>
    <n v="0"/>
  </r>
  <r>
    <x v="9"/>
    <d v="2025-06-30T00:00:00"/>
    <x v="0"/>
    <x v="11"/>
    <x v="27"/>
    <n v="50000"/>
    <n v="63425"/>
    <n v="93272"/>
    <n v="0.2"/>
    <n v="4"/>
    <n v="2"/>
    <n v="2"/>
    <n v="186544"/>
    <n v="37308.800000000003"/>
  </r>
  <r>
    <x v="9"/>
    <d v="2025-06-30T00:00:00"/>
    <x v="0"/>
    <x v="11"/>
    <x v="28"/>
    <m/>
    <n v="63425"/>
    <n v="93272"/>
    <n v="0.2"/>
    <n v="4"/>
    <n v="1"/>
    <n v="3"/>
    <n v="93272"/>
    <n v="18654.400000000001"/>
  </r>
  <r>
    <x v="9"/>
    <d v="2025-06-30T00:00:00"/>
    <x v="0"/>
    <x v="11"/>
    <x v="29"/>
    <m/>
    <n v="63425"/>
    <n v="93272"/>
    <n v="0.2"/>
    <n v="4"/>
    <n v="1"/>
    <n v="3"/>
    <n v="93272"/>
    <n v="18654.400000000001"/>
  </r>
  <r>
    <x v="9"/>
    <d v="2025-06-30T00:00:00"/>
    <x v="0"/>
    <x v="11"/>
    <x v="13"/>
    <m/>
    <n v="63425"/>
    <n v="93272"/>
    <n v="0.2"/>
    <n v="4"/>
    <n v="1"/>
    <n v="3"/>
    <n v="93272"/>
    <n v="18654.400000000001"/>
  </r>
  <r>
    <x v="10"/>
    <d v="2025-07-07T00:00:00"/>
    <x v="0"/>
    <x v="12"/>
    <x v="21"/>
    <n v="70000"/>
    <n v="83425"/>
    <n v="128346"/>
    <n v="0.23"/>
    <n v="3"/>
    <n v="0"/>
    <n v="3"/>
    <n v="0"/>
    <n v="0"/>
  </r>
  <r>
    <x v="10"/>
    <d v="2025-07-07T00:00:00"/>
    <x v="0"/>
    <x v="12"/>
    <x v="14"/>
    <m/>
    <n v="83425"/>
    <n v="128346"/>
    <n v="0.23"/>
    <n v="3"/>
    <n v="0"/>
    <n v="3"/>
    <n v="0"/>
    <n v="0"/>
  </r>
  <r>
    <x v="10"/>
    <d v="2025-07-07T00:00:00"/>
    <x v="0"/>
    <x v="12"/>
    <x v="30"/>
    <m/>
    <n v="83425"/>
    <n v="128346"/>
    <n v="0.23"/>
    <n v="3"/>
    <n v="0"/>
    <n v="3"/>
    <n v="0"/>
    <n v="0"/>
  </r>
  <r>
    <x v="10"/>
    <d v="2025-07-07T00:00:00"/>
    <x v="0"/>
    <x v="12"/>
    <x v="31"/>
    <m/>
    <n v="83425"/>
    <n v="128346"/>
    <n v="0.23"/>
    <n v="3"/>
    <n v="0"/>
    <n v="3"/>
    <n v="0"/>
    <n v="0"/>
  </r>
  <r>
    <x v="11"/>
    <d v="2025-07-07T00:00:00"/>
    <x v="3"/>
    <x v="13"/>
    <x v="29"/>
    <n v="125000"/>
    <n v="138425"/>
    <n v="197750"/>
    <n v="0.18"/>
    <n v="4"/>
    <n v="0"/>
    <n v="4"/>
    <n v="0"/>
    <n v="0"/>
  </r>
  <r>
    <x v="11"/>
    <d v="2025-07-07T00:00:00"/>
    <x v="3"/>
    <x v="13"/>
    <x v="15"/>
    <m/>
    <n v="138425"/>
    <n v="197750"/>
    <n v="0.18"/>
    <n v="4"/>
    <n v="3"/>
    <n v="1"/>
    <n v="593250"/>
    <n v="106785"/>
  </r>
  <r>
    <x v="12"/>
    <s v="14/07/2025"/>
    <x v="4"/>
    <x v="14"/>
    <x v="14"/>
    <n v="60000"/>
    <n v="73425"/>
    <n v="116547"/>
    <n v="0.25"/>
    <n v="6"/>
    <n v="2"/>
    <n v="4"/>
    <n v="233094"/>
    <n v="58273.5"/>
  </r>
  <r>
    <x v="13"/>
    <s v="14/07/2025"/>
    <x v="0"/>
    <x v="15"/>
    <x v="32"/>
    <n v="110000"/>
    <n v="123425"/>
    <n v="181507"/>
    <n v="0.2"/>
    <n v="4"/>
    <n v="1"/>
    <n v="3"/>
    <n v="181507"/>
    <n v="36301.4"/>
  </r>
  <r>
    <x v="14"/>
    <s v="-"/>
    <x v="0"/>
    <x v="16"/>
    <x v="24"/>
    <n v="100000"/>
    <n v="150000"/>
    <n v="250000"/>
    <n v="0.4"/>
    <n v="2"/>
    <n v="1"/>
    <n v="1"/>
    <n v="250000"/>
    <n v="100000"/>
  </r>
  <r>
    <x v="14"/>
    <s v="-"/>
    <x v="0"/>
    <x v="16"/>
    <x v="28"/>
    <m/>
    <n v="150000"/>
    <n v="250000"/>
    <n v="0.4"/>
    <n v="2"/>
    <n v="0"/>
    <n v="2"/>
    <n v="0"/>
    <n v="0"/>
  </r>
  <r>
    <x v="14"/>
    <s v="-"/>
    <x v="0"/>
    <x v="16"/>
    <x v="33"/>
    <m/>
    <n v="150000"/>
    <n v="250000"/>
    <n v="0.4"/>
    <n v="4"/>
    <n v="0"/>
    <n v="4"/>
    <n v="0"/>
    <n v="0"/>
  </r>
  <r>
    <x v="14"/>
    <s v="-"/>
    <x v="0"/>
    <x v="16"/>
    <x v="5"/>
    <m/>
    <n v="150000"/>
    <n v="250000"/>
    <n v="0.4"/>
    <n v="2"/>
    <n v="0"/>
    <n v="2"/>
    <n v="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
  <r>
    <s v="Aleeya Blouse"/>
    <d v="2025-06-16T00:00:00"/>
    <x v="0"/>
    <x v="0"/>
    <s v="Ivory"/>
    <n v="97000"/>
    <n v="110425"/>
    <n v="162389"/>
    <n v="0.2"/>
    <n v="3"/>
    <n v="2"/>
    <n v="1"/>
    <n v="324778"/>
    <n v="64955.600000000006"/>
    <n v="4.8408788638546231E-2"/>
    <x v="0"/>
  </r>
  <r>
    <s v="Aleeya Blouse"/>
    <d v="2025-06-16T00:00:00"/>
    <x v="0"/>
    <x v="0"/>
    <s v="Oatmeal"/>
    <m/>
    <n v="110425"/>
    <n v="162389"/>
    <n v="0.2"/>
    <n v="3"/>
    <n v="1"/>
    <n v="2"/>
    <n v="162389"/>
    <n v="32477.800000000003"/>
    <n v="2.4204394319273115E-2"/>
    <x v="1"/>
  </r>
  <r>
    <s v="Aleeya Blouse"/>
    <d v="2025-06-16T00:00:00"/>
    <x v="0"/>
    <x v="0"/>
    <s v="Coffee"/>
    <m/>
    <n v="110425"/>
    <n v="162389"/>
    <n v="0.2"/>
    <n v="3"/>
    <n v="1"/>
    <n v="2"/>
    <n v="162389"/>
    <n v="32477.800000000003"/>
    <n v="2.4204394319273115E-2"/>
    <x v="2"/>
  </r>
  <r>
    <s v="Aleeya Blouse"/>
    <d v="2025-06-16T00:00:00"/>
    <x v="0"/>
    <x v="0"/>
    <s v="Cedar Brown"/>
    <m/>
    <n v="110425"/>
    <n v="162389"/>
    <n v="0.2"/>
    <n v="3"/>
    <n v="2"/>
    <n v="1"/>
    <n v="324778"/>
    <n v="64955.600000000006"/>
    <n v="4.8408788638546231E-2"/>
    <x v="3"/>
  </r>
  <r>
    <s v="Alma Blouse"/>
    <d v="2025-07-07T00:00:00"/>
    <x v="0"/>
    <x v="1"/>
    <s v="Denim"/>
    <n v="97000"/>
    <n v="110425"/>
    <n v="162389"/>
    <n v="0.2"/>
    <n v="4"/>
    <n v="0"/>
    <n v="4"/>
    <n v="0"/>
    <n v="0"/>
    <n v="0"/>
    <x v="3"/>
  </r>
  <r>
    <s v="Alma Blouse"/>
    <d v="2025-07-07T00:00:00"/>
    <x v="0"/>
    <x v="1"/>
    <s v="Ivory"/>
    <m/>
    <n v="110425"/>
    <n v="162389"/>
    <n v="0.2"/>
    <n v="3"/>
    <n v="1"/>
    <n v="2"/>
    <n v="162389"/>
    <n v="32477.800000000003"/>
    <n v="2.4204394319273115E-2"/>
    <x v="4"/>
  </r>
  <r>
    <s v="Alma Blouse"/>
    <d v="2025-07-07T00:00:00"/>
    <x v="0"/>
    <x v="1"/>
    <s v="Nude-Pink"/>
    <m/>
    <n v="110425"/>
    <n v="162389"/>
    <n v="0.2"/>
    <n v="3"/>
    <n v="0"/>
    <n v="3"/>
    <n v="0"/>
    <n v="0"/>
    <n v="0"/>
    <x v="4"/>
  </r>
  <r>
    <s v="Alma Blouse"/>
    <d v="2025-07-07T00:00:00"/>
    <x v="0"/>
    <x v="1"/>
    <s v="Khaki"/>
    <m/>
    <n v="110425"/>
    <n v="162389"/>
    <n v="0.2"/>
    <n v="2"/>
    <n v="0"/>
    <n v="2"/>
    <n v="0"/>
    <n v="0"/>
    <n v="0"/>
    <x v="4"/>
  </r>
  <r>
    <s v="Bella T-Shirt"/>
    <d v="2025-06-16T00:00:00"/>
    <x v="1"/>
    <x v="2"/>
    <s v="Navy-White"/>
    <n v="25833"/>
    <n v="39258"/>
    <n v="81787"/>
    <n v="0.4"/>
    <n v="4"/>
    <n v="0"/>
    <n v="4"/>
    <n v="0"/>
    <n v="0"/>
    <n v="0"/>
    <x v="4"/>
  </r>
  <r>
    <s v="Bella T-Shirt"/>
    <d v="2025-06-16T00:00:00"/>
    <x v="1"/>
    <x v="2"/>
    <s v="White (Stripe Kecil)"/>
    <m/>
    <n v="39258"/>
    <n v="81787"/>
    <n v="0.4"/>
    <n v="4"/>
    <n v="2"/>
    <n v="2"/>
    <n v="163574"/>
    <n v="65429.600000000006"/>
    <n v="2.4381020859668947E-2"/>
    <x v="5"/>
  </r>
  <r>
    <s v="Bella T-Shirt"/>
    <d v="2025-06-16T00:00:00"/>
    <x v="1"/>
    <x v="2"/>
    <s v="White-Black"/>
    <m/>
    <n v="39258"/>
    <n v="81787"/>
    <n v="0.4"/>
    <n v="4"/>
    <n v="1"/>
    <n v="3"/>
    <n v="81787"/>
    <n v="32714.800000000003"/>
    <n v="1.2190510429834473E-2"/>
    <x v="6"/>
  </r>
  <r>
    <s v="Bella T-Shirt"/>
    <d v="2025-06-16T00:00:00"/>
    <x v="1"/>
    <x v="2"/>
    <s v="Navy"/>
    <m/>
    <n v="39258"/>
    <n v="81787"/>
    <n v="0.4"/>
    <n v="4"/>
    <n v="0"/>
    <n v="4"/>
    <n v="0"/>
    <n v="0"/>
    <n v="0"/>
    <x v="6"/>
  </r>
  <r>
    <s v="Bella T-Shirt"/>
    <d v="2025-06-16T00:00:00"/>
    <x v="1"/>
    <x v="2"/>
    <s v="Brown"/>
    <m/>
    <n v="39258"/>
    <n v="81787"/>
    <n v="0.4"/>
    <n v="2"/>
    <n v="2"/>
    <n v="0"/>
    <n v="163574"/>
    <n v="65429.600000000006"/>
    <n v="2.4381020859668947E-2"/>
    <x v="7"/>
  </r>
  <r>
    <s v="Bella T-Shirt"/>
    <d v="2025-06-16T00:00:00"/>
    <x v="1"/>
    <x v="2"/>
    <s v="Grey-Blue"/>
    <m/>
    <n v="39258"/>
    <n v="81787"/>
    <n v="0.4"/>
    <n v="2"/>
    <n v="0"/>
    <n v="2"/>
    <n v="0"/>
    <n v="0"/>
    <n v="0"/>
    <x v="7"/>
  </r>
  <r>
    <s v="Bella T-Shirt"/>
    <d v="2025-06-16T00:00:00"/>
    <x v="1"/>
    <x v="3"/>
    <s v="White (Stripe Kecil)"/>
    <n v="25000"/>
    <n v="39258"/>
    <n v="81787"/>
    <n v="0.4"/>
    <n v="4"/>
    <n v="4"/>
    <n v="0"/>
    <n v="327148"/>
    <n v="130859.20000000001"/>
    <n v="4.8762041719337894E-2"/>
    <x v="8"/>
  </r>
  <r>
    <s v="Bella T-Shirt"/>
    <d v="2025-06-16T00:00:00"/>
    <x v="1"/>
    <x v="3"/>
    <s v="Grey"/>
    <m/>
    <n v="39258"/>
    <n v="81787"/>
    <n v="0.4"/>
    <n v="4"/>
    <n v="0"/>
    <n v="4"/>
    <n v="0"/>
    <n v="0"/>
    <n v="0"/>
    <x v="8"/>
  </r>
  <r>
    <s v="Bella T-Shirt"/>
    <d v="2025-06-16T00:00:00"/>
    <x v="1"/>
    <x v="3"/>
    <s v="Black-White"/>
    <m/>
    <n v="39258"/>
    <n v="81787"/>
    <n v="0.4"/>
    <n v="4"/>
    <n v="1"/>
    <n v="3"/>
    <n v="81787"/>
    <n v="32714.800000000003"/>
    <n v="1.2190510429834473E-2"/>
    <x v="9"/>
  </r>
  <r>
    <s v="Laysa Sweater Knit"/>
    <d v="2025-06-16T00:00:00"/>
    <x v="2"/>
    <x v="4"/>
    <s v="Cream"/>
    <n v="78000"/>
    <n v="91425"/>
    <n v="140654"/>
    <n v="0.23"/>
    <n v="3"/>
    <n v="1"/>
    <n v="2"/>
    <n v="140654"/>
    <n v="32350.420000000002"/>
    <n v="2.096475055935464E-2"/>
    <x v="10"/>
  </r>
  <r>
    <s v="Emmie Jeans Cutbray"/>
    <d v="2025-06-16T00:00:00"/>
    <x v="3"/>
    <x v="5"/>
    <s v="Black"/>
    <n v="110000"/>
    <n v="123425"/>
    <n v="169075"/>
    <n v="0.15"/>
    <n v="4"/>
    <n v="4"/>
    <n v="0"/>
    <n v="676300"/>
    <n v="101445"/>
    <n v="0.10080382216852378"/>
    <x v="11"/>
  </r>
  <r>
    <s v="Emmie Jeans Cutbray"/>
    <d v="2025-06-16T00:00:00"/>
    <x v="3"/>
    <x v="5"/>
    <s v="Sand"/>
    <m/>
    <n v="123425"/>
    <n v="169075"/>
    <n v="0.15"/>
    <n v="4"/>
    <n v="3"/>
    <n v="1"/>
    <n v="507225"/>
    <n v="76083.75"/>
    <n v="7.5602866626392831E-2"/>
    <x v="12"/>
  </r>
  <r>
    <s v="Emmie Jeans Cutbray"/>
    <d v="2025-06-16T00:00:00"/>
    <x v="3"/>
    <x v="5"/>
    <s v="Peanut"/>
    <m/>
    <n v="123425"/>
    <n v="169075"/>
    <n v="0.15"/>
    <n v="4"/>
    <n v="1"/>
    <n v="3"/>
    <n v="169075"/>
    <n v="25361.25"/>
    <n v="2.5200955542130945E-2"/>
    <x v="13"/>
  </r>
  <r>
    <s v="Atala Shirt Polos"/>
    <d v="2025-06-23T00:00:00"/>
    <x v="0"/>
    <x v="6"/>
    <s v="Black"/>
    <n v="80000"/>
    <n v="93425"/>
    <n v="137389"/>
    <n v="0.2"/>
    <n v="3"/>
    <n v="1"/>
    <n v="2"/>
    <n v="137389"/>
    <n v="27477.800000000003"/>
    <n v="2.0478095998685959E-2"/>
    <x v="14"/>
  </r>
  <r>
    <s v="Atala Shirt Polos"/>
    <d v="2025-06-23T00:00:00"/>
    <x v="0"/>
    <x v="6"/>
    <s v="Denim"/>
    <m/>
    <n v="93425"/>
    <n v="137389"/>
    <n v="0.2"/>
    <n v="3"/>
    <n v="2"/>
    <n v="1"/>
    <n v="274778"/>
    <n v="54955.600000000006"/>
    <n v="4.0956191997371917E-2"/>
    <x v="15"/>
  </r>
  <r>
    <s v="Atala Shirt Polos"/>
    <d v="2025-06-23T00:00:00"/>
    <x v="0"/>
    <x v="6"/>
    <s v="Yellow"/>
    <m/>
    <n v="93425"/>
    <n v="137389"/>
    <n v="0.2"/>
    <n v="3"/>
    <n v="2"/>
    <n v="1"/>
    <n v="274778"/>
    <n v="54955.600000000006"/>
    <n v="4.0956191997371917E-2"/>
    <x v="16"/>
  </r>
  <r>
    <s v="Echa Skirty Rample"/>
    <d v="2025-06-23T00:00:00"/>
    <x v="3"/>
    <x v="7"/>
    <s v="Black-Blue"/>
    <n v="90000"/>
    <n v="103425"/>
    <n v="141678"/>
    <n v="0.15"/>
    <n v="5"/>
    <n v="1"/>
    <n v="4"/>
    <n v="141678"/>
    <n v="21251.7"/>
    <n v="2.1117379738565891E-2"/>
    <x v="17"/>
  </r>
  <r>
    <s v="Echa Skirty Rample"/>
    <d v="2025-06-23T00:00:00"/>
    <x v="3"/>
    <x v="7"/>
    <s v="Black-Cream"/>
    <m/>
    <n v="103425"/>
    <n v="141678"/>
    <n v="0.15"/>
    <n v="3"/>
    <n v="3"/>
    <n v="0"/>
    <n v="425034"/>
    <n v="63755.1"/>
    <n v="6.335213921569767E-2"/>
    <x v="18"/>
  </r>
  <r>
    <s v="Echa Skirty Rample"/>
    <d v="2025-06-23T00:00:00"/>
    <x v="3"/>
    <x v="7"/>
    <s v="Black-Nude"/>
    <m/>
    <n v="103425"/>
    <n v="141678"/>
    <n v="0.15"/>
    <n v="4"/>
    <n v="0"/>
    <n v="4"/>
    <n v="0"/>
    <n v="0"/>
    <n v="0"/>
    <x v="18"/>
  </r>
  <r>
    <s v="Eleen Pants Kulot"/>
    <d v="2025-06-30T00:00:00"/>
    <x v="3"/>
    <x v="8"/>
    <s v="Ivory"/>
    <n v="90000"/>
    <n v="103425"/>
    <n v="141678"/>
    <n v="0.15"/>
    <n v="4"/>
    <n v="1"/>
    <n v="3"/>
    <n v="141678"/>
    <n v="21251.7"/>
    <n v="2.1117379738565891E-2"/>
    <x v="19"/>
  </r>
  <r>
    <s v="Eleen Pants Kulot"/>
    <d v="2025-06-30T00:00:00"/>
    <x v="3"/>
    <x v="8"/>
    <s v="Cream"/>
    <m/>
    <n v="103425"/>
    <n v="141678"/>
    <n v="0.15"/>
    <n v="5"/>
    <n v="0"/>
    <n v="5"/>
    <n v="0"/>
    <n v="0"/>
    <n v="0"/>
    <x v="19"/>
  </r>
  <r>
    <s v="Eleen Pants Kulot"/>
    <d v="2025-06-30T00:00:00"/>
    <x v="3"/>
    <x v="8"/>
    <s v="Dark-Grey"/>
    <m/>
    <n v="103425"/>
    <n v="141678"/>
    <n v="0.15"/>
    <n v="4"/>
    <n v="0"/>
    <n v="4"/>
    <n v="0"/>
    <n v="0"/>
    <n v="0"/>
    <x v="19"/>
  </r>
  <r>
    <s v="Eleen Pants Kulot"/>
    <d v="2025-06-30T00:00:00"/>
    <x v="3"/>
    <x v="9"/>
    <s v="Ivory"/>
    <n v="90000"/>
    <n v="103425"/>
    <n v="141678"/>
    <n v="0.15"/>
    <n v="4"/>
    <n v="1"/>
    <n v="3"/>
    <n v="141678"/>
    <n v="21251.7"/>
    <n v="2.1117379738565891E-2"/>
    <x v="20"/>
  </r>
  <r>
    <s v="Eleen Pants Kulot"/>
    <d v="2025-06-30T00:00:00"/>
    <x v="3"/>
    <x v="9"/>
    <s v="Cream"/>
    <m/>
    <n v="103425"/>
    <n v="141678"/>
    <n v="0.15"/>
    <n v="3"/>
    <n v="0"/>
    <n v="3"/>
    <n v="0"/>
    <n v="0"/>
    <n v="0"/>
    <x v="20"/>
  </r>
  <r>
    <s v="Eleen Pants Kulot"/>
    <d v="2025-06-30T00:00:00"/>
    <x v="3"/>
    <x v="9"/>
    <s v="Dark-Grey"/>
    <m/>
    <n v="103425"/>
    <n v="141678"/>
    <n v="0.15"/>
    <n v="4"/>
    <n v="0"/>
    <n v="4"/>
    <n v="0"/>
    <n v="0"/>
    <n v="0"/>
    <x v="20"/>
  </r>
  <r>
    <s v="Syaima One Set"/>
    <d v="2025-06-30T00:00:00"/>
    <x v="4"/>
    <x v="10"/>
    <s v="Blue"/>
    <n v="145000"/>
    <n v="158425"/>
    <n v="251468"/>
    <n v="0.25"/>
    <n v="2"/>
    <n v="0"/>
    <n v="2"/>
    <n v="0"/>
    <n v="0"/>
    <n v="0"/>
    <x v="20"/>
  </r>
  <r>
    <s v="Syaima One Set"/>
    <d v="2025-06-30T00:00:00"/>
    <x v="4"/>
    <x v="10"/>
    <s v="Vanilla"/>
    <m/>
    <n v="158425"/>
    <n v="251468"/>
    <n v="0.25"/>
    <n v="3"/>
    <n v="0"/>
    <n v="3"/>
    <n v="0"/>
    <n v="0"/>
    <n v="0"/>
    <x v="20"/>
  </r>
  <r>
    <s v="Syaima One Set"/>
    <d v="2025-06-30T00:00:00"/>
    <x v="4"/>
    <x v="10"/>
    <s v="Cokelat"/>
    <m/>
    <n v="158425"/>
    <n v="251468"/>
    <n v="0.25"/>
    <n v="4"/>
    <n v="0"/>
    <n v="4"/>
    <n v="0"/>
    <n v="0"/>
    <n v="0"/>
    <x v="20"/>
  </r>
  <r>
    <s v="Syaima One Set"/>
    <d v="2025-06-30T00:00:00"/>
    <x v="4"/>
    <x v="10"/>
    <s v="Grey"/>
    <m/>
    <n v="158425"/>
    <n v="251468"/>
    <n v="0.25"/>
    <n v="3"/>
    <n v="0"/>
    <n v="3"/>
    <n v="0"/>
    <n v="0"/>
    <n v="0"/>
    <x v="20"/>
  </r>
  <r>
    <s v="Keisya Inner Turtleneck"/>
    <d v="2025-06-30T00:00:00"/>
    <x v="0"/>
    <x v="11"/>
    <s v="Black "/>
    <n v="50000"/>
    <n v="63425"/>
    <n v="93272"/>
    <n v="0.2"/>
    <n v="4"/>
    <n v="2"/>
    <n v="2"/>
    <n v="186544"/>
    <n v="37308.800000000003"/>
    <n v="2.7804743756624426E-2"/>
    <x v="21"/>
  </r>
  <r>
    <s v="Keisya Inner Turtleneck"/>
    <d v="2025-06-30T00:00:00"/>
    <x v="0"/>
    <x v="11"/>
    <s v="Nude"/>
    <m/>
    <n v="63425"/>
    <n v="93272"/>
    <n v="0.2"/>
    <n v="4"/>
    <n v="1"/>
    <n v="3"/>
    <n v="93272"/>
    <n v="18654.400000000001"/>
    <n v="1.3902371878312213E-2"/>
    <x v="22"/>
  </r>
  <r>
    <s v="Keisya Inner Turtleneck"/>
    <d v="2025-06-30T00:00:00"/>
    <x v="0"/>
    <x v="11"/>
    <s v="White"/>
    <m/>
    <n v="63425"/>
    <n v="93272"/>
    <n v="0.2"/>
    <n v="4"/>
    <n v="1"/>
    <n v="3"/>
    <n v="93272"/>
    <n v="18654.400000000001"/>
    <n v="1.3902371878312213E-2"/>
    <x v="23"/>
  </r>
  <r>
    <s v="Keisya Inner Turtleneck"/>
    <d v="2025-06-30T00:00:00"/>
    <x v="0"/>
    <x v="11"/>
    <s v="Grey"/>
    <m/>
    <n v="63425"/>
    <n v="93272"/>
    <n v="0.2"/>
    <n v="4"/>
    <n v="1"/>
    <n v="3"/>
    <n v="93272"/>
    <n v="18654.400000000001"/>
    <n v="1.3902371878312213E-2"/>
    <x v="24"/>
  </r>
  <r>
    <s v="Meysa Vest Knit"/>
    <d v="2025-07-07T00:00:00"/>
    <x v="0"/>
    <x v="12"/>
    <s v="Black-Cream"/>
    <n v="70000"/>
    <n v="83425"/>
    <n v="128346"/>
    <n v="0.23"/>
    <n v="3"/>
    <n v="0"/>
    <n v="3"/>
    <n v="0"/>
    <n v="0"/>
    <n v="0"/>
    <x v="24"/>
  </r>
  <r>
    <s v="Meysa Vest Knit"/>
    <d v="2025-07-07T00:00:00"/>
    <x v="0"/>
    <x v="12"/>
    <s v="Black-White"/>
    <m/>
    <n v="83425"/>
    <n v="128346"/>
    <n v="0.23"/>
    <n v="3"/>
    <n v="0"/>
    <n v="3"/>
    <n v="0"/>
    <n v="0"/>
    <n v="0"/>
    <x v="24"/>
  </r>
  <r>
    <s v="Meysa Vest Knit"/>
    <d v="2025-07-07T00:00:00"/>
    <x v="0"/>
    <x v="12"/>
    <s v="Cream-Black"/>
    <m/>
    <n v="83425"/>
    <n v="128346"/>
    <n v="0.23"/>
    <n v="3"/>
    <n v="0"/>
    <n v="3"/>
    <n v="0"/>
    <n v="0"/>
    <n v="0"/>
    <x v="24"/>
  </r>
  <r>
    <s v="Meysa Vest Knit"/>
    <d v="2025-07-07T00:00:00"/>
    <x v="0"/>
    <x v="12"/>
    <s v="Grey-Black"/>
    <m/>
    <n v="83425"/>
    <n v="128346"/>
    <n v="0.23"/>
    <n v="3"/>
    <n v="0"/>
    <n v="3"/>
    <n v="0"/>
    <n v="0"/>
    <n v="0"/>
    <x v="24"/>
  </r>
  <r>
    <s v="Syakila Knit Cardy"/>
    <d v="2025-07-07T00:00:00"/>
    <x v="3"/>
    <x v="13"/>
    <s v="White"/>
    <n v="125000"/>
    <n v="138425"/>
    <n v="197750"/>
    <n v="0.18"/>
    <n v="4"/>
    <n v="0"/>
    <n v="4"/>
    <n v="0"/>
    <n v="0"/>
    <n v="0"/>
    <x v="24"/>
  </r>
  <r>
    <s v="Syakila Knit Cardy"/>
    <d v="2025-07-07T00:00:00"/>
    <x v="3"/>
    <x v="13"/>
    <s v="Cream"/>
    <m/>
    <n v="138425"/>
    <n v="197750"/>
    <n v="0.18"/>
    <n v="4"/>
    <n v="3"/>
    <n v="1"/>
    <n v="593250"/>
    <n v="106785"/>
    <n v="8.8425059147533236E-2"/>
    <x v="25"/>
  </r>
  <r>
    <s v="Elma Stripe Pants"/>
    <s v="14/07/2025"/>
    <x v="4"/>
    <x v="14"/>
    <s v="Black-White"/>
    <n v="60000"/>
    <n v="73425"/>
    <n v="116547"/>
    <n v="0.25"/>
    <n v="6"/>
    <n v="2"/>
    <n v="4"/>
    <n v="233094"/>
    <n v="58273.5"/>
    <n v="3.4743111229557713E-2"/>
    <x v="26"/>
  </r>
  <r>
    <s v="Luna Jacket Croptop"/>
    <s v="14/07/2025"/>
    <x v="0"/>
    <x v="15"/>
    <s v=" Brown"/>
    <n v="110000"/>
    <n v="123425"/>
    <n v="181507"/>
    <n v="0.2"/>
    <n v="4"/>
    <n v="1"/>
    <n v="3"/>
    <n v="181507"/>
    <n v="36301.4"/>
    <n v="2.7053969170992526E-2"/>
    <x v="27"/>
  </r>
  <r>
    <s v="Tunik Meic"/>
    <s v="-"/>
    <x v="0"/>
    <x v="16"/>
    <s v="Blue"/>
    <n v="100000"/>
    <n v="150000"/>
    <n v="250000"/>
    <n v="0.4"/>
    <n v="2"/>
    <n v="1"/>
    <n v="1"/>
    <n v="250000"/>
    <n v="100000"/>
    <n v="3.7262983205871576E-2"/>
    <x v="28"/>
  </r>
  <r>
    <s v="Tunik Meic"/>
    <s v="-"/>
    <x v="0"/>
    <x v="16"/>
    <s v="Nude"/>
    <m/>
    <n v="150000"/>
    <n v="250000"/>
    <n v="0.4"/>
    <n v="2"/>
    <n v="0"/>
    <n v="2"/>
    <n v="0"/>
    <n v="0"/>
    <n v="0"/>
    <x v="28"/>
  </r>
  <r>
    <s v="Tunik Meic"/>
    <s v="-"/>
    <x v="0"/>
    <x v="16"/>
    <s v="Olive"/>
    <m/>
    <n v="150000"/>
    <n v="250000"/>
    <n v="0.4"/>
    <n v="4"/>
    <n v="0"/>
    <n v="4"/>
    <n v="0"/>
    <n v="0"/>
    <n v="0"/>
    <x v="28"/>
  </r>
  <r>
    <s v="Tunik Meic"/>
    <s v="-"/>
    <x v="0"/>
    <x v="16"/>
    <s v="Nude-Pink"/>
    <m/>
    <n v="150000"/>
    <n v="250000"/>
    <n v="0.4"/>
    <n v="2"/>
    <n v="0"/>
    <n v="2"/>
    <n v="0"/>
    <n v="0"/>
    <n v="0"/>
    <x v="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70AB24-FA58-4E10-BC49-63D419061E5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0:B28" firstHeaderRow="1" firstDataRow="1" firstDataCol="1"/>
  <pivotFields count="14">
    <pivotField showAll="0"/>
    <pivotField showAll="0"/>
    <pivotField showAll="0">
      <items count="6">
        <item x="0"/>
        <item x="3"/>
        <item x="1"/>
        <item x="4"/>
        <item x="2"/>
        <item t="default"/>
      </items>
    </pivotField>
    <pivotField axis="axisRow" showAll="0" sortType="descending">
      <items count="18">
        <item x="13"/>
        <item x="14"/>
        <item x="5"/>
        <item x="11"/>
        <item x="15"/>
        <item x="2"/>
        <item x="0"/>
        <item x="3"/>
        <item x="6"/>
        <item x="1"/>
        <item x="8"/>
        <item x="9"/>
        <item x="10"/>
        <item x="4"/>
        <item x="7"/>
        <item x="16"/>
        <item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pivotField numFmtId="1" showAll="0"/>
  </pivotFields>
  <rowFields count="1">
    <field x="3"/>
  </rowFields>
  <rowItems count="18">
    <i>
      <x v="2"/>
    </i>
    <i>
      <x v="6"/>
    </i>
    <i>
      <x v="5"/>
    </i>
    <i>
      <x v="7"/>
    </i>
    <i>
      <x v="3"/>
    </i>
    <i>
      <x v="8"/>
    </i>
    <i>
      <x v="14"/>
    </i>
    <i>
      <x/>
    </i>
    <i>
      <x v="1"/>
    </i>
    <i>
      <x v="13"/>
    </i>
    <i>
      <x v="4"/>
    </i>
    <i>
      <x v="10"/>
    </i>
    <i>
      <x v="15"/>
    </i>
    <i>
      <x v="9"/>
    </i>
    <i>
      <x v="11"/>
    </i>
    <i>
      <x v="16"/>
    </i>
    <i>
      <x v="12"/>
    </i>
    <i t="grand">
      <x/>
    </i>
  </rowItems>
  <colItems count="1">
    <i/>
  </colItems>
  <dataFields count="1">
    <dataField name="Sum of Terjual" fld="10"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2"/>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250F40-3673-4AEB-B87D-69BF1D4E5D0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10:I16" firstHeaderRow="1" firstDataRow="1" firstDataCol="1"/>
  <pivotFields count="14">
    <pivotField showAll="0"/>
    <pivotField showAll="0"/>
    <pivotField showAll="0">
      <items count="6">
        <item x="0"/>
        <item x="3"/>
        <item x="1"/>
        <item x="4"/>
        <item x="2"/>
        <item t="default"/>
      </items>
    </pivotField>
    <pivotField axis="axisRow" showAll="0" measureFilter="1" sortType="descending">
      <items count="18">
        <item x="13"/>
        <item x="14"/>
        <item x="5"/>
        <item x="11"/>
        <item x="15"/>
        <item x="2"/>
        <item x="0"/>
        <item x="3"/>
        <item x="6"/>
        <item x="1"/>
        <item x="8"/>
        <item x="9"/>
        <item x="10"/>
        <item x="4"/>
        <item x="7"/>
        <item x="16"/>
        <item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dataField="1" numFmtId="1" showAll="0"/>
  </pivotFields>
  <rowFields count="1">
    <field x="3"/>
  </rowFields>
  <rowItems count="6">
    <i>
      <x v="2"/>
    </i>
    <i>
      <x v="6"/>
    </i>
    <i>
      <x v="5"/>
    </i>
    <i>
      <x v="7"/>
    </i>
    <i>
      <x v="8"/>
    </i>
    <i t="grand">
      <x/>
    </i>
  </rowItems>
  <colItems count="1">
    <i/>
  </colItems>
  <dataFields count="1">
    <dataField name="Sum of Total_Keuntungan" fld="13" baseField="0" baseItem="0" numFmtId="166"/>
  </dataFields>
  <formats count="1">
    <format dxfId="7">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9396FC-7092-41B1-A646-A63E247B3BDA}"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61:C79" firstHeaderRow="0" firstDataRow="1" firstDataCol="1"/>
  <pivotFields count="16">
    <pivotField showAll="0"/>
    <pivotField showAll="0"/>
    <pivotField showAll="0">
      <items count="6">
        <item x="0"/>
        <item x="3"/>
        <item x="1"/>
        <item x="4"/>
        <item x="2"/>
        <item t="default"/>
      </items>
    </pivotField>
    <pivotField axis="axisRow" showAll="0" sortType="descending">
      <items count="18">
        <item x="13"/>
        <item x="14"/>
        <item x="5"/>
        <item x="11"/>
        <item x="15"/>
        <item x="2"/>
        <item x="3"/>
        <item x="6"/>
        <item x="0"/>
        <item x="1"/>
        <item x="8"/>
        <item x="9"/>
        <item x="10"/>
        <item x="4"/>
        <item x="7"/>
        <item x="16"/>
        <item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numFmtId="1" showAll="0"/>
    <pivotField dataField="1" numFmtId="9" showAll="0"/>
    <pivotField numFmtId="9"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s>
  <rowFields count="1">
    <field x="3"/>
  </rowFields>
  <rowItems count="18">
    <i>
      <x v="2"/>
    </i>
    <i>
      <x v="8"/>
    </i>
    <i>
      <x v="7"/>
    </i>
    <i>
      <x/>
    </i>
    <i>
      <x v="14"/>
    </i>
    <i>
      <x v="3"/>
    </i>
    <i>
      <x v="5"/>
    </i>
    <i>
      <x v="6"/>
    </i>
    <i>
      <x v="15"/>
    </i>
    <i>
      <x v="1"/>
    </i>
    <i>
      <x v="4"/>
    </i>
    <i>
      <x v="9"/>
    </i>
    <i>
      <x v="11"/>
    </i>
    <i>
      <x v="10"/>
    </i>
    <i>
      <x v="13"/>
    </i>
    <i>
      <x v="16"/>
    </i>
    <i>
      <x v="12"/>
    </i>
    <i t="grand">
      <x/>
    </i>
  </rowItems>
  <colFields count="1">
    <field x="-2"/>
  </colFields>
  <colItems count="2">
    <i>
      <x/>
    </i>
    <i i="1">
      <x v="1"/>
    </i>
  </colItems>
  <dataFields count="2">
    <dataField name="Sum of Total_Pendapatan" fld="12" baseField="0" baseItem="0" numFmtId="166"/>
    <dataField name="Sum of Kontribusi %" fld="14" baseField="3" baseItem="2" numFmtId="10">
      <extLst>
        <ext xmlns:x14="http://schemas.microsoft.com/office/spreadsheetml/2009/9/main" uri="{E15A36E0-9728-4e99-A89B-3F7291B0FE68}">
          <x14:dataField pivotShowAs="percentOfRunningTotal"/>
        </ext>
      </extLst>
    </dataField>
  </dataFields>
  <formats count="3">
    <format dxfId="10">
      <pivotArea outline="0" collapsedLevelsAreSubtotals="1" fieldPosition="0"/>
    </format>
    <format dxfId="9">
      <pivotArea outline="0" fieldPosition="0">
        <references count="1">
          <reference field="4294967294" count="1">
            <x v="1"/>
          </reference>
        </references>
      </pivotArea>
    </format>
    <format dxfId="8">
      <pivotArea outline="0" collapsedLevelsAreSubtotals="1" fieldPosition="0">
        <references count="1">
          <reference field="4294967294" count="1" selected="0">
            <x v="0"/>
          </reference>
        </references>
      </pivotArea>
    </format>
  </formats>
  <chartFormats count="20">
    <chartFormat chart="2" format="0" series="1">
      <pivotArea type="data" outline="0" fieldPosition="0">
        <references count="1">
          <reference field="4294967294" count="1" selected="0">
            <x v="0"/>
          </reference>
        </references>
      </pivotArea>
    </chartFormat>
    <chartFormat chart="2" format="39" series="1">
      <pivotArea type="data" outline="0" fieldPosition="0">
        <references count="1">
          <reference field="4294967294" count="1" selected="0">
            <x v="1"/>
          </reference>
        </references>
      </pivotArea>
    </chartFormat>
    <chartFormat chart="2" format="40">
      <pivotArea type="data" outline="0" fieldPosition="0">
        <references count="2">
          <reference field="4294967294" count="1" selected="0">
            <x v="0"/>
          </reference>
          <reference field="3" count="1" selected="0">
            <x v="2"/>
          </reference>
        </references>
      </pivotArea>
    </chartFormat>
    <chartFormat chart="2" format="41">
      <pivotArea type="data" outline="0" fieldPosition="0">
        <references count="2">
          <reference field="4294967294" count="1" selected="0">
            <x v="0"/>
          </reference>
          <reference field="3" count="1" selected="0">
            <x v="8"/>
          </reference>
        </references>
      </pivotArea>
    </chartFormat>
    <chartFormat chart="2" format="42">
      <pivotArea type="data" outline="0" fieldPosition="0">
        <references count="2">
          <reference field="4294967294" count="1" selected="0">
            <x v="0"/>
          </reference>
          <reference field="3" count="1" selected="0">
            <x v="7"/>
          </reference>
        </references>
      </pivotArea>
    </chartFormat>
    <chartFormat chart="2" format="43">
      <pivotArea type="data" outline="0" fieldPosition="0">
        <references count="2">
          <reference field="4294967294" count="1" selected="0">
            <x v="0"/>
          </reference>
          <reference field="3" count="1" selected="0">
            <x v="0"/>
          </reference>
        </references>
      </pivotArea>
    </chartFormat>
    <chartFormat chart="2" format="44">
      <pivotArea type="data" outline="0" fieldPosition="0">
        <references count="2">
          <reference field="4294967294" count="1" selected="0">
            <x v="0"/>
          </reference>
          <reference field="3" count="1" selected="0">
            <x v="14"/>
          </reference>
        </references>
      </pivotArea>
    </chartFormat>
    <chartFormat chart="2" format="45">
      <pivotArea type="data" outline="0" fieldPosition="0">
        <references count="2">
          <reference field="4294967294" count="1" selected="0">
            <x v="0"/>
          </reference>
          <reference field="3" count="1" selected="0">
            <x v="3"/>
          </reference>
        </references>
      </pivotArea>
    </chartFormat>
    <chartFormat chart="2" format="46">
      <pivotArea type="data" outline="0" fieldPosition="0">
        <references count="2">
          <reference field="4294967294" count="1" selected="0">
            <x v="0"/>
          </reference>
          <reference field="3" count="1" selected="0">
            <x v="5"/>
          </reference>
        </references>
      </pivotArea>
    </chartFormat>
    <chartFormat chart="2" format="47">
      <pivotArea type="data" outline="0" fieldPosition="0">
        <references count="2">
          <reference field="4294967294" count="1" selected="0">
            <x v="0"/>
          </reference>
          <reference field="3" count="1" selected="0">
            <x v="6"/>
          </reference>
        </references>
      </pivotArea>
    </chartFormat>
    <chartFormat chart="2" format="48">
      <pivotArea type="data" outline="0" fieldPosition="0">
        <references count="2">
          <reference field="4294967294" count="1" selected="0">
            <x v="0"/>
          </reference>
          <reference field="3" count="1" selected="0">
            <x v="15"/>
          </reference>
        </references>
      </pivotArea>
    </chartFormat>
    <chartFormat chart="2" format="49">
      <pivotArea type="data" outline="0" fieldPosition="0">
        <references count="2">
          <reference field="4294967294" count="1" selected="0">
            <x v="0"/>
          </reference>
          <reference field="3" count="1" selected="0">
            <x v="13"/>
          </reference>
        </references>
      </pivotArea>
    </chartFormat>
    <chartFormat chart="2" format="50">
      <pivotArea type="data" outline="0" fieldPosition="0">
        <references count="2">
          <reference field="4294967294" count="1" selected="0">
            <x v="0"/>
          </reference>
          <reference field="3" count="1" selected="0">
            <x v="10"/>
          </reference>
        </references>
      </pivotArea>
    </chartFormat>
    <chartFormat chart="2" format="51">
      <pivotArea type="data" outline="0" fieldPosition="0">
        <references count="2">
          <reference field="4294967294" count="1" selected="0">
            <x v="0"/>
          </reference>
          <reference field="3" count="1" selected="0">
            <x v="11"/>
          </reference>
        </references>
      </pivotArea>
    </chartFormat>
    <chartFormat chart="2" format="52">
      <pivotArea type="data" outline="0" fieldPosition="0">
        <references count="2">
          <reference field="4294967294" count="1" selected="0">
            <x v="0"/>
          </reference>
          <reference field="3" count="1" selected="0">
            <x v="9"/>
          </reference>
        </references>
      </pivotArea>
    </chartFormat>
    <chartFormat chart="2" format="53">
      <pivotArea type="data" outline="0" fieldPosition="0">
        <references count="2">
          <reference field="4294967294" count="1" selected="0">
            <x v="0"/>
          </reference>
          <reference field="3" count="1" selected="0">
            <x v="4"/>
          </reference>
        </references>
      </pivotArea>
    </chartFormat>
    <chartFormat chart="2" format="54">
      <pivotArea type="data" outline="0" fieldPosition="0">
        <references count="2">
          <reference field="4294967294" count="1" selected="0">
            <x v="0"/>
          </reference>
          <reference field="3" count="1" selected="0">
            <x v="1"/>
          </reference>
        </references>
      </pivotArea>
    </chartFormat>
    <chartFormat chart="24" format="57" series="1">
      <pivotArea type="data" outline="0" fieldPosition="0">
        <references count="1">
          <reference field="4294967294" count="1" selected="0">
            <x v="0"/>
          </reference>
        </references>
      </pivotArea>
    </chartFormat>
    <chartFormat chart="24" format="58" series="1">
      <pivotArea type="data" outline="0" fieldPosition="0">
        <references count="1">
          <reference field="4294967294" count="1" selected="0">
            <x v="1"/>
          </reference>
        </references>
      </pivotArea>
    </chartFormat>
    <chartFormat chart="24" format="59">
      <pivotArea type="data" outline="0" fieldPosition="0">
        <references count="2">
          <reference field="4294967294" count="1" selected="0">
            <x v="1"/>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14C80B-334D-4D09-BF83-9223FB8ED50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1:B57" firstHeaderRow="1" firstDataRow="1" firstDataCol="1"/>
  <pivotFields count="14">
    <pivotField showAll="0"/>
    <pivotField showAll="0"/>
    <pivotField axis="axisRow" showAll="0">
      <items count="6">
        <item x="0"/>
        <item x="3"/>
        <item x="1"/>
        <item x="4"/>
        <item x="2"/>
        <item t="default"/>
      </items>
    </pivotField>
    <pivotField showAll="0" sortType="descending">
      <items count="18">
        <item x="13"/>
        <item x="14"/>
        <item x="5"/>
        <item x="11"/>
        <item x="15"/>
        <item x="2"/>
        <item x="3"/>
        <item x="6"/>
        <item x="0"/>
        <item x="1"/>
        <item x="8"/>
        <item x="9"/>
        <item x="10"/>
        <item x="4"/>
        <item x="7"/>
        <item x="16"/>
        <item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numFmtId="1" showAll="0"/>
  </pivotFields>
  <rowFields count="1">
    <field x="2"/>
  </rowFields>
  <rowItems count="6">
    <i>
      <x/>
    </i>
    <i>
      <x v="1"/>
    </i>
    <i>
      <x v="2"/>
    </i>
    <i>
      <x v="3"/>
    </i>
    <i>
      <x v="4"/>
    </i>
    <i t="grand">
      <x/>
    </i>
  </rowItems>
  <colItems count="1">
    <i/>
  </colItems>
  <dataFields count="1">
    <dataField name="Sum of Total_Pendapatan" fld="12" showDataAs="percentOfTotal" baseField="2" baseItem="0" numFmtId="10"/>
  </dataFields>
  <chartFormats count="12">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2" count="1" selected="0">
            <x v="0"/>
          </reference>
        </references>
      </pivotArea>
    </chartFormat>
    <chartFormat chart="3" format="9">
      <pivotArea type="data" outline="0" fieldPosition="0">
        <references count="2">
          <reference field="4294967294" count="1" selected="0">
            <x v="0"/>
          </reference>
          <reference field="2" count="1" selected="0">
            <x v="1"/>
          </reference>
        </references>
      </pivotArea>
    </chartFormat>
    <chartFormat chart="3" format="10">
      <pivotArea type="data" outline="0" fieldPosition="0">
        <references count="2">
          <reference field="4294967294" count="1" selected="0">
            <x v="0"/>
          </reference>
          <reference field="2" count="1" selected="0">
            <x v="2"/>
          </reference>
        </references>
      </pivotArea>
    </chartFormat>
    <chartFormat chart="3" format="11">
      <pivotArea type="data" outline="0" fieldPosition="0">
        <references count="2">
          <reference field="4294967294" count="1" selected="0">
            <x v="0"/>
          </reference>
          <reference field="2" count="1" selected="0">
            <x v="3"/>
          </reference>
        </references>
      </pivotArea>
    </chartFormat>
    <chartFormat chart="3" format="12">
      <pivotArea type="data" outline="0" fieldPosition="0">
        <references count="2">
          <reference field="4294967294" count="1" selected="0">
            <x v="0"/>
          </reference>
          <reference field="2" count="1" selected="0">
            <x v="4"/>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91E12E-F15E-4881-8045-CF30FECAFA9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7:H44" firstHeaderRow="1" firstDataRow="1" firstDataCol="1"/>
  <pivotFields count="14">
    <pivotField axis="axisRow" showAll="0" sortType="ascending">
      <items count="16">
        <item sd="0" x="0"/>
        <item sd="0" x="1"/>
        <item sd="0" x="5"/>
        <item sd="0" x="2"/>
        <item sd="0" x="6"/>
        <item sd="0" x="7"/>
        <item sd="0" x="12"/>
        <item sd="0" x="4"/>
        <item sd="0" x="9"/>
        <item x="3"/>
        <item sd="0" x="13"/>
        <item sd="0" x="10"/>
        <item sd="0" x="8"/>
        <item sd="0" x="11"/>
        <item sd="0" x="14"/>
        <item t="default"/>
      </items>
      <autoSortScope>
        <pivotArea dataOnly="0" outline="0" fieldPosition="0">
          <references count="1">
            <reference field="4294967294" count="1" selected="0">
              <x v="0"/>
            </reference>
          </references>
        </pivotArea>
      </autoSortScope>
    </pivotField>
    <pivotField showAll="0"/>
    <pivotField showAll="0">
      <items count="6">
        <item x="0"/>
        <item x="3"/>
        <item x="1"/>
        <item x="4"/>
        <item x="2"/>
        <item t="default"/>
      </items>
    </pivotField>
    <pivotField axis="axisRow" showAll="0">
      <items count="18">
        <item x="13"/>
        <item x="14"/>
        <item x="5"/>
        <item x="11"/>
        <item x="15"/>
        <item x="2"/>
        <item x="3"/>
        <item x="6"/>
        <item x="0"/>
        <item x="1"/>
        <item x="8"/>
        <item x="9"/>
        <item x="10"/>
        <item sd="0" x="4"/>
        <item x="7"/>
        <item x="16"/>
        <item x="12"/>
        <item t="default"/>
      </items>
    </pivotField>
    <pivotField axis="axisRow" showAll="0">
      <items count="35">
        <item x="32"/>
        <item x="16"/>
        <item x="27"/>
        <item x="20"/>
        <item x="21"/>
        <item x="22"/>
        <item x="14"/>
        <item x="24"/>
        <item x="11"/>
        <item x="3"/>
        <item x="2"/>
        <item x="26"/>
        <item x="15"/>
        <item x="30"/>
        <item x="23"/>
        <item x="4"/>
        <item x="13"/>
        <item x="31"/>
        <item x="12"/>
        <item x="0"/>
        <item x="6"/>
        <item x="10"/>
        <item x="7"/>
        <item x="28"/>
        <item x="5"/>
        <item x="1"/>
        <item x="33"/>
        <item x="18"/>
        <item x="17"/>
        <item x="25"/>
        <item x="29"/>
        <item x="8"/>
        <item x="9"/>
        <item x="19"/>
        <item t="default"/>
      </items>
    </pivotField>
    <pivotField showAll="0"/>
    <pivotField showAll="0"/>
    <pivotField showAll="0"/>
    <pivotField showAll="0"/>
    <pivotField showAll="0"/>
    <pivotField showAll="0"/>
    <pivotField dataField="1" showAll="0"/>
    <pivotField showAll="0"/>
    <pivotField numFmtId="1" showAll="0"/>
  </pivotFields>
  <rowFields count="3">
    <field x="0"/>
    <field x="3"/>
    <field x="4"/>
  </rowFields>
  <rowItems count="17">
    <i>
      <x v="9"/>
    </i>
    <i r="1">
      <x v="13"/>
    </i>
    <i>
      <x v="10"/>
    </i>
    <i>
      <x v="7"/>
    </i>
    <i>
      <x v="6"/>
    </i>
    <i>
      <x v="2"/>
    </i>
    <i>
      <x v="13"/>
    </i>
    <i>
      <x/>
    </i>
    <i>
      <x v="4"/>
    </i>
    <i>
      <x v="14"/>
    </i>
    <i>
      <x v="8"/>
    </i>
    <i>
      <x v="1"/>
    </i>
    <i>
      <x v="12"/>
    </i>
    <i>
      <x v="11"/>
    </i>
    <i>
      <x v="3"/>
    </i>
    <i>
      <x v="5"/>
    </i>
    <i t="grand">
      <x/>
    </i>
  </rowItems>
  <colItems count="1">
    <i/>
  </colItems>
  <dataFields count="1">
    <dataField name="Sum of Sisa_Stok"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2B7523-9306-4E72-9583-AEF0A10BFAD5}" name="PivotTable8"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location ref="R18:S34" firstHeaderRow="1" firstDataRow="1" firstDataCol="1"/>
  <pivotFields count="14">
    <pivotField axis="axisRow" showAll="0" sortType="ascending">
      <items count="16">
        <item sd="0" x="0"/>
        <item sd="0" x="1"/>
        <item sd="0" x="5"/>
        <item sd="0" x="2"/>
        <item sd="0" x="6"/>
        <item sd="0" x="7"/>
        <item sd="0" x="12"/>
        <item sd="0" x="4"/>
        <item sd="0" x="9"/>
        <item sd="0" x="3"/>
        <item sd="0" x="13"/>
        <item sd="0" x="10"/>
        <item sd="0" x="8"/>
        <item sd="0" x="11"/>
        <item sd="0" x="14"/>
        <item t="default"/>
      </items>
      <autoSortScope>
        <pivotArea dataOnly="0" outline="0" fieldPosition="0">
          <references count="1">
            <reference field="4294967294" count="1" selected="0">
              <x v="0"/>
            </reference>
          </references>
        </pivotArea>
      </autoSortScope>
    </pivotField>
    <pivotField showAll="0"/>
    <pivotField showAll="0">
      <items count="6">
        <item x="0"/>
        <item x="3"/>
        <item x="1"/>
        <item x="4"/>
        <item x="2"/>
        <item t="default"/>
      </items>
    </pivotField>
    <pivotField axis="axisRow" showAll="0">
      <items count="18">
        <item x="13"/>
        <item x="14"/>
        <item x="5"/>
        <item x="11"/>
        <item x="15"/>
        <item x="2"/>
        <item x="3"/>
        <item x="6"/>
        <item x="0"/>
        <item x="1"/>
        <item x="8"/>
        <item x="9"/>
        <item x="10"/>
        <item sd="0" x="4"/>
        <item x="7"/>
        <item x="16"/>
        <item x="12"/>
        <item t="default"/>
      </items>
    </pivotField>
    <pivotField axis="axisRow" showAll="0">
      <items count="35">
        <item x="32"/>
        <item x="16"/>
        <item x="27"/>
        <item x="20"/>
        <item x="21"/>
        <item x="22"/>
        <item x="14"/>
        <item x="24"/>
        <item x="11"/>
        <item x="3"/>
        <item x="2"/>
        <item x="26"/>
        <item x="15"/>
        <item x="30"/>
        <item x="23"/>
        <item x="4"/>
        <item x="13"/>
        <item x="31"/>
        <item x="12"/>
        <item x="0"/>
        <item x="6"/>
        <item x="10"/>
        <item x="7"/>
        <item x="28"/>
        <item x="5"/>
        <item x="1"/>
        <item x="33"/>
        <item x="18"/>
        <item x="17"/>
        <item x="25"/>
        <item x="29"/>
        <item x="8"/>
        <item x="9"/>
        <item x="19"/>
        <item t="default"/>
      </items>
    </pivotField>
    <pivotField showAll="0"/>
    <pivotField showAll="0"/>
    <pivotField showAll="0"/>
    <pivotField showAll="0"/>
    <pivotField showAll="0"/>
    <pivotField showAll="0"/>
    <pivotField dataField="1" showAll="0"/>
    <pivotField showAll="0"/>
    <pivotField numFmtId="1" showAll="0"/>
  </pivotFields>
  <rowFields count="3">
    <field x="0"/>
    <field x="3"/>
    <field x="4"/>
  </rowFields>
  <rowItems count="16">
    <i>
      <x v="9"/>
    </i>
    <i>
      <x v="10"/>
    </i>
    <i>
      <x v="7"/>
    </i>
    <i>
      <x v="6"/>
    </i>
    <i>
      <x v="2"/>
    </i>
    <i>
      <x v="13"/>
    </i>
    <i>
      <x/>
    </i>
    <i>
      <x v="4"/>
    </i>
    <i>
      <x v="14"/>
    </i>
    <i>
      <x v="8"/>
    </i>
    <i>
      <x v="1"/>
    </i>
    <i>
      <x v="12"/>
    </i>
    <i>
      <x v="11"/>
    </i>
    <i>
      <x v="3"/>
    </i>
    <i>
      <x v="5"/>
    </i>
    <i t="grand">
      <x/>
    </i>
  </rowItems>
  <colItems count="1">
    <i/>
  </colItems>
  <dataFields count="1">
    <dataField name="Sum of Sisa_Stok" fld="11" baseField="0" baseItem="0"/>
  </dataFields>
  <formats count="7">
    <format dxfId="6">
      <pivotArea type="all" dataOnly="0" outline="0" fieldPosition="0"/>
    </format>
    <format dxfId="5">
      <pivotArea outline="0" collapsedLevelsAreSubtotals="1" fieldPosition="0"/>
    </format>
    <format dxfId="4">
      <pivotArea field="0" type="button" dataOnly="0" labelOnly="1" outline="0" axis="axisRow" fieldPosition="0"/>
    </format>
    <format dxfId="3">
      <pivotArea dataOnly="0" labelOnly="1" fieldPosition="0">
        <references count="1">
          <reference field="0" count="0"/>
        </references>
      </pivotArea>
    </format>
    <format dxfId="2">
      <pivotArea dataOnly="0" labelOnly="1" grandRow="1" outline="0" fieldPosition="0"/>
    </format>
    <format dxfId="1">
      <pivotArea dataOnly="0" labelOnly="1" fieldPosition="0">
        <references count="2">
          <reference field="0" count="1" selected="0">
            <x v="9"/>
          </reference>
          <reference field="3" count="1">
            <x v="13"/>
          </reference>
        </references>
      </pivotArea>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ategori" xr10:uid="{0651C48F-0A73-40FF-87D4-BB2E0C8ACABA}" sourceName="Kategori">
  <pivotTables>
    <pivotTable tabId="3" name="PivotTable5"/>
    <pivotTable tabId="3" name="PivotTable1"/>
    <pivotTable tabId="3" name="PivotTable3"/>
  </pivotTables>
  <data>
    <tabular pivotCacheId="1800490178">
      <items count="5">
        <i x="0" s="1"/>
        <i x="3"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k" xr10:uid="{5FC3047B-2781-4BF4-BFEE-5CE6860A7920}" sourceName="Produk">
  <pivotTables>
    <pivotTable tabId="3" name="PivotTable1"/>
  </pivotTables>
  <data>
    <tabular pivotCacheId="1800490178">
      <items count="17">
        <i x="13" s="1"/>
        <i x="14" s="1"/>
        <i x="5" s="1"/>
        <i x="11" s="1"/>
        <i x="15" s="1"/>
        <i x="2" s="1"/>
        <i x="3" s="1"/>
        <i x="6" s="1"/>
        <i x="0" s="1"/>
        <i x="1" s="1"/>
        <i x="8" s="1"/>
        <i x="9" s="1"/>
        <i x="10" s="1"/>
        <i x="4" s="1"/>
        <i x="7" s="1"/>
        <i x="16"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Kategori" xr10:uid="{4E2B33CE-BBDC-4F20-A999-713C461FFC3A}" cache="Slicer_Kategori" caption="Kategori" rowHeight="257175"/>
  <slicer name="Produk" xr10:uid="{DDF9BBD8-3128-4300-BBB7-286B9724A1BB}" cache="Slicer_Produk" caption="Produk" startItem="9" rowHeight="257175"/>
</slicers>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FCAFB-986F-421B-A1E8-EC61FC3E0451}">
  <sheetPr>
    <tabColor theme="4" tint="0.39997558519241921"/>
  </sheetPr>
  <dimension ref="A1:P54"/>
  <sheetViews>
    <sheetView topLeftCell="D1" zoomScale="82" zoomScaleNormal="82" workbookViewId="0">
      <pane ySplit="1" topLeftCell="A20" activePane="bottomLeft" state="frozen"/>
      <selection activeCell="I1" sqref="I1"/>
      <selection pane="bottomLeft" activeCell="H18" sqref="H18"/>
    </sheetView>
  </sheetViews>
  <sheetFormatPr defaultRowHeight="15" x14ac:dyDescent="0.25"/>
  <cols>
    <col min="1" max="1" width="21.7109375" bestFit="1" customWidth="1"/>
    <col min="2" max="2" width="21" bestFit="1" customWidth="1"/>
    <col min="3" max="3" width="11.28515625" bestFit="1" customWidth="1"/>
    <col min="4" max="4" width="21.85546875" bestFit="1" customWidth="1"/>
    <col min="5" max="5" width="17.85546875" bestFit="1" customWidth="1"/>
    <col min="6" max="6" width="13.42578125" bestFit="1" customWidth="1"/>
    <col min="7" max="7" width="14.5703125" bestFit="1" customWidth="1"/>
    <col min="8" max="8" width="13.42578125" bestFit="1" customWidth="1"/>
    <col min="9" max="9" width="9.85546875" bestFit="1" customWidth="1"/>
    <col min="10" max="10" width="12.85546875" bestFit="1" customWidth="1"/>
    <col min="11" max="11" width="9.7109375" bestFit="1" customWidth="1"/>
    <col min="12" max="12" width="12.28515625" bestFit="1" customWidth="1"/>
    <col min="13" max="13" width="19.42578125" bestFit="1" customWidth="1"/>
    <col min="14" max="14" width="19.5703125" bestFit="1" customWidth="1"/>
    <col min="15" max="15" width="14.7109375" bestFit="1" customWidth="1"/>
    <col min="16" max="16" width="15.7109375" bestFit="1" customWidth="1"/>
  </cols>
  <sheetData>
    <row r="1" spans="1:16" x14ac:dyDescent="0.25">
      <c r="A1" s="1" t="s">
        <v>0</v>
      </c>
      <c r="B1" s="1" t="s">
        <v>26</v>
      </c>
      <c r="C1" s="1" t="s">
        <v>1</v>
      </c>
      <c r="D1" s="1" t="s">
        <v>47</v>
      </c>
      <c r="E1" s="1" t="s">
        <v>2</v>
      </c>
      <c r="F1" s="1" t="s">
        <v>43</v>
      </c>
      <c r="G1" s="1" t="s">
        <v>3</v>
      </c>
      <c r="H1" s="1" t="s">
        <v>4</v>
      </c>
      <c r="I1" s="1" t="s">
        <v>5</v>
      </c>
      <c r="J1" s="1" t="s">
        <v>6</v>
      </c>
      <c r="K1" s="1" t="s">
        <v>7</v>
      </c>
      <c r="L1" s="1" t="s">
        <v>8</v>
      </c>
      <c r="M1" s="1" t="s">
        <v>53</v>
      </c>
      <c r="N1" s="1" t="s">
        <v>9</v>
      </c>
      <c r="O1" s="1" t="s">
        <v>98</v>
      </c>
      <c r="P1" s="1" t="s">
        <v>99</v>
      </c>
    </row>
    <row r="2" spans="1:16" x14ac:dyDescent="0.25">
      <c r="A2" t="s">
        <v>34</v>
      </c>
      <c r="B2" s="3">
        <v>45824</v>
      </c>
      <c r="C2" s="3" t="s">
        <v>42</v>
      </c>
      <c r="D2" t="s">
        <v>21</v>
      </c>
      <c r="E2" t="s">
        <v>52</v>
      </c>
      <c r="F2">
        <v>97000</v>
      </c>
      <c r="G2">
        <v>110425</v>
      </c>
      <c r="H2">
        <v>162389</v>
      </c>
      <c r="I2" s="7">
        <v>0.2</v>
      </c>
      <c r="J2">
        <v>3</v>
      </c>
      <c r="K2">
        <v>2</v>
      </c>
      <c r="L2">
        <v>1</v>
      </c>
      <c r="M2">
        <f>IFERROR(K2*H2, 0)</f>
        <v>324778</v>
      </c>
      <c r="N2" s="9">
        <f>IFERROR(M2*I2, 0)</f>
        <v>64955.600000000006</v>
      </c>
      <c r="O2" s="16">
        <f>M2/SUM($M$2:$M$54)</f>
        <v>4.8408788638546231E-2</v>
      </c>
      <c r="P2" s="15">
        <f>O2</f>
        <v>4.8408788638546231E-2</v>
      </c>
    </row>
    <row r="3" spans="1:16" x14ac:dyDescent="0.25">
      <c r="A3" t="s">
        <v>34</v>
      </c>
      <c r="B3" s="3">
        <v>45824</v>
      </c>
      <c r="C3" s="3" t="s">
        <v>42</v>
      </c>
      <c r="D3" t="s">
        <v>21</v>
      </c>
      <c r="E3" t="s">
        <v>49</v>
      </c>
      <c r="G3">
        <v>110425</v>
      </c>
      <c r="H3">
        <v>162389</v>
      </c>
      <c r="I3" s="7">
        <v>0.2</v>
      </c>
      <c r="J3">
        <v>3</v>
      </c>
      <c r="K3">
        <v>1</v>
      </c>
      <c r="L3">
        <v>2</v>
      </c>
      <c r="M3">
        <f t="shared" ref="M3:M54" si="0">IFERROR(K3*H3, 0)</f>
        <v>162389</v>
      </c>
      <c r="N3" s="9">
        <f t="shared" ref="N3:N54" si="1">IFERROR(M3*I3, 0)</f>
        <v>32477.800000000003</v>
      </c>
      <c r="O3" s="14">
        <f>M3/SUM($M$2:$M$54)</f>
        <v>2.4204394319273115E-2</v>
      </c>
      <c r="P3" s="15">
        <f>$P2+$O3</f>
        <v>7.261318295781935E-2</v>
      </c>
    </row>
    <row r="4" spans="1:16" x14ac:dyDescent="0.25">
      <c r="A4" t="s">
        <v>34</v>
      </c>
      <c r="B4" s="3">
        <v>45824</v>
      </c>
      <c r="C4" s="3" t="s">
        <v>42</v>
      </c>
      <c r="D4" t="s">
        <v>21</v>
      </c>
      <c r="E4" t="s">
        <v>50</v>
      </c>
      <c r="G4">
        <v>110425</v>
      </c>
      <c r="H4">
        <v>162389</v>
      </c>
      <c r="I4" s="7">
        <v>0.2</v>
      </c>
      <c r="J4">
        <v>3</v>
      </c>
      <c r="K4">
        <v>1</v>
      </c>
      <c r="L4">
        <v>2</v>
      </c>
      <c r="M4">
        <f t="shared" si="0"/>
        <v>162389</v>
      </c>
      <c r="N4" s="9">
        <f t="shared" si="1"/>
        <v>32477.800000000003</v>
      </c>
      <c r="O4" s="14">
        <f t="shared" ref="O4:O54" si="2">M4/SUM($M$2:$M$54)</f>
        <v>2.4204394319273115E-2</v>
      </c>
      <c r="P4" s="15">
        <f t="shared" ref="P4:P54" si="3">$P3+$O4</f>
        <v>9.6817577277092462E-2</v>
      </c>
    </row>
    <row r="5" spans="1:16" x14ac:dyDescent="0.25">
      <c r="A5" t="s">
        <v>34</v>
      </c>
      <c r="B5" s="3">
        <v>45824</v>
      </c>
      <c r="C5" s="3" t="s">
        <v>42</v>
      </c>
      <c r="D5" t="s">
        <v>21</v>
      </c>
      <c r="E5" t="s">
        <v>51</v>
      </c>
      <c r="G5">
        <v>110425</v>
      </c>
      <c r="H5">
        <v>162389</v>
      </c>
      <c r="I5" s="7">
        <v>0.2</v>
      </c>
      <c r="J5">
        <v>3</v>
      </c>
      <c r="K5">
        <v>2</v>
      </c>
      <c r="L5">
        <v>1</v>
      </c>
      <c r="M5">
        <f t="shared" si="0"/>
        <v>324778</v>
      </c>
      <c r="N5" s="9">
        <f t="shared" si="1"/>
        <v>64955.600000000006</v>
      </c>
      <c r="O5" s="14">
        <f t="shared" si="2"/>
        <v>4.8408788638546231E-2</v>
      </c>
      <c r="P5" s="15">
        <f t="shared" si="3"/>
        <v>0.1452263659156387</v>
      </c>
    </row>
    <row r="6" spans="1:16" x14ac:dyDescent="0.25">
      <c r="A6" t="s">
        <v>35</v>
      </c>
      <c r="B6" s="3">
        <v>45845</v>
      </c>
      <c r="C6" s="3" t="s">
        <v>42</v>
      </c>
      <c r="D6" t="s">
        <v>36</v>
      </c>
      <c r="E6" t="s">
        <v>62</v>
      </c>
      <c r="F6">
        <v>97000</v>
      </c>
      <c r="G6">
        <v>110425</v>
      </c>
      <c r="H6">
        <v>162389</v>
      </c>
      <c r="I6" s="7">
        <v>0.2</v>
      </c>
      <c r="J6">
        <v>4</v>
      </c>
      <c r="K6">
        <v>0</v>
      </c>
      <c r="L6">
        <v>4</v>
      </c>
      <c r="M6">
        <f t="shared" si="0"/>
        <v>0</v>
      </c>
      <c r="N6" s="9">
        <f t="shared" si="1"/>
        <v>0</v>
      </c>
      <c r="O6" s="14">
        <f t="shared" si="2"/>
        <v>0</v>
      </c>
      <c r="P6" s="15">
        <f t="shared" si="3"/>
        <v>0.1452263659156387</v>
      </c>
    </row>
    <row r="7" spans="1:16" x14ac:dyDescent="0.25">
      <c r="A7" t="s">
        <v>35</v>
      </c>
      <c r="B7" s="3">
        <v>45845</v>
      </c>
      <c r="C7" s="3" t="s">
        <v>42</v>
      </c>
      <c r="D7" t="s">
        <v>36</v>
      </c>
      <c r="E7" t="s">
        <v>52</v>
      </c>
      <c r="G7">
        <v>110425</v>
      </c>
      <c r="H7">
        <v>162389</v>
      </c>
      <c r="I7" s="7">
        <v>0.2</v>
      </c>
      <c r="J7">
        <v>3</v>
      </c>
      <c r="K7">
        <v>1</v>
      </c>
      <c r="L7">
        <v>2</v>
      </c>
      <c r="M7">
        <f t="shared" si="0"/>
        <v>162389</v>
      </c>
      <c r="N7" s="9">
        <f t="shared" si="1"/>
        <v>32477.800000000003</v>
      </c>
      <c r="O7" s="14">
        <f t="shared" si="2"/>
        <v>2.4204394319273115E-2</v>
      </c>
      <c r="P7" s="15">
        <f t="shared" si="3"/>
        <v>0.16943076023491183</v>
      </c>
    </row>
    <row r="8" spans="1:16" x14ac:dyDescent="0.25">
      <c r="A8" t="s">
        <v>35</v>
      </c>
      <c r="B8" s="3">
        <v>45845</v>
      </c>
      <c r="C8" s="3" t="s">
        <v>42</v>
      </c>
      <c r="D8" t="s">
        <v>36</v>
      </c>
      <c r="E8" t="s">
        <v>61</v>
      </c>
      <c r="G8">
        <v>110425</v>
      </c>
      <c r="H8">
        <v>162389</v>
      </c>
      <c r="I8" s="7">
        <v>0.2</v>
      </c>
      <c r="J8">
        <v>3</v>
      </c>
      <c r="K8">
        <v>0</v>
      </c>
      <c r="L8">
        <v>3</v>
      </c>
      <c r="M8">
        <f t="shared" si="0"/>
        <v>0</v>
      </c>
      <c r="N8" s="9">
        <f t="shared" si="1"/>
        <v>0</v>
      </c>
      <c r="O8" s="14">
        <f t="shared" si="2"/>
        <v>0</v>
      </c>
      <c r="P8" s="15">
        <f t="shared" si="3"/>
        <v>0.16943076023491183</v>
      </c>
    </row>
    <row r="9" spans="1:16" s="5" customFormat="1" x14ac:dyDescent="0.25">
      <c r="A9" t="s">
        <v>35</v>
      </c>
      <c r="B9" s="3">
        <v>45845</v>
      </c>
      <c r="C9" s="3" t="s">
        <v>42</v>
      </c>
      <c r="D9" t="s">
        <v>36</v>
      </c>
      <c r="E9" t="s">
        <v>60</v>
      </c>
      <c r="F9"/>
      <c r="G9">
        <v>110425</v>
      </c>
      <c r="H9">
        <v>162389</v>
      </c>
      <c r="I9" s="7">
        <v>0.2</v>
      </c>
      <c r="J9">
        <v>2</v>
      </c>
      <c r="K9">
        <v>0</v>
      </c>
      <c r="L9">
        <v>2</v>
      </c>
      <c r="M9">
        <f t="shared" si="0"/>
        <v>0</v>
      </c>
      <c r="N9" s="9">
        <f t="shared" si="1"/>
        <v>0</v>
      </c>
      <c r="O9" s="14">
        <f t="shared" si="2"/>
        <v>0</v>
      </c>
      <c r="P9" s="15">
        <f t="shared" si="3"/>
        <v>0.16943076023491183</v>
      </c>
    </row>
    <row r="10" spans="1:16" s="5" customFormat="1" x14ac:dyDescent="0.25">
      <c r="A10" s="5" t="s">
        <v>10</v>
      </c>
      <c r="B10" s="6">
        <v>45824</v>
      </c>
      <c r="C10" s="6" t="s">
        <v>44</v>
      </c>
      <c r="D10" s="5" t="s">
        <v>22</v>
      </c>
      <c r="E10" s="5" t="s">
        <v>72</v>
      </c>
      <c r="F10" s="5">
        <v>25833</v>
      </c>
      <c r="G10" s="5">
        <v>39258</v>
      </c>
      <c r="H10" s="5">
        <v>81787</v>
      </c>
      <c r="I10" s="8">
        <v>0.4</v>
      </c>
      <c r="J10" s="5">
        <v>4</v>
      </c>
      <c r="K10" s="5">
        <v>0</v>
      </c>
      <c r="L10" s="5">
        <v>4</v>
      </c>
      <c r="M10" s="5">
        <f t="shared" si="0"/>
        <v>0</v>
      </c>
      <c r="N10" s="10">
        <f t="shared" si="1"/>
        <v>0</v>
      </c>
      <c r="O10" s="14">
        <f t="shared" si="2"/>
        <v>0</v>
      </c>
      <c r="P10" s="15">
        <f t="shared" si="3"/>
        <v>0.16943076023491183</v>
      </c>
    </row>
    <row r="11" spans="1:16" s="5" customFormat="1" x14ac:dyDescent="0.25">
      <c r="A11" s="5" t="s">
        <v>10</v>
      </c>
      <c r="B11" s="6">
        <v>45824</v>
      </c>
      <c r="C11" s="6" t="s">
        <v>44</v>
      </c>
      <c r="D11" s="5" t="s">
        <v>22</v>
      </c>
      <c r="E11" s="5" t="s">
        <v>74</v>
      </c>
      <c r="G11" s="5">
        <v>39258</v>
      </c>
      <c r="H11" s="5">
        <v>81787</v>
      </c>
      <c r="I11" s="8">
        <v>0.4</v>
      </c>
      <c r="J11" s="5">
        <v>4</v>
      </c>
      <c r="K11" s="5">
        <v>2</v>
      </c>
      <c r="L11" s="5">
        <v>2</v>
      </c>
      <c r="M11" s="5">
        <f t="shared" si="0"/>
        <v>163574</v>
      </c>
      <c r="N11" s="10">
        <f t="shared" si="1"/>
        <v>65429.600000000006</v>
      </c>
      <c r="O11" s="14">
        <f t="shared" si="2"/>
        <v>2.4381020859668947E-2</v>
      </c>
      <c r="P11" s="15">
        <f t="shared" si="3"/>
        <v>0.19381178109458078</v>
      </c>
    </row>
    <row r="12" spans="1:16" s="5" customFormat="1" x14ac:dyDescent="0.25">
      <c r="A12" s="5" t="s">
        <v>10</v>
      </c>
      <c r="B12" s="6">
        <v>45824</v>
      </c>
      <c r="C12" s="6" t="s">
        <v>44</v>
      </c>
      <c r="D12" s="5" t="s">
        <v>22</v>
      </c>
      <c r="E12" s="5" t="s">
        <v>68</v>
      </c>
      <c r="G12" s="5">
        <v>39258</v>
      </c>
      <c r="H12" s="5">
        <v>81787</v>
      </c>
      <c r="I12" s="8">
        <v>0.4</v>
      </c>
      <c r="J12" s="5">
        <v>4</v>
      </c>
      <c r="K12" s="5">
        <v>1</v>
      </c>
      <c r="L12" s="5">
        <v>3</v>
      </c>
      <c r="M12" s="5">
        <f t="shared" si="0"/>
        <v>81787</v>
      </c>
      <c r="N12" s="10">
        <f t="shared" si="1"/>
        <v>32714.800000000003</v>
      </c>
      <c r="O12" s="14">
        <f t="shared" si="2"/>
        <v>1.2190510429834473E-2</v>
      </c>
      <c r="P12" s="15">
        <f t="shared" si="3"/>
        <v>0.20600229152441524</v>
      </c>
    </row>
    <row r="13" spans="1:16" s="5" customFormat="1" x14ac:dyDescent="0.25">
      <c r="A13" s="5" t="s">
        <v>10</v>
      </c>
      <c r="B13" s="6">
        <v>45824</v>
      </c>
      <c r="C13" s="6" t="s">
        <v>44</v>
      </c>
      <c r="D13" s="5" t="s">
        <v>22</v>
      </c>
      <c r="E13" s="5" t="s">
        <v>69</v>
      </c>
      <c r="G13" s="5">
        <v>39258</v>
      </c>
      <c r="H13" s="5">
        <v>81787</v>
      </c>
      <c r="I13" s="8">
        <v>0.4</v>
      </c>
      <c r="J13" s="5">
        <v>4</v>
      </c>
      <c r="K13" s="5">
        <v>0</v>
      </c>
      <c r="L13" s="5">
        <v>4</v>
      </c>
      <c r="M13" s="5">
        <f t="shared" si="0"/>
        <v>0</v>
      </c>
      <c r="N13" s="10">
        <f t="shared" si="1"/>
        <v>0</v>
      </c>
      <c r="O13" s="14">
        <f t="shared" si="2"/>
        <v>0</v>
      </c>
      <c r="P13" s="15">
        <f t="shared" si="3"/>
        <v>0.20600229152441524</v>
      </c>
    </row>
    <row r="14" spans="1:16" s="5" customFormat="1" x14ac:dyDescent="0.25">
      <c r="A14" s="5" t="s">
        <v>10</v>
      </c>
      <c r="B14" s="6">
        <v>45824</v>
      </c>
      <c r="C14" s="6" t="s">
        <v>44</v>
      </c>
      <c r="D14" s="5" t="s">
        <v>22</v>
      </c>
      <c r="E14" s="5" t="s">
        <v>70</v>
      </c>
      <c r="G14" s="5">
        <v>39258</v>
      </c>
      <c r="H14" s="5">
        <v>81787</v>
      </c>
      <c r="I14" s="8">
        <v>0.4</v>
      </c>
      <c r="J14" s="5">
        <v>2</v>
      </c>
      <c r="K14" s="5">
        <v>2</v>
      </c>
      <c r="L14" s="5">
        <v>0</v>
      </c>
      <c r="M14" s="5">
        <f t="shared" si="0"/>
        <v>163574</v>
      </c>
      <c r="N14" s="10">
        <f t="shared" si="1"/>
        <v>65429.600000000006</v>
      </c>
      <c r="O14" s="14">
        <f t="shared" si="2"/>
        <v>2.4381020859668947E-2</v>
      </c>
      <c r="P14" s="15">
        <f t="shared" si="3"/>
        <v>0.23038331238408419</v>
      </c>
    </row>
    <row r="15" spans="1:16" s="5" customFormat="1" x14ac:dyDescent="0.25">
      <c r="A15" s="5" t="s">
        <v>10</v>
      </c>
      <c r="B15" s="6">
        <v>45824</v>
      </c>
      <c r="C15" s="6" t="s">
        <v>44</v>
      </c>
      <c r="D15" s="5" t="s">
        <v>22</v>
      </c>
      <c r="E15" s="5" t="s">
        <v>71</v>
      </c>
      <c r="G15" s="5">
        <v>39258</v>
      </c>
      <c r="H15" s="5">
        <v>81787</v>
      </c>
      <c r="I15" s="8">
        <v>0.4</v>
      </c>
      <c r="J15" s="5">
        <v>2</v>
      </c>
      <c r="K15" s="5">
        <v>0</v>
      </c>
      <c r="L15" s="5">
        <v>2</v>
      </c>
      <c r="M15" s="5">
        <f t="shared" si="0"/>
        <v>0</v>
      </c>
      <c r="N15" s="10">
        <f t="shared" si="1"/>
        <v>0</v>
      </c>
      <c r="O15" s="14">
        <f t="shared" si="2"/>
        <v>0</v>
      </c>
      <c r="P15" s="15">
        <f t="shared" si="3"/>
        <v>0.23038331238408419</v>
      </c>
    </row>
    <row r="16" spans="1:16" s="5" customFormat="1" x14ac:dyDescent="0.25">
      <c r="A16" s="5" t="s">
        <v>10</v>
      </c>
      <c r="B16" s="6">
        <v>45824</v>
      </c>
      <c r="C16" s="6" t="s">
        <v>44</v>
      </c>
      <c r="D16" s="5" t="s">
        <v>23</v>
      </c>
      <c r="E16" s="5" t="s">
        <v>74</v>
      </c>
      <c r="F16" s="5">
        <v>25000</v>
      </c>
      <c r="G16" s="5">
        <v>39258</v>
      </c>
      <c r="H16" s="5">
        <v>81787</v>
      </c>
      <c r="I16" s="8">
        <v>0.4</v>
      </c>
      <c r="J16" s="5">
        <v>4</v>
      </c>
      <c r="K16" s="5">
        <v>4</v>
      </c>
      <c r="L16" s="5">
        <v>0</v>
      </c>
      <c r="M16" s="5">
        <f t="shared" si="0"/>
        <v>327148</v>
      </c>
      <c r="N16" s="10">
        <f t="shared" si="1"/>
        <v>130859.20000000001</v>
      </c>
      <c r="O16" s="14">
        <f t="shared" si="2"/>
        <v>4.8762041719337894E-2</v>
      </c>
      <c r="P16" s="15">
        <f t="shared" si="3"/>
        <v>0.27914535410342206</v>
      </c>
    </row>
    <row r="17" spans="1:16" s="5" customFormat="1" x14ac:dyDescent="0.25">
      <c r="A17" s="5" t="s">
        <v>10</v>
      </c>
      <c r="B17" s="6">
        <v>45824</v>
      </c>
      <c r="C17" s="6" t="s">
        <v>44</v>
      </c>
      <c r="D17" s="5" t="s">
        <v>23</v>
      </c>
      <c r="E17" s="5" t="s">
        <v>73</v>
      </c>
      <c r="G17" s="5">
        <v>39258</v>
      </c>
      <c r="H17" s="5">
        <v>81787</v>
      </c>
      <c r="I17" s="8">
        <v>0.4</v>
      </c>
      <c r="J17" s="5">
        <v>4</v>
      </c>
      <c r="K17" s="5">
        <v>0</v>
      </c>
      <c r="L17" s="5">
        <v>4</v>
      </c>
      <c r="M17" s="5">
        <f t="shared" si="0"/>
        <v>0</v>
      </c>
      <c r="N17" s="10">
        <f t="shared" si="1"/>
        <v>0</v>
      </c>
      <c r="O17" s="14">
        <f t="shared" si="2"/>
        <v>0</v>
      </c>
      <c r="P17" s="15">
        <f t="shared" si="3"/>
        <v>0.27914535410342206</v>
      </c>
    </row>
    <row r="18" spans="1:16" s="5" customFormat="1" x14ac:dyDescent="0.25">
      <c r="A18" s="5" t="s">
        <v>10</v>
      </c>
      <c r="B18" s="6">
        <v>45824</v>
      </c>
      <c r="C18" s="6" t="s">
        <v>44</v>
      </c>
      <c r="D18" s="5" t="s">
        <v>23</v>
      </c>
      <c r="E18" s="5" t="s">
        <v>39</v>
      </c>
      <c r="G18" s="5">
        <v>39258</v>
      </c>
      <c r="H18" s="5">
        <v>81787</v>
      </c>
      <c r="I18" s="8">
        <v>0.4</v>
      </c>
      <c r="J18" s="5">
        <v>4</v>
      </c>
      <c r="K18" s="5">
        <v>1</v>
      </c>
      <c r="L18" s="5">
        <v>3</v>
      </c>
      <c r="M18" s="5">
        <f t="shared" si="0"/>
        <v>81787</v>
      </c>
      <c r="N18" s="10">
        <f t="shared" si="1"/>
        <v>32714.800000000003</v>
      </c>
      <c r="O18" s="14">
        <f t="shared" si="2"/>
        <v>1.2190510429834473E-2</v>
      </c>
      <c r="P18" s="15">
        <f t="shared" si="3"/>
        <v>0.29133586453325655</v>
      </c>
    </row>
    <row r="19" spans="1:16" x14ac:dyDescent="0.25">
      <c r="A19" s="5" t="s">
        <v>11</v>
      </c>
      <c r="B19" s="6">
        <v>45824</v>
      </c>
      <c r="C19" s="6" t="s">
        <v>48</v>
      </c>
      <c r="D19" s="5" t="s">
        <v>24</v>
      </c>
      <c r="E19" s="5" t="s">
        <v>54</v>
      </c>
      <c r="F19" s="5">
        <v>78000</v>
      </c>
      <c r="G19" s="5">
        <v>91425</v>
      </c>
      <c r="H19" s="5">
        <v>140654</v>
      </c>
      <c r="I19" s="8">
        <v>0.23</v>
      </c>
      <c r="J19" s="5">
        <v>3</v>
      </c>
      <c r="K19" s="5">
        <v>1</v>
      </c>
      <c r="L19" s="5">
        <v>2</v>
      </c>
      <c r="M19" s="5">
        <f t="shared" si="0"/>
        <v>140654</v>
      </c>
      <c r="N19" s="10">
        <f t="shared" si="1"/>
        <v>32350.420000000002</v>
      </c>
      <c r="O19" s="14">
        <f t="shared" si="2"/>
        <v>2.096475055935464E-2</v>
      </c>
      <c r="P19" s="15">
        <f t="shared" si="3"/>
        <v>0.3123006150926112</v>
      </c>
    </row>
    <row r="20" spans="1:16" x14ac:dyDescent="0.25">
      <c r="A20" t="s">
        <v>12</v>
      </c>
      <c r="B20" s="3">
        <v>45824</v>
      </c>
      <c r="C20" s="3" t="s">
        <v>45</v>
      </c>
      <c r="D20" t="s">
        <v>25</v>
      </c>
      <c r="E20" t="s">
        <v>64</v>
      </c>
      <c r="F20">
        <v>110000</v>
      </c>
      <c r="G20">
        <v>123425</v>
      </c>
      <c r="H20">
        <v>169075</v>
      </c>
      <c r="I20" s="7">
        <v>0.15</v>
      </c>
      <c r="J20">
        <v>4</v>
      </c>
      <c r="K20">
        <v>4</v>
      </c>
      <c r="L20">
        <v>0</v>
      </c>
      <c r="M20">
        <f t="shared" si="0"/>
        <v>676300</v>
      </c>
      <c r="N20" s="9">
        <f t="shared" si="1"/>
        <v>101445</v>
      </c>
      <c r="O20" s="14">
        <f t="shared" si="2"/>
        <v>0.10080382216852378</v>
      </c>
      <c r="P20" s="15">
        <f t="shared" si="3"/>
        <v>0.41310443726113499</v>
      </c>
    </row>
    <row r="21" spans="1:16" x14ac:dyDescent="0.25">
      <c r="A21" t="s">
        <v>12</v>
      </c>
      <c r="B21" s="3">
        <v>45824</v>
      </c>
      <c r="C21" s="3" t="s">
        <v>45</v>
      </c>
      <c r="D21" t="s">
        <v>25</v>
      </c>
      <c r="E21" t="s">
        <v>67</v>
      </c>
      <c r="G21">
        <v>123425</v>
      </c>
      <c r="H21">
        <v>169075</v>
      </c>
      <c r="I21" s="7">
        <v>0.15</v>
      </c>
      <c r="J21">
        <v>4</v>
      </c>
      <c r="K21">
        <v>3</v>
      </c>
      <c r="L21">
        <v>1</v>
      </c>
      <c r="M21">
        <f t="shared" si="0"/>
        <v>507225</v>
      </c>
      <c r="N21" s="9">
        <f t="shared" si="1"/>
        <v>76083.75</v>
      </c>
      <c r="O21" s="14">
        <f t="shared" si="2"/>
        <v>7.5602866626392831E-2</v>
      </c>
      <c r="P21" s="15">
        <f t="shared" si="3"/>
        <v>0.48870730388752781</v>
      </c>
    </row>
    <row r="22" spans="1:16" x14ac:dyDescent="0.25">
      <c r="A22" t="s">
        <v>12</v>
      </c>
      <c r="B22" s="3">
        <v>45824</v>
      </c>
      <c r="C22" s="3" t="s">
        <v>45</v>
      </c>
      <c r="D22" t="s">
        <v>25</v>
      </c>
      <c r="E22" t="s">
        <v>66</v>
      </c>
      <c r="G22">
        <v>123425</v>
      </c>
      <c r="H22">
        <v>169075</v>
      </c>
      <c r="I22" s="7">
        <v>0.15</v>
      </c>
      <c r="J22">
        <v>4</v>
      </c>
      <c r="K22">
        <v>1</v>
      </c>
      <c r="L22">
        <v>3</v>
      </c>
      <c r="M22">
        <f t="shared" si="0"/>
        <v>169075</v>
      </c>
      <c r="N22" s="9">
        <f t="shared" si="1"/>
        <v>25361.25</v>
      </c>
      <c r="O22" s="14">
        <f t="shared" si="2"/>
        <v>2.5200955542130945E-2</v>
      </c>
      <c r="P22" s="15">
        <f t="shared" si="3"/>
        <v>0.51390825942965879</v>
      </c>
    </row>
    <row r="23" spans="1:16" x14ac:dyDescent="0.25">
      <c r="A23" t="s">
        <v>13</v>
      </c>
      <c r="B23" s="3">
        <v>45831</v>
      </c>
      <c r="C23" s="3" t="s">
        <v>42</v>
      </c>
      <c r="D23" t="s">
        <v>27</v>
      </c>
      <c r="E23" t="s">
        <v>64</v>
      </c>
      <c r="F23">
        <v>80000</v>
      </c>
      <c r="G23">
        <v>93425</v>
      </c>
      <c r="H23">
        <v>137389</v>
      </c>
      <c r="I23" s="7">
        <v>0.2</v>
      </c>
      <c r="J23">
        <v>3</v>
      </c>
      <c r="K23">
        <v>1</v>
      </c>
      <c r="L23">
        <v>2</v>
      </c>
      <c r="M23">
        <f t="shared" si="0"/>
        <v>137389</v>
      </c>
      <c r="N23" s="9">
        <f t="shared" si="1"/>
        <v>27477.800000000003</v>
      </c>
      <c r="O23" s="14">
        <f t="shared" si="2"/>
        <v>2.0478095998685959E-2</v>
      </c>
      <c r="P23" s="15">
        <f t="shared" si="3"/>
        <v>0.53438635542834478</v>
      </c>
    </row>
    <row r="24" spans="1:16" x14ac:dyDescent="0.25">
      <c r="A24" t="s">
        <v>13</v>
      </c>
      <c r="B24" s="3">
        <v>45831</v>
      </c>
      <c r="C24" s="3" t="s">
        <v>42</v>
      </c>
      <c r="D24" t="s">
        <v>27</v>
      </c>
      <c r="E24" t="s">
        <v>62</v>
      </c>
      <c r="G24">
        <v>93425</v>
      </c>
      <c r="H24">
        <v>137389</v>
      </c>
      <c r="I24" s="7">
        <v>0.2</v>
      </c>
      <c r="J24">
        <v>3</v>
      </c>
      <c r="K24">
        <v>2</v>
      </c>
      <c r="L24">
        <v>1</v>
      </c>
      <c r="M24">
        <f t="shared" si="0"/>
        <v>274778</v>
      </c>
      <c r="N24" s="9">
        <f t="shared" si="1"/>
        <v>54955.600000000006</v>
      </c>
      <c r="O24" s="14">
        <f t="shared" si="2"/>
        <v>4.0956191997371917E-2</v>
      </c>
      <c r="P24" s="15">
        <f t="shared" si="3"/>
        <v>0.57534254742571667</v>
      </c>
    </row>
    <row r="25" spans="1:16" x14ac:dyDescent="0.25">
      <c r="A25" t="s">
        <v>13</v>
      </c>
      <c r="B25" s="3">
        <v>45831</v>
      </c>
      <c r="C25" s="3" t="s">
        <v>42</v>
      </c>
      <c r="D25" t="s">
        <v>27</v>
      </c>
      <c r="E25" t="s">
        <v>63</v>
      </c>
      <c r="G25">
        <v>93425</v>
      </c>
      <c r="H25">
        <v>137389</v>
      </c>
      <c r="I25" s="7">
        <v>0.2</v>
      </c>
      <c r="J25">
        <v>3</v>
      </c>
      <c r="K25">
        <v>2</v>
      </c>
      <c r="L25">
        <v>1</v>
      </c>
      <c r="M25">
        <f t="shared" si="0"/>
        <v>274778</v>
      </c>
      <c r="N25" s="9">
        <f t="shared" si="1"/>
        <v>54955.600000000006</v>
      </c>
      <c r="O25" s="14">
        <f t="shared" si="2"/>
        <v>4.0956191997371917E-2</v>
      </c>
      <c r="P25" s="15">
        <f t="shared" si="3"/>
        <v>0.61629873942308855</v>
      </c>
    </row>
    <row r="26" spans="1:16" x14ac:dyDescent="0.25">
      <c r="A26" t="s">
        <v>14</v>
      </c>
      <c r="B26" s="3">
        <v>45831</v>
      </c>
      <c r="C26" s="3" t="s">
        <v>45</v>
      </c>
      <c r="D26" t="s">
        <v>28</v>
      </c>
      <c r="E26" t="s">
        <v>59</v>
      </c>
      <c r="F26">
        <v>90000</v>
      </c>
      <c r="G26">
        <v>103425</v>
      </c>
      <c r="H26">
        <v>141678</v>
      </c>
      <c r="I26" s="7">
        <v>0.15</v>
      </c>
      <c r="J26">
        <v>5</v>
      </c>
      <c r="K26">
        <v>1</v>
      </c>
      <c r="L26">
        <v>4</v>
      </c>
      <c r="M26">
        <f t="shared" si="0"/>
        <v>141678</v>
      </c>
      <c r="N26" s="9">
        <f t="shared" si="1"/>
        <v>21251.7</v>
      </c>
      <c r="O26" s="14">
        <f t="shared" si="2"/>
        <v>2.1117379738565891E-2</v>
      </c>
      <c r="P26" s="15">
        <f t="shared" si="3"/>
        <v>0.63741611916165442</v>
      </c>
    </row>
    <row r="27" spans="1:16" x14ac:dyDescent="0.25">
      <c r="A27" t="s">
        <v>14</v>
      </c>
      <c r="B27" s="3">
        <v>45831</v>
      </c>
      <c r="C27" s="3" t="s">
        <v>45</v>
      </c>
      <c r="D27" t="s">
        <v>28</v>
      </c>
      <c r="E27" t="s">
        <v>57</v>
      </c>
      <c r="G27">
        <v>103425</v>
      </c>
      <c r="H27">
        <v>141678</v>
      </c>
      <c r="I27" s="7">
        <v>0.15</v>
      </c>
      <c r="J27">
        <v>3</v>
      </c>
      <c r="K27">
        <v>3</v>
      </c>
      <c r="L27">
        <v>0</v>
      </c>
      <c r="M27">
        <f t="shared" si="0"/>
        <v>425034</v>
      </c>
      <c r="N27" s="9">
        <f t="shared" si="1"/>
        <v>63755.1</v>
      </c>
      <c r="O27" s="14">
        <f t="shared" si="2"/>
        <v>6.335213921569767E-2</v>
      </c>
      <c r="P27" s="15">
        <f t="shared" si="3"/>
        <v>0.70076825837735213</v>
      </c>
    </row>
    <row r="28" spans="1:16" s="5" customFormat="1" x14ac:dyDescent="0.25">
      <c r="A28" s="5" t="s">
        <v>14</v>
      </c>
      <c r="B28" s="6">
        <v>45831</v>
      </c>
      <c r="C28" s="6" t="s">
        <v>45</v>
      </c>
      <c r="D28" s="5" t="s">
        <v>28</v>
      </c>
      <c r="E28" s="5" t="s">
        <v>58</v>
      </c>
      <c r="G28" s="5">
        <v>103425</v>
      </c>
      <c r="H28" s="5">
        <v>141678</v>
      </c>
      <c r="I28" s="7">
        <v>0.15</v>
      </c>
      <c r="J28" s="5">
        <v>4</v>
      </c>
      <c r="K28" s="5">
        <v>0</v>
      </c>
      <c r="L28" s="5">
        <v>4</v>
      </c>
      <c r="M28">
        <f t="shared" si="0"/>
        <v>0</v>
      </c>
      <c r="N28" s="9">
        <f t="shared" si="1"/>
        <v>0</v>
      </c>
      <c r="O28" s="14">
        <f t="shared" si="2"/>
        <v>0</v>
      </c>
      <c r="P28" s="15">
        <f t="shared" si="3"/>
        <v>0.70076825837735213</v>
      </c>
    </row>
    <row r="29" spans="1:16" s="5" customFormat="1" x14ac:dyDescent="0.25">
      <c r="A29" s="5" t="s">
        <v>15</v>
      </c>
      <c r="B29" s="6">
        <v>45838</v>
      </c>
      <c r="C29" s="6" t="s">
        <v>45</v>
      </c>
      <c r="D29" s="5" t="s">
        <v>29</v>
      </c>
      <c r="E29" s="5" t="s">
        <v>52</v>
      </c>
      <c r="F29" s="5">
        <v>90000</v>
      </c>
      <c r="G29" s="5">
        <v>103425</v>
      </c>
      <c r="H29" s="5">
        <v>141678</v>
      </c>
      <c r="I29" s="8">
        <v>0.15</v>
      </c>
      <c r="J29" s="5">
        <v>4</v>
      </c>
      <c r="K29" s="5">
        <v>1</v>
      </c>
      <c r="L29" s="5">
        <v>3</v>
      </c>
      <c r="M29" s="5">
        <f t="shared" si="0"/>
        <v>141678</v>
      </c>
      <c r="N29" s="10">
        <f t="shared" si="1"/>
        <v>21251.7</v>
      </c>
      <c r="O29" s="14">
        <f t="shared" si="2"/>
        <v>2.1117379738565891E-2</v>
      </c>
      <c r="P29" s="15">
        <f t="shared" si="3"/>
        <v>0.72188563811591799</v>
      </c>
    </row>
    <row r="30" spans="1:16" s="5" customFormat="1" x14ac:dyDescent="0.25">
      <c r="A30" s="5" t="s">
        <v>15</v>
      </c>
      <c r="B30" s="6">
        <v>45838</v>
      </c>
      <c r="C30" s="6" t="s">
        <v>45</v>
      </c>
      <c r="D30" s="5" t="s">
        <v>29</v>
      </c>
      <c r="E30" s="5" t="s">
        <v>54</v>
      </c>
      <c r="G30" s="5">
        <v>103425</v>
      </c>
      <c r="H30" s="5">
        <v>141678</v>
      </c>
      <c r="I30" s="8">
        <v>0.15</v>
      </c>
      <c r="J30" s="5">
        <v>5</v>
      </c>
      <c r="K30" s="5">
        <v>0</v>
      </c>
      <c r="L30" s="5">
        <v>5</v>
      </c>
      <c r="M30" s="5">
        <f t="shared" si="0"/>
        <v>0</v>
      </c>
      <c r="N30" s="10">
        <f t="shared" si="1"/>
        <v>0</v>
      </c>
      <c r="O30" s="14">
        <f t="shared" si="2"/>
        <v>0</v>
      </c>
      <c r="P30" s="15">
        <f t="shared" si="3"/>
        <v>0.72188563811591799</v>
      </c>
    </row>
    <row r="31" spans="1:16" s="5" customFormat="1" x14ac:dyDescent="0.25">
      <c r="A31" s="5" t="s">
        <v>15</v>
      </c>
      <c r="B31" s="6">
        <v>45838</v>
      </c>
      <c r="C31" s="6" t="s">
        <v>45</v>
      </c>
      <c r="D31" s="5" t="s">
        <v>29</v>
      </c>
      <c r="E31" s="5" t="s">
        <v>65</v>
      </c>
      <c r="G31" s="5">
        <v>103425</v>
      </c>
      <c r="H31" s="5">
        <v>141678</v>
      </c>
      <c r="I31" s="8">
        <v>0.15</v>
      </c>
      <c r="J31" s="5">
        <v>4</v>
      </c>
      <c r="K31" s="5">
        <v>0</v>
      </c>
      <c r="L31" s="5">
        <v>4</v>
      </c>
      <c r="M31" s="5">
        <f t="shared" si="0"/>
        <v>0</v>
      </c>
      <c r="N31" s="10">
        <f t="shared" si="1"/>
        <v>0</v>
      </c>
      <c r="O31" s="14">
        <f t="shared" si="2"/>
        <v>0</v>
      </c>
      <c r="P31" s="15">
        <f t="shared" si="3"/>
        <v>0.72188563811591799</v>
      </c>
    </row>
    <row r="32" spans="1:16" s="5" customFormat="1" x14ac:dyDescent="0.25">
      <c r="A32" s="5" t="s">
        <v>15</v>
      </c>
      <c r="B32" s="6">
        <v>45838</v>
      </c>
      <c r="C32" s="6" t="s">
        <v>45</v>
      </c>
      <c r="D32" s="5" t="s">
        <v>30</v>
      </c>
      <c r="E32" s="5" t="s">
        <v>52</v>
      </c>
      <c r="F32" s="5">
        <v>90000</v>
      </c>
      <c r="G32" s="5">
        <v>103425</v>
      </c>
      <c r="H32" s="5">
        <v>141678</v>
      </c>
      <c r="I32" s="8">
        <v>0.15</v>
      </c>
      <c r="J32" s="5">
        <v>4</v>
      </c>
      <c r="K32" s="5">
        <v>1</v>
      </c>
      <c r="L32" s="5">
        <v>3</v>
      </c>
      <c r="M32" s="5">
        <f t="shared" si="0"/>
        <v>141678</v>
      </c>
      <c r="N32" s="10">
        <f t="shared" si="1"/>
        <v>21251.7</v>
      </c>
      <c r="O32" s="14">
        <f t="shared" si="2"/>
        <v>2.1117379738565891E-2</v>
      </c>
      <c r="P32" s="15">
        <f t="shared" si="3"/>
        <v>0.74300301785448386</v>
      </c>
    </row>
    <row r="33" spans="1:16" s="5" customFormat="1" x14ac:dyDescent="0.25">
      <c r="A33" s="5" t="s">
        <v>15</v>
      </c>
      <c r="B33" s="6">
        <v>45838</v>
      </c>
      <c r="C33" s="6" t="s">
        <v>45</v>
      </c>
      <c r="D33" s="5" t="s">
        <v>30</v>
      </c>
      <c r="E33" s="5" t="s">
        <v>54</v>
      </c>
      <c r="G33" s="5">
        <v>103425</v>
      </c>
      <c r="H33" s="5">
        <v>141678</v>
      </c>
      <c r="I33" s="8">
        <v>0.15</v>
      </c>
      <c r="J33" s="5">
        <v>3</v>
      </c>
      <c r="K33" s="5">
        <v>0</v>
      </c>
      <c r="L33" s="5">
        <v>3</v>
      </c>
      <c r="M33" s="5">
        <f t="shared" si="0"/>
        <v>0</v>
      </c>
      <c r="N33" s="10">
        <f t="shared" si="1"/>
        <v>0</v>
      </c>
      <c r="O33" s="14">
        <f t="shared" si="2"/>
        <v>0</v>
      </c>
      <c r="P33" s="15">
        <f t="shared" si="3"/>
        <v>0.74300301785448386</v>
      </c>
    </row>
    <row r="34" spans="1:16" s="5" customFormat="1" x14ac:dyDescent="0.25">
      <c r="A34" s="5" t="s">
        <v>15</v>
      </c>
      <c r="B34" s="6">
        <v>45838</v>
      </c>
      <c r="C34" s="6" t="s">
        <v>45</v>
      </c>
      <c r="D34" s="5" t="s">
        <v>30</v>
      </c>
      <c r="E34" s="5" t="s">
        <v>65</v>
      </c>
      <c r="G34" s="5">
        <v>103425</v>
      </c>
      <c r="H34" s="5">
        <v>141678</v>
      </c>
      <c r="I34" s="8">
        <v>0.15</v>
      </c>
      <c r="J34" s="5">
        <v>4</v>
      </c>
      <c r="K34" s="5">
        <v>0</v>
      </c>
      <c r="L34" s="5">
        <v>4</v>
      </c>
      <c r="M34" s="5">
        <f t="shared" si="0"/>
        <v>0</v>
      </c>
      <c r="N34" s="10">
        <f t="shared" si="1"/>
        <v>0</v>
      </c>
      <c r="O34" s="14">
        <f t="shared" si="2"/>
        <v>0</v>
      </c>
      <c r="P34" s="15">
        <f t="shared" si="3"/>
        <v>0.74300301785448386</v>
      </c>
    </row>
    <row r="35" spans="1:16" x14ac:dyDescent="0.25">
      <c r="A35" t="s">
        <v>16</v>
      </c>
      <c r="B35" s="3">
        <v>45838</v>
      </c>
      <c r="C35" s="3" t="s">
        <v>46</v>
      </c>
      <c r="D35" t="s">
        <v>32</v>
      </c>
      <c r="E35" t="s">
        <v>77</v>
      </c>
      <c r="F35">
        <v>145000</v>
      </c>
      <c r="G35">
        <v>158425</v>
      </c>
      <c r="H35">
        <v>251468</v>
      </c>
      <c r="I35" s="7">
        <v>0.25</v>
      </c>
      <c r="J35" s="5">
        <v>2</v>
      </c>
      <c r="K35" s="5">
        <v>0</v>
      </c>
      <c r="L35" s="5">
        <v>2</v>
      </c>
      <c r="M35">
        <f t="shared" si="0"/>
        <v>0</v>
      </c>
      <c r="N35" s="9">
        <f t="shared" si="1"/>
        <v>0</v>
      </c>
      <c r="O35" s="14">
        <f t="shared" si="2"/>
        <v>0</v>
      </c>
      <c r="P35" s="15">
        <f t="shared" si="3"/>
        <v>0.74300301785448386</v>
      </c>
    </row>
    <row r="36" spans="1:16" x14ac:dyDescent="0.25">
      <c r="A36" t="s">
        <v>16</v>
      </c>
      <c r="B36" s="3">
        <v>45838</v>
      </c>
      <c r="C36" s="3" t="s">
        <v>46</v>
      </c>
      <c r="D36" t="s">
        <v>32</v>
      </c>
      <c r="E36" s="5" t="s">
        <v>78</v>
      </c>
      <c r="G36">
        <v>158425</v>
      </c>
      <c r="H36">
        <v>251468</v>
      </c>
      <c r="I36" s="7">
        <v>0.25</v>
      </c>
      <c r="J36" s="5">
        <v>3</v>
      </c>
      <c r="K36" s="5">
        <v>0</v>
      </c>
      <c r="L36" s="5">
        <v>3</v>
      </c>
      <c r="M36">
        <f t="shared" si="0"/>
        <v>0</v>
      </c>
      <c r="N36" s="9">
        <f t="shared" si="1"/>
        <v>0</v>
      </c>
      <c r="O36" s="14">
        <f t="shared" si="2"/>
        <v>0</v>
      </c>
      <c r="P36" s="15">
        <f t="shared" si="3"/>
        <v>0.74300301785448386</v>
      </c>
    </row>
    <row r="37" spans="1:16" x14ac:dyDescent="0.25">
      <c r="A37" t="s">
        <v>16</v>
      </c>
      <c r="B37" s="3">
        <v>45838</v>
      </c>
      <c r="C37" s="3" t="s">
        <v>46</v>
      </c>
      <c r="D37" t="s">
        <v>32</v>
      </c>
      <c r="E37" s="5" t="s">
        <v>79</v>
      </c>
      <c r="G37">
        <v>158425</v>
      </c>
      <c r="H37">
        <v>251468</v>
      </c>
      <c r="I37" s="7">
        <v>0.25</v>
      </c>
      <c r="J37" s="5">
        <v>4</v>
      </c>
      <c r="K37" s="5">
        <v>0</v>
      </c>
      <c r="L37" s="5">
        <v>4</v>
      </c>
      <c r="M37">
        <f t="shared" si="0"/>
        <v>0</v>
      </c>
      <c r="N37" s="9">
        <f t="shared" si="1"/>
        <v>0</v>
      </c>
      <c r="O37" s="14">
        <f t="shared" si="2"/>
        <v>0</v>
      </c>
      <c r="P37" s="15">
        <f t="shared" si="3"/>
        <v>0.74300301785448386</v>
      </c>
    </row>
    <row r="38" spans="1:16" x14ac:dyDescent="0.25">
      <c r="A38" t="s">
        <v>16</v>
      </c>
      <c r="B38" s="3">
        <v>45838</v>
      </c>
      <c r="C38" s="3" t="s">
        <v>46</v>
      </c>
      <c r="D38" t="s">
        <v>32</v>
      </c>
      <c r="E38" s="5" t="s">
        <v>73</v>
      </c>
      <c r="G38">
        <v>158425</v>
      </c>
      <c r="H38">
        <v>251468</v>
      </c>
      <c r="I38" s="7">
        <v>0.25</v>
      </c>
      <c r="J38" s="5">
        <v>3</v>
      </c>
      <c r="K38" s="5">
        <v>0</v>
      </c>
      <c r="L38" s="5">
        <v>3</v>
      </c>
      <c r="M38">
        <f t="shared" si="0"/>
        <v>0</v>
      </c>
      <c r="N38" s="9">
        <f t="shared" si="1"/>
        <v>0</v>
      </c>
      <c r="O38" s="14">
        <f t="shared" si="2"/>
        <v>0</v>
      </c>
      <c r="P38" s="15">
        <f t="shared" si="3"/>
        <v>0.74300301785448386</v>
      </c>
    </row>
    <row r="39" spans="1:16" x14ac:dyDescent="0.25">
      <c r="A39" t="s">
        <v>17</v>
      </c>
      <c r="B39" s="3">
        <v>45838</v>
      </c>
      <c r="C39" s="3" t="s">
        <v>42</v>
      </c>
      <c r="D39" t="s">
        <v>31</v>
      </c>
      <c r="E39" s="5" t="s">
        <v>76</v>
      </c>
      <c r="F39">
        <v>50000</v>
      </c>
      <c r="G39">
        <v>63425</v>
      </c>
      <c r="H39">
        <v>93272</v>
      </c>
      <c r="I39" s="7">
        <v>0.2</v>
      </c>
      <c r="J39" s="5">
        <v>4</v>
      </c>
      <c r="K39" s="5">
        <v>2</v>
      </c>
      <c r="L39" s="5">
        <v>2</v>
      </c>
      <c r="M39">
        <f t="shared" si="0"/>
        <v>186544</v>
      </c>
      <c r="N39" s="9">
        <f t="shared" si="1"/>
        <v>37308.800000000003</v>
      </c>
      <c r="O39" s="14">
        <f t="shared" si="2"/>
        <v>2.7804743756624426E-2</v>
      </c>
      <c r="P39" s="15">
        <f t="shared" si="3"/>
        <v>0.77080776161110831</v>
      </c>
    </row>
    <row r="40" spans="1:16" x14ac:dyDescent="0.25">
      <c r="A40" t="s">
        <v>17</v>
      </c>
      <c r="B40" s="3">
        <v>45838</v>
      </c>
      <c r="C40" s="3" t="s">
        <v>42</v>
      </c>
      <c r="D40" t="s">
        <v>31</v>
      </c>
      <c r="E40" s="5" t="s">
        <v>75</v>
      </c>
      <c r="G40">
        <v>63425</v>
      </c>
      <c r="H40">
        <v>93272</v>
      </c>
      <c r="I40" s="7">
        <v>0.2</v>
      </c>
      <c r="J40" s="5">
        <v>4</v>
      </c>
      <c r="K40" s="5">
        <v>1</v>
      </c>
      <c r="L40" s="5">
        <v>3</v>
      </c>
      <c r="M40">
        <f t="shared" si="0"/>
        <v>93272</v>
      </c>
      <c r="N40" s="9">
        <f t="shared" si="1"/>
        <v>18654.400000000001</v>
      </c>
      <c r="O40" s="14">
        <f t="shared" si="2"/>
        <v>1.3902371878312213E-2</v>
      </c>
      <c r="P40" s="15">
        <f t="shared" si="3"/>
        <v>0.78471013348942054</v>
      </c>
    </row>
    <row r="41" spans="1:16" x14ac:dyDescent="0.25">
      <c r="A41" t="s">
        <v>17</v>
      </c>
      <c r="B41" s="3">
        <v>45838</v>
      </c>
      <c r="C41" s="3" t="s">
        <v>42</v>
      </c>
      <c r="D41" t="s">
        <v>31</v>
      </c>
      <c r="E41" s="5" t="s">
        <v>55</v>
      </c>
      <c r="G41">
        <v>63425</v>
      </c>
      <c r="H41">
        <v>93272</v>
      </c>
      <c r="I41" s="7">
        <v>0.2</v>
      </c>
      <c r="J41" s="5">
        <v>4</v>
      </c>
      <c r="K41" s="5">
        <v>1</v>
      </c>
      <c r="L41" s="5">
        <v>3</v>
      </c>
      <c r="M41">
        <f t="shared" si="0"/>
        <v>93272</v>
      </c>
      <c r="N41" s="9">
        <f t="shared" si="1"/>
        <v>18654.400000000001</v>
      </c>
      <c r="O41" s="14">
        <f t="shared" si="2"/>
        <v>1.3902371878312213E-2</v>
      </c>
      <c r="P41" s="15">
        <f t="shared" si="3"/>
        <v>0.79861250536773276</v>
      </c>
    </row>
    <row r="42" spans="1:16" x14ac:dyDescent="0.25">
      <c r="A42" t="s">
        <v>17</v>
      </c>
      <c r="B42" s="3">
        <v>45838</v>
      </c>
      <c r="C42" s="3" t="s">
        <v>42</v>
      </c>
      <c r="D42" t="s">
        <v>31</v>
      </c>
      <c r="E42" s="5" t="s">
        <v>73</v>
      </c>
      <c r="G42">
        <v>63425</v>
      </c>
      <c r="H42">
        <v>93272</v>
      </c>
      <c r="I42" s="7">
        <v>0.2</v>
      </c>
      <c r="J42" s="5">
        <v>4</v>
      </c>
      <c r="K42" s="5">
        <v>1</v>
      </c>
      <c r="L42" s="5">
        <v>3</v>
      </c>
      <c r="M42">
        <f t="shared" si="0"/>
        <v>93272</v>
      </c>
      <c r="N42" s="9">
        <f t="shared" si="1"/>
        <v>18654.400000000001</v>
      </c>
      <c r="O42" s="14">
        <f t="shared" si="2"/>
        <v>1.3902371878312213E-2</v>
      </c>
      <c r="P42" s="15">
        <f t="shared" si="3"/>
        <v>0.81251487724604499</v>
      </c>
    </row>
    <row r="43" spans="1:16" x14ac:dyDescent="0.25">
      <c r="A43" t="s">
        <v>33</v>
      </c>
      <c r="B43" s="3">
        <v>45845</v>
      </c>
      <c r="C43" s="3" t="s">
        <v>42</v>
      </c>
      <c r="D43" t="s">
        <v>84</v>
      </c>
      <c r="E43" t="s">
        <v>57</v>
      </c>
      <c r="F43">
        <v>70000</v>
      </c>
      <c r="G43">
        <v>83425</v>
      </c>
      <c r="H43">
        <v>128346</v>
      </c>
      <c r="I43" s="7">
        <v>0.23</v>
      </c>
      <c r="J43">
        <v>3</v>
      </c>
      <c r="K43">
        <v>0</v>
      </c>
      <c r="L43">
        <v>3</v>
      </c>
      <c r="M43">
        <f t="shared" si="0"/>
        <v>0</v>
      </c>
      <c r="N43" s="9">
        <f t="shared" si="1"/>
        <v>0</v>
      </c>
      <c r="O43" s="14">
        <f t="shared" si="2"/>
        <v>0</v>
      </c>
      <c r="P43" s="15">
        <f t="shared" si="3"/>
        <v>0.81251487724604499</v>
      </c>
    </row>
    <row r="44" spans="1:16" x14ac:dyDescent="0.25">
      <c r="A44" t="s">
        <v>33</v>
      </c>
      <c r="B44" s="3">
        <v>45845</v>
      </c>
      <c r="C44" s="3" t="s">
        <v>42</v>
      </c>
      <c r="D44" t="s">
        <v>84</v>
      </c>
      <c r="E44" t="s">
        <v>39</v>
      </c>
      <c r="G44">
        <v>83425</v>
      </c>
      <c r="H44">
        <v>128346</v>
      </c>
      <c r="I44" s="7">
        <v>0.23</v>
      </c>
      <c r="J44">
        <v>3</v>
      </c>
      <c r="K44">
        <v>0</v>
      </c>
      <c r="L44">
        <v>3</v>
      </c>
      <c r="M44">
        <f t="shared" si="0"/>
        <v>0</v>
      </c>
      <c r="N44" s="9">
        <f t="shared" si="1"/>
        <v>0</v>
      </c>
      <c r="O44" s="14">
        <f t="shared" si="2"/>
        <v>0</v>
      </c>
      <c r="P44" s="15">
        <f t="shared" si="3"/>
        <v>0.81251487724604499</v>
      </c>
    </row>
    <row r="45" spans="1:16" x14ac:dyDescent="0.25">
      <c r="A45" t="s">
        <v>33</v>
      </c>
      <c r="B45" s="3">
        <v>45845</v>
      </c>
      <c r="C45" s="3" t="s">
        <v>42</v>
      </c>
      <c r="D45" t="s">
        <v>84</v>
      </c>
      <c r="E45" t="s">
        <v>86</v>
      </c>
      <c r="G45">
        <v>83425</v>
      </c>
      <c r="H45">
        <v>128346</v>
      </c>
      <c r="I45" s="7">
        <v>0.23</v>
      </c>
      <c r="J45">
        <v>3</v>
      </c>
      <c r="K45">
        <v>0</v>
      </c>
      <c r="L45">
        <v>3</v>
      </c>
      <c r="M45">
        <f t="shared" si="0"/>
        <v>0</v>
      </c>
      <c r="N45" s="9">
        <f t="shared" si="1"/>
        <v>0</v>
      </c>
      <c r="O45" s="14">
        <f t="shared" si="2"/>
        <v>0</v>
      </c>
      <c r="P45" s="15">
        <f t="shared" si="3"/>
        <v>0.81251487724604499</v>
      </c>
    </row>
    <row r="46" spans="1:16" x14ac:dyDescent="0.25">
      <c r="A46" t="s">
        <v>33</v>
      </c>
      <c r="B46" s="3">
        <v>45845</v>
      </c>
      <c r="C46" s="3" t="s">
        <v>42</v>
      </c>
      <c r="D46" t="s">
        <v>84</v>
      </c>
      <c r="E46" t="s">
        <v>85</v>
      </c>
      <c r="G46">
        <v>83425</v>
      </c>
      <c r="H46">
        <v>128346</v>
      </c>
      <c r="I46" s="7">
        <v>0.23</v>
      </c>
      <c r="J46">
        <v>3</v>
      </c>
      <c r="K46">
        <v>0</v>
      </c>
      <c r="L46">
        <v>3</v>
      </c>
      <c r="M46">
        <f t="shared" si="0"/>
        <v>0</v>
      </c>
      <c r="N46" s="9">
        <f t="shared" si="1"/>
        <v>0</v>
      </c>
      <c r="O46" s="14">
        <f t="shared" si="2"/>
        <v>0</v>
      </c>
      <c r="P46" s="15">
        <f t="shared" si="3"/>
        <v>0.81251487724604499</v>
      </c>
    </row>
    <row r="47" spans="1:16" x14ac:dyDescent="0.25">
      <c r="A47" t="s">
        <v>18</v>
      </c>
      <c r="B47" s="3">
        <v>45845</v>
      </c>
      <c r="C47" s="3" t="s">
        <v>45</v>
      </c>
      <c r="D47" t="s">
        <v>37</v>
      </c>
      <c r="E47" t="s">
        <v>55</v>
      </c>
      <c r="F47">
        <v>125000</v>
      </c>
      <c r="G47">
        <v>138425</v>
      </c>
      <c r="H47">
        <v>197750</v>
      </c>
      <c r="I47" s="7">
        <v>0.18</v>
      </c>
      <c r="J47">
        <v>4</v>
      </c>
      <c r="K47">
        <v>0</v>
      </c>
      <c r="L47">
        <v>4</v>
      </c>
      <c r="M47">
        <f t="shared" si="0"/>
        <v>0</v>
      </c>
      <c r="N47" s="9">
        <f t="shared" si="1"/>
        <v>0</v>
      </c>
      <c r="O47" s="14">
        <f t="shared" si="2"/>
        <v>0</v>
      </c>
      <c r="P47" s="15">
        <f t="shared" si="3"/>
        <v>0.81251487724604499</v>
      </c>
    </row>
    <row r="48" spans="1:16" x14ac:dyDescent="0.25">
      <c r="A48" t="s">
        <v>18</v>
      </c>
      <c r="B48" s="3">
        <v>45845</v>
      </c>
      <c r="C48" s="3" t="s">
        <v>45</v>
      </c>
      <c r="D48" t="s">
        <v>37</v>
      </c>
      <c r="E48" t="s">
        <v>54</v>
      </c>
      <c r="G48">
        <v>138425</v>
      </c>
      <c r="H48">
        <v>197750</v>
      </c>
      <c r="I48" s="7">
        <v>0.18</v>
      </c>
      <c r="J48">
        <v>4</v>
      </c>
      <c r="K48">
        <v>3</v>
      </c>
      <c r="L48">
        <v>1</v>
      </c>
      <c r="M48">
        <f t="shared" si="0"/>
        <v>593250</v>
      </c>
      <c r="N48" s="9">
        <f t="shared" si="1"/>
        <v>106785</v>
      </c>
      <c r="O48" s="14">
        <f t="shared" si="2"/>
        <v>8.8425059147533236E-2</v>
      </c>
      <c r="P48" s="15">
        <f t="shared" si="3"/>
        <v>0.90093993639357817</v>
      </c>
    </row>
    <row r="49" spans="1:16" x14ac:dyDescent="0.25">
      <c r="A49" t="s">
        <v>19</v>
      </c>
      <c r="B49" s="2" t="s">
        <v>41</v>
      </c>
      <c r="C49" s="4" t="s">
        <v>46</v>
      </c>
      <c r="D49" t="s">
        <v>38</v>
      </c>
      <c r="E49" t="s">
        <v>39</v>
      </c>
      <c r="F49">
        <v>60000</v>
      </c>
      <c r="G49">
        <v>73425</v>
      </c>
      <c r="H49">
        <v>116547</v>
      </c>
      <c r="I49" s="7">
        <v>0.25</v>
      </c>
      <c r="J49">
        <v>6</v>
      </c>
      <c r="K49">
        <v>2</v>
      </c>
      <c r="L49">
        <v>4</v>
      </c>
      <c r="M49">
        <f t="shared" si="0"/>
        <v>233094</v>
      </c>
      <c r="N49" s="9">
        <f t="shared" si="1"/>
        <v>58273.5</v>
      </c>
      <c r="O49" s="14">
        <f t="shared" si="2"/>
        <v>3.4743111229557713E-2</v>
      </c>
      <c r="P49" s="15">
        <f t="shared" si="3"/>
        <v>0.93568304762313592</v>
      </c>
    </row>
    <row r="50" spans="1:16" x14ac:dyDescent="0.25">
      <c r="A50" t="s">
        <v>20</v>
      </c>
      <c r="B50" s="2" t="s">
        <v>41</v>
      </c>
      <c r="C50" s="4" t="s">
        <v>42</v>
      </c>
      <c r="D50" t="s">
        <v>40</v>
      </c>
      <c r="E50" t="s">
        <v>56</v>
      </c>
      <c r="F50">
        <v>110000</v>
      </c>
      <c r="G50">
        <v>123425</v>
      </c>
      <c r="H50">
        <v>181507</v>
      </c>
      <c r="I50" s="7">
        <v>0.2</v>
      </c>
      <c r="J50">
        <v>4</v>
      </c>
      <c r="K50">
        <v>1</v>
      </c>
      <c r="L50">
        <v>3</v>
      </c>
      <c r="M50">
        <f t="shared" si="0"/>
        <v>181507</v>
      </c>
      <c r="N50" s="9">
        <f t="shared" si="1"/>
        <v>36301.4</v>
      </c>
      <c r="O50" s="14">
        <f t="shared" si="2"/>
        <v>2.7053969170992526E-2</v>
      </c>
      <c r="P50" s="15">
        <f t="shared" si="3"/>
        <v>0.96273701679412849</v>
      </c>
    </row>
    <row r="51" spans="1:16" x14ac:dyDescent="0.25">
      <c r="A51" s="5" t="s">
        <v>83</v>
      </c>
      <c r="B51" s="5" t="s">
        <v>81</v>
      </c>
      <c r="C51" s="6" t="s">
        <v>42</v>
      </c>
      <c r="D51" s="5" t="s">
        <v>80</v>
      </c>
      <c r="E51" s="5" t="s">
        <v>77</v>
      </c>
      <c r="F51" s="5">
        <v>100000</v>
      </c>
      <c r="G51" s="5">
        <v>150000</v>
      </c>
      <c r="H51" s="5">
        <v>250000</v>
      </c>
      <c r="I51" s="5">
        <v>0.4</v>
      </c>
      <c r="J51" s="5">
        <v>2</v>
      </c>
      <c r="K51" s="5">
        <v>1</v>
      </c>
      <c r="L51" s="5">
        <v>1</v>
      </c>
      <c r="M51" s="5">
        <f>IFERROR(K51*H51, 0)</f>
        <v>250000</v>
      </c>
      <c r="N51" s="10">
        <f>IFERROR(M51*I51, 0)</f>
        <v>100000</v>
      </c>
      <c r="O51" s="14">
        <f t="shared" si="2"/>
        <v>3.7262983205871576E-2</v>
      </c>
      <c r="P51" s="15">
        <f t="shared" si="3"/>
        <v>1</v>
      </c>
    </row>
    <row r="52" spans="1:16" x14ac:dyDescent="0.25">
      <c r="A52" s="5" t="s">
        <v>83</v>
      </c>
      <c r="B52" s="5" t="s">
        <v>81</v>
      </c>
      <c r="C52" s="6" t="s">
        <v>42</v>
      </c>
      <c r="D52" s="5" t="s">
        <v>80</v>
      </c>
      <c r="E52" s="5" t="s">
        <v>75</v>
      </c>
      <c r="F52" s="5"/>
      <c r="G52" s="5">
        <v>150000</v>
      </c>
      <c r="H52" s="5">
        <v>250000</v>
      </c>
      <c r="I52" s="5">
        <v>0.4</v>
      </c>
      <c r="J52" s="5">
        <v>2</v>
      </c>
      <c r="K52" s="5">
        <v>0</v>
      </c>
      <c r="L52" s="5">
        <v>2</v>
      </c>
      <c r="M52" s="5">
        <f t="shared" si="0"/>
        <v>0</v>
      </c>
      <c r="N52" s="10">
        <f t="shared" si="1"/>
        <v>0</v>
      </c>
      <c r="O52" s="14">
        <f t="shared" si="2"/>
        <v>0</v>
      </c>
      <c r="P52" s="15">
        <f t="shared" si="3"/>
        <v>1</v>
      </c>
    </row>
    <row r="53" spans="1:16" x14ac:dyDescent="0.25">
      <c r="A53" s="5" t="s">
        <v>83</v>
      </c>
      <c r="B53" s="5" t="s">
        <v>81</v>
      </c>
      <c r="C53" s="6" t="s">
        <v>42</v>
      </c>
      <c r="D53" s="5" t="s">
        <v>80</v>
      </c>
      <c r="E53" s="5" t="s">
        <v>82</v>
      </c>
      <c r="F53" s="5"/>
      <c r="G53" s="5">
        <v>150000</v>
      </c>
      <c r="H53" s="5">
        <v>250000</v>
      </c>
      <c r="I53" s="5">
        <v>0.4</v>
      </c>
      <c r="J53" s="5">
        <v>4</v>
      </c>
      <c r="K53" s="5">
        <v>0</v>
      </c>
      <c r="L53" s="5">
        <v>4</v>
      </c>
      <c r="M53" s="5">
        <f t="shared" si="0"/>
        <v>0</v>
      </c>
      <c r="N53" s="10">
        <f t="shared" si="1"/>
        <v>0</v>
      </c>
      <c r="O53" s="14">
        <f t="shared" si="2"/>
        <v>0</v>
      </c>
      <c r="P53" s="15">
        <f t="shared" si="3"/>
        <v>1</v>
      </c>
    </row>
    <row r="54" spans="1:16" x14ac:dyDescent="0.25">
      <c r="A54" s="5" t="s">
        <v>83</v>
      </c>
      <c r="B54" s="5" t="s">
        <v>81</v>
      </c>
      <c r="C54" s="6" t="s">
        <v>42</v>
      </c>
      <c r="D54" s="5" t="s">
        <v>80</v>
      </c>
      <c r="E54" s="5" t="s">
        <v>61</v>
      </c>
      <c r="F54" s="5"/>
      <c r="G54" s="5">
        <v>150000</v>
      </c>
      <c r="H54" s="5">
        <v>250000</v>
      </c>
      <c r="I54" s="5">
        <v>0.4</v>
      </c>
      <c r="J54" s="5">
        <v>2</v>
      </c>
      <c r="K54" s="5">
        <v>0</v>
      </c>
      <c r="L54" s="5">
        <v>2</v>
      </c>
      <c r="M54" s="5">
        <f t="shared" si="0"/>
        <v>0</v>
      </c>
      <c r="N54" s="10">
        <f t="shared" si="1"/>
        <v>0</v>
      </c>
      <c r="O54" s="14">
        <f t="shared" si="2"/>
        <v>0</v>
      </c>
      <c r="P54" s="15">
        <f t="shared" si="3"/>
        <v>1</v>
      </c>
    </row>
  </sheetData>
  <autoFilter ref="A1:P1" xr:uid="{C40FCAFB-986F-421B-A1E8-EC61FC3E0451}"/>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A3068-2DFC-4B82-8B2A-EC30D9164404}">
  <dimension ref="A1:I79"/>
  <sheetViews>
    <sheetView topLeftCell="A29" zoomScale="85" zoomScaleNormal="85" workbookViewId="0">
      <selection activeCell="D74" sqref="D74"/>
    </sheetView>
  </sheetViews>
  <sheetFormatPr defaultRowHeight="15" x14ac:dyDescent="0.25"/>
  <cols>
    <col min="1" max="1" width="21.85546875" bestFit="1" customWidth="1"/>
    <col min="2" max="2" width="14" bestFit="1" customWidth="1"/>
    <col min="3" max="3" width="19.28515625" bestFit="1" customWidth="1"/>
    <col min="4" max="4" width="20.140625" bestFit="1" customWidth="1"/>
    <col min="5" max="5" width="24.42578125" bestFit="1" customWidth="1"/>
    <col min="6" max="6" width="16.42578125" bestFit="1" customWidth="1"/>
    <col min="7" max="7" width="24.28515625" bestFit="1" customWidth="1"/>
    <col min="8" max="8" width="16.42578125" bestFit="1" customWidth="1"/>
    <col min="9" max="9" width="24.140625" bestFit="1" customWidth="1"/>
    <col min="10" max="10" width="14.140625" bestFit="1" customWidth="1"/>
    <col min="11" max="11" width="13.140625" bestFit="1" customWidth="1"/>
    <col min="12" max="23" width="14.140625" bestFit="1" customWidth="1"/>
    <col min="24" max="26" width="13.140625" bestFit="1" customWidth="1"/>
    <col min="27" max="30" width="14.140625" bestFit="1" customWidth="1"/>
    <col min="31" max="31" width="15.7109375" bestFit="1" customWidth="1"/>
  </cols>
  <sheetData>
    <row r="1" spans="1:9" x14ac:dyDescent="0.25">
      <c r="A1" t="s">
        <v>94</v>
      </c>
      <c r="C1" t="s">
        <v>96</v>
      </c>
    </row>
    <row r="2" spans="1:9" x14ac:dyDescent="0.25">
      <c r="A2">
        <v>6709071</v>
      </c>
      <c r="C2">
        <v>49</v>
      </c>
    </row>
    <row r="4" spans="1:9" x14ac:dyDescent="0.25">
      <c r="A4" t="s">
        <v>95</v>
      </c>
      <c r="C4" t="s">
        <v>97</v>
      </c>
    </row>
    <row r="5" spans="1:9" x14ac:dyDescent="0.25">
      <c r="A5" s="9">
        <v>1449264.1199999996</v>
      </c>
      <c r="C5">
        <v>135</v>
      </c>
    </row>
    <row r="10" spans="1:9" x14ac:dyDescent="0.25">
      <c r="A10" s="11" t="s">
        <v>87</v>
      </c>
      <c r="B10" t="s">
        <v>89</v>
      </c>
      <c r="H10" s="11" t="s">
        <v>87</v>
      </c>
      <c r="I10" t="s">
        <v>102</v>
      </c>
    </row>
    <row r="11" spans="1:9" x14ac:dyDescent="0.25">
      <c r="A11" s="12" t="s">
        <v>25</v>
      </c>
      <c r="B11" s="7">
        <v>8</v>
      </c>
      <c r="H11" s="12" t="s">
        <v>25</v>
      </c>
      <c r="I11" s="19">
        <v>202890</v>
      </c>
    </row>
    <row r="12" spans="1:9" x14ac:dyDescent="0.25">
      <c r="A12" s="12" t="s">
        <v>21</v>
      </c>
      <c r="B12" s="7">
        <v>6</v>
      </c>
      <c r="H12" s="12" t="s">
        <v>21</v>
      </c>
      <c r="I12" s="19">
        <v>194866.80000000002</v>
      </c>
    </row>
    <row r="13" spans="1:9" x14ac:dyDescent="0.25">
      <c r="A13" s="12" t="s">
        <v>22</v>
      </c>
      <c r="B13" s="7">
        <v>5</v>
      </c>
      <c r="H13" s="12" t="s">
        <v>22</v>
      </c>
      <c r="I13" s="19">
        <v>163574</v>
      </c>
    </row>
    <row r="14" spans="1:9" x14ac:dyDescent="0.25">
      <c r="A14" s="12" t="s">
        <v>23</v>
      </c>
      <c r="B14" s="7">
        <v>5</v>
      </c>
      <c r="H14" s="12" t="s">
        <v>23</v>
      </c>
      <c r="I14" s="19">
        <v>163574</v>
      </c>
    </row>
    <row r="15" spans="1:9" x14ac:dyDescent="0.25">
      <c r="A15" s="12" t="s">
        <v>31</v>
      </c>
      <c r="B15" s="7">
        <v>5</v>
      </c>
      <c r="H15" s="12" t="s">
        <v>27</v>
      </c>
      <c r="I15" s="19">
        <v>137389</v>
      </c>
    </row>
    <row r="16" spans="1:9" x14ac:dyDescent="0.25">
      <c r="A16" s="12" t="s">
        <v>27</v>
      </c>
      <c r="B16" s="7">
        <v>5</v>
      </c>
      <c r="H16" s="12" t="s">
        <v>88</v>
      </c>
      <c r="I16" s="19">
        <v>862293.8</v>
      </c>
    </row>
    <row r="17" spans="1:8" x14ac:dyDescent="0.25">
      <c r="A17" s="12" t="s">
        <v>28</v>
      </c>
      <c r="B17" s="7">
        <v>4</v>
      </c>
    </row>
    <row r="18" spans="1:8" x14ac:dyDescent="0.25">
      <c r="A18" s="12" t="s">
        <v>37</v>
      </c>
      <c r="B18" s="7">
        <v>3</v>
      </c>
    </row>
    <row r="19" spans="1:8" x14ac:dyDescent="0.25">
      <c r="A19" s="12" t="s">
        <v>38</v>
      </c>
      <c r="B19" s="7">
        <v>2</v>
      </c>
    </row>
    <row r="20" spans="1:8" x14ac:dyDescent="0.25">
      <c r="A20" s="12" t="s">
        <v>24</v>
      </c>
      <c r="B20" s="7">
        <v>1</v>
      </c>
    </row>
    <row r="21" spans="1:8" x14ac:dyDescent="0.25">
      <c r="A21" s="12" t="s">
        <v>40</v>
      </c>
      <c r="B21" s="7">
        <v>1</v>
      </c>
    </row>
    <row r="22" spans="1:8" x14ac:dyDescent="0.25">
      <c r="A22" s="12" t="s">
        <v>29</v>
      </c>
      <c r="B22" s="7">
        <v>1</v>
      </c>
    </row>
    <row r="23" spans="1:8" x14ac:dyDescent="0.25">
      <c r="A23" s="12" t="s">
        <v>80</v>
      </c>
      <c r="B23" s="7">
        <v>1</v>
      </c>
    </row>
    <row r="24" spans="1:8" x14ac:dyDescent="0.25">
      <c r="A24" s="12" t="s">
        <v>36</v>
      </c>
      <c r="B24" s="7">
        <v>1</v>
      </c>
    </row>
    <row r="25" spans="1:8" x14ac:dyDescent="0.25">
      <c r="A25" s="12" t="s">
        <v>30</v>
      </c>
      <c r="B25" s="7">
        <v>1</v>
      </c>
    </row>
    <row r="26" spans="1:8" x14ac:dyDescent="0.25">
      <c r="A26" s="12" t="s">
        <v>84</v>
      </c>
      <c r="B26" s="7">
        <v>0</v>
      </c>
    </row>
    <row r="27" spans="1:8" x14ac:dyDescent="0.25">
      <c r="A27" s="12" t="s">
        <v>32</v>
      </c>
      <c r="B27" s="7">
        <v>0</v>
      </c>
      <c r="G27" s="11" t="s">
        <v>87</v>
      </c>
      <c r="H27" t="s">
        <v>101</v>
      </c>
    </row>
    <row r="28" spans="1:8" x14ac:dyDescent="0.25">
      <c r="A28" s="12" t="s">
        <v>88</v>
      </c>
      <c r="B28" s="7">
        <v>49</v>
      </c>
      <c r="G28" s="12" t="s">
        <v>11</v>
      </c>
      <c r="H28" s="7">
        <v>2</v>
      </c>
    </row>
    <row r="29" spans="1:8" x14ac:dyDescent="0.25">
      <c r="G29" s="18" t="s">
        <v>24</v>
      </c>
      <c r="H29" s="7">
        <v>2</v>
      </c>
    </row>
    <row r="30" spans="1:8" x14ac:dyDescent="0.25">
      <c r="G30" s="12" t="s">
        <v>20</v>
      </c>
      <c r="H30" s="7">
        <v>3</v>
      </c>
    </row>
    <row r="31" spans="1:8" x14ac:dyDescent="0.25">
      <c r="G31" s="12" t="s">
        <v>12</v>
      </c>
      <c r="H31" s="7">
        <v>4</v>
      </c>
    </row>
    <row r="32" spans="1:8" x14ac:dyDescent="0.25">
      <c r="G32" s="12" t="s">
        <v>19</v>
      </c>
      <c r="H32" s="7">
        <v>4</v>
      </c>
    </row>
    <row r="33" spans="7:8" x14ac:dyDescent="0.25">
      <c r="G33" s="12" t="s">
        <v>13</v>
      </c>
      <c r="H33" s="7">
        <v>4</v>
      </c>
    </row>
    <row r="34" spans="7:8" x14ac:dyDescent="0.25">
      <c r="G34" s="12" t="s">
        <v>18</v>
      </c>
      <c r="H34" s="7">
        <v>5</v>
      </c>
    </row>
    <row r="35" spans="7:8" x14ac:dyDescent="0.25">
      <c r="G35" s="12" t="s">
        <v>34</v>
      </c>
      <c r="H35" s="7">
        <v>6</v>
      </c>
    </row>
    <row r="36" spans="7:8" x14ac:dyDescent="0.25">
      <c r="G36" s="12" t="s">
        <v>14</v>
      </c>
      <c r="H36" s="7">
        <v>8</v>
      </c>
    </row>
    <row r="37" spans="7:8" x14ac:dyDescent="0.25">
      <c r="G37" s="12" t="s">
        <v>83</v>
      </c>
      <c r="H37" s="7">
        <v>9</v>
      </c>
    </row>
    <row r="38" spans="7:8" x14ac:dyDescent="0.25">
      <c r="G38" s="12" t="s">
        <v>17</v>
      </c>
      <c r="H38" s="7">
        <v>11</v>
      </c>
    </row>
    <row r="39" spans="7:8" x14ac:dyDescent="0.25">
      <c r="G39" s="12" t="s">
        <v>35</v>
      </c>
      <c r="H39" s="7">
        <v>11</v>
      </c>
    </row>
    <row r="40" spans="7:8" x14ac:dyDescent="0.25">
      <c r="G40" s="12" t="s">
        <v>16</v>
      </c>
      <c r="H40" s="7">
        <v>12</v>
      </c>
    </row>
    <row r="41" spans="7:8" x14ac:dyDescent="0.25">
      <c r="G41" s="12" t="s">
        <v>33</v>
      </c>
      <c r="H41" s="7">
        <v>12</v>
      </c>
    </row>
    <row r="42" spans="7:8" x14ac:dyDescent="0.25">
      <c r="G42" s="12" t="s">
        <v>10</v>
      </c>
      <c r="H42" s="7">
        <v>22</v>
      </c>
    </row>
    <row r="43" spans="7:8" x14ac:dyDescent="0.25">
      <c r="G43" s="12" t="s">
        <v>15</v>
      </c>
      <c r="H43" s="7">
        <v>22</v>
      </c>
    </row>
    <row r="44" spans="7:8" x14ac:dyDescent="0.25">
      <c r="G44" s="12" t="s">
        <v>88</v>
      </c>
      <c r="H44" s="7">
        <v>135</v>
      </c>
    </row>
    <row r="51" spans="1:3" x14ac:dyDescent="0.25">
      <c r="A51" s="11" t="s">
        <v>87</v>
      </c>
      <c r="B51" t="s">
        <v>93</v>
      </c>
    </row>
    <row r="52" spans="1:3" x14ac:dyDescent="0.25">
      <c r="A52" s="12" t="s">
        <v>42</v>
      </c>
      <c r="B52" s="17">
        <v>0.40565005199676679</v>
      </c>
    </row>
    <row r="53" spans="1:3" x14ac:dyDescent="0.25">
      <c r="A53" s="12" t="s">
        <v>45</v>
      </c>
      <c r="B53" s="17">
        <v>0.41673698191597613</v>
      </c>
    </row>
    <row r="54" spans="1:3" x14ac:dyDescent="0.25">
      <c r="A54" s="12" t="s">
        <v>44</v>
      </c>
      <c r="B54" s="17">
        <v>0.12190510429834474</v>
      </c>
    </row>
    <row r="55" spans="1:3" x14ac:dyDescent="0.25">
      <c r="A55" s="12" t="s">
        <v>46</v>
      </c>
      <c r="B55" s="17">
        <v>3.4743111229557713E-2</v>
      </c>
    </row>
    <row r="56" spans="1:3" x14ac:dyDescent="0.25">
      <c r="A56" s="12" t="s">
        <v>48</v>
      </c>
      <c r="B56" s="17">
        <v>2.096475055935464E-2</v>
      </c>
    </row>
    <row r="57" spans="1:3" x14ac:dyDescent="0.25">
      <c r="A57" s="12" t="s">
        <v>88</v>
      </c>
      <c r="B57" s="17">
        <v>1</v>
      </c>
    </row>
    <row r="61" spans="1:3" x14ac:dyDescent="0.25">
      <c r="A61" s="11" t="s">
        <v>87</v>
      </c>
      <c r="B61" t="s">
        <v>93</v>
      </c>
      <c r="C61" t="s">
        <v>100</v>
      </c>
    </row>
    <row r="62" spans="1:3" x14ac:dyDescent="0.25">
      <c r="A62" s="12" t="s">
        <v>25</v>
      </c>
      <c r="B62" s="19">
        <v>1352600</v>
      </c>
      <c r="C62" s="17">
        <v>0.20160764433704756</v>
      </c>
    </row>
    <row r="63" spans="1:3" x14ac:dyDescent="0.25">
      <c r="A63" s="12" t="s">
        <v>21</v>
      </c>
      <c r="B63" s="19">
        <v>974334</v>
      </c>
      <c r="C63" s="17">
        <v>0.34683401025268623</v>
      </c>
    </row>
    <row r="64" spans="1:3" x14ac:dyDescent="0.25">
      <c r="A64" s="12" t="s">
        <v>27</v>
      </c>
      <c r="B64" s="19">
        <v>686945</v>
      </c>
      <c r="C64" s="17">
        <v>0.44922449024611599</v>
      </c>
    </row>
    <row r="65" spans="1:3" x14ac:dyDescent="0.25">
      <c r="A65" s="12" t="s">
        <v>37</v>
      </c>
      <c r="B65" s="19">
        <v>593250</v>
      </c>
      <c r="C65" s="17">
        <v>0.53764954939364928</v>
      </c>
    </row>
    <row r="66" spans="1:3" x14ac:dyDescent="0.25">
      <c r="A66" s="12" t="s">
        <v>28</v>
      </c>
      <c r="B66" s="19">
        <v>566712</v>
      </c>
      <c r="C66" s="17">
        <v>0.62211906834791286</v>
      </c>
    </row>
    <row r="67" spans="1:3" x14ac:dyDescent="0.25">
      <c r="A67" s="12" t="s">
        <v>31</v>
      </c>
      <c r="B67" s="19">
        <v>466360</v>
      </c>
      <c r="C67" s="17">
        <v>0.69163092773947388</v>
      </c>
    </row>
    <row r="68" spans="1:3" x14ac:dyDescent="0.25">
      <c r="A68" s="12" t="s">
        <v>22</v>
      </c>
      <c r="B68" s="19">
        <v>408935</v>
      </c>
      <c r="C68" s="17">
        <v>0.75258347988864627</v>
      </c>
    </row>
    <row r="69" spans="1:3" x14ac:dyDescent="0.25">
      <c r="A69" s="12" t="s">
        <v>23</v>
      </c>
      <c r="B69" s="19">
        <v>408935</v>
      </c>
      <c r="C69" s="17">
        <v>0.81353603203781866</v>
      </c>
    </row>
    <row r="70" spans="1:3" x14ac:dyDescent="0.25">
      <c r="A70" s="12" t="s">
        <v>80</v>
      </c>
      <c r="B70" s="19">
        <v>250000</v>
      </c>
      <c r="C70" s="17">
        <v>0.85079901524369028</v>
      </c>
    </row>
    <row r="71" spans="1:3" x14ac:dyDescent="0.25">
      <c r="A71" s="12" t="s">
        <v>38</v>
      </c>
      <c r="B71" s="19">
        <v>233094</v>
      </c>
      <c r="C71" s="17">
        <v>0.88554212647324804</v>
      </c>
    </row>
    <row r="72" spans="1:3" x14ac:dyDescent="0.25">
      <c r="A72" s="12" t="s">
        <v>40</v>
      </c>
      <c r="B72" s="19">
        <v>181507</v>
      </c>
      <c r="C72" s="17">
        <v>0.9125960956442406</v>
      </c>
    </row>
    <row r="73" spans="1:3" x14ac:dyDescent="0.25">
      <c r="A73" s="12" t="s">
        <v>36</v>
      </c>
      <c r="B73" s="19">
        <v>162389</v>
      </c>
      <c r="C73" s="17">
        <v>0.93680048996351373</v>
      </c>
    </row>
    <row r="74" spans="1:3" x14ac:dyDescent="0.25">
      <c r="A74" s="12" t="s">
        <v>30</v>
      </c>
      <c r="B74" s="19">
        <v>141678</v>
      </c>
      <c r="C74" s="17">
        <v>0.95791786970207959</v>
      </c>
    </row>
    <row r="75" spans="1:3" x14ac:dyDescent="0.25">
      <c r="A75" s="12" t="s">
        <v>29</v>
      </c>
      <c r="B75" s="19">
        <v>141678</v>
      </c>
      <c r="C75" s="17">
        <v>0.97903524944064546</v>
      </c>
    </row>
    <row r="76" spans="1:3" x14ac:dyDescent="0.25">
      <c r="A76" s="12" t="s">
        <v>24</v>
      </c>
      <c r="B76" s="19">
        <v>140654</v>
      </c>
      <c r="C76" s="17">
        <v>1</v>
      </c>
    </row>
    <row r="77" spans="1:3" x14ac:dyDescent="0.25">
      <c r="A77" s="12" t="s">
        <v>84</v>
      </c>
      <c r="B77" s="19">
        <v>0</v>
      </c>
      <c r="C77" s="17">
        <v>1</v>
      </c>
    </row>
    <row r="78" spans="1:3" x14ac:dyDescent="0.25">
      <c r="A78" s="12" t="s">
        <v>32</v>
      </c>
      <c r="B78" s="19">
        <v>0</v>
      </c>
      <c r="C78" s="17">
        <v>1</v>
      </c>
    </row>
    <row r="79" spans="1:3" x14ac:dyDescent="0.25">
      <c r="A79" s="12" t="s">
        <v>88</v>
      </c>
      <c r="B79" s="19">
        <v>6709071</v>
      </c>
      <c r="C79" s="17"/>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49106-3D0A-42A9-8900-791E67A41373}">
  <sheetPr>
    <tabColor theme="6" tint="0.39997558519241921"/>
  </sheetPr>
  <dimension ref="A1:T62"/>
  <sheetViews>
    <sheetView showGridLines="0" tabSelected="1" topLeftCell="A45" zoomScale="68" zoomScaleNormal="68" workbookViewId="0">
      <selection activeCell="K61" sqref="K61"/>
    </sheetView>
  </sheetViews>
  <sheetFormatPr defaultColWidth="0" defaultRowHeight="24" x14ac:dyDescent="0.4"/>
  <cols>
    <col min="1" max="2" width="8.7109375" customWidth="1"/>
    <col min="3" max="4" width="4.7109375" customWidth="1"/>
    <col min="5" max="5" width="32.85546875" style="21" bestFit="1" customWidth="1"/>
    <col min="6" max="7" width="10.7109375" customWidth="1"/>
    <col min="8" max="8" width="27.7109375" style="21" customWidth="1"/>
    <col min="9" max="10" width="10.7109375" customWidth="1"/>
    <col min="11" max="11" width="32.5703125" style="21" bestFit="1" customWidth="1"/>
    <col min="12" max="13" width="10.7109375" customWidth="1"/>
    <col min="14" max="14" width="30" style="21" bestFit="1" customWidth="1"/>
    <col min="15" max="17" width="8.7109375" customWidth="1"/>
    <col min="18" max="18" width="33.5703125" bestFit="1" customWidth="1"/>
    <col min="19" max="19" width="23.5703125" customWidth="1"/>
    <col min="20" max="20" width="16.42578125" hidden="1" customWidth="1"/>
    <col min="21" max="16384" width="9.140625" hidden="1"/>
  </cols>
  <sheetData>
    <row r="1" spans="1:17" x14ac:dyDescent="0.4">
      <c r="A1" s="24"/>
      <c r="B1" s="25"/>
      <c r="C1" s="25"/>
      <c r="D1" s="25"/>
      <c r="E1" s="26"/>
      <c r="F1" s="25"/>
      <c r="G1" s="25"/>
      <c r="H1" s="26"/>
      <c r="I1" s="25"/>
      <c r="J1" s="25"/>
      <c r="K1" s="26"/>
      <c r="L1" s="25"/>
      <c r="M1" s="25"/>
      <c r="N1" s="26"/>
      <c r="O1" s="25"/>
      <c r="P1" s="25"/>
      <c r="Q1" s="27"/>
    </row>
    <row r="2" spans="1:17" x14ac:dyDescent="0.4">
      <c r="A2" s="28"/>
      <c r="B2" s="29"/>
      <c r="C2" s="29"/>
      <c r="D2" s="29"/>
      <c r="E2" s="30"/>
      <c r="F2" s="29"/>
      <c r="G2" s="29"/>
      <c r="H2" s="30"/>
      <c r="I2" s="29"/>
      <c r="J2" s="29"/>
      <c r="K2" s="30"/>
      <c r="L2" s="29"/>
      <c r="M2" s="29"/>
      <c r="N2" s="30"/>
      <c r="O2" s="29"/>
      <c r="P2" s="29"/>
      <c r="Q2" s="31"/>
    </row>
    <row r="3" spans="1:17" x14ac:dyDescent="0.4">
      <c r="A3" s="28"/>
      <c r="B3" s="29"/>
      <c r="C3" s="29"/>
      <c r="D3" s="29"/>
      <c r="E3" s="30"/>
      <c r="F3" s="29"/>
      <c r="G3" s="29"/>
      <c r="H3" s="30"/>
      <c r="I3" s="29"/>
      <c r="J3" s="29"/>
      <c r="K3" s="30"/>
      <c r="L3" s="29"/>
      <c r="M3" s="29"/>
      <c r="N3" s="30"/>
      <c r="O3" s="29"/>
      <c r="P3" s="29"/>
      <c r="Q3" s="31"/>
    </row>
    <row r="4" spans="1:17" x14ac:dyDescent="0.4">
      <c r="A4" s="28"/>
      <c r="B4" s="29"/>
      <c r="C4" s="29"/>
      <c r="D4" s="29"/>
      <c r="E4" s="30"/>
      <c r="F4" s="29"/>
      <c r="G4" s="29"/>
      <c r="H4" s="30"/>
      <c r="I4" s="29"/>
      <c r="J4" s="29"/>
      <c r="K4" s="30"/>
      <c r="L4" s="29"/>
      <c r="M4" s="29"/>
      <c r="N4" s="30"/>
      <c r="O4" s="29"/>
      <c r="P4" s="29"/>
      <c r="Q4" s="31"/>
    </row>
    <row r="5" spans="1:17" x14ac:dyDescent="0.4">
      <c r="A5" s="28"/>
      <c r="B5" s="29"/>
      <c r="C5" s="32"/>
      <c r="D5" s="29"/>
      <c r="E5" s="38" t="s">
        <v>103</v>
      </c>
      <c r="F5" s="29"/>
      <c r="G5" s="32"/>
      <c r="H5" s="38" t="s">
        <v>104</v>
      </c>
      <c r="I5" s="32"/>
      <c r="J5" s="29"/>
      <c r="K5" s="38" t="s">
        <v>105</v>
      </c>
      <c r="L5" s="29"/>
      <c r="M5" s="29"/>
      <c r="N5" s="38" t="s">
        <v>106</v>
      </c>
      <c r="O5" s="29"/>
      <c r="P5" s="29"/>
      <c r="Q5" s="31"/>
    </row>
    <row r="6" spans="1:17" x14ac:dyDescent="0.4">
      <c r="A6" s="28"/>
      <c r="B6" s="29"/>
      <c r="C6" s="32"/>
      <c r="D6" s="29"/>
      <c r="E6" s="39">
        <v>6709071</v>
      </c>
      <c r="F6" s="29"/>
      <c r="G6" s="32"/>
      <c r="H6" s="40">
        <v>49</v>
      </c>
      <c r="I6" s="32"/>
      <c r="J6" s="29"/>
      <c r="K6" s="39">
        <v>1449264.1199999996</v>
      </c>
      <c r="L6" s="29"/>
      <c r="M6" s="29"/>
      <c r="N6" s="40">
        <v>135</v>
      </c>
      <c r="O6" s="29"/>
      <c r="P6" s="29"/>
      <c r="Q6" s="31"/>
    </row>
    <row r="7" spans="1:17" x14ac:dyDescent="0.4">
      <c r="A7" s="28"/>
      <c r="B7" s="29"/>
      <c r="C7" s="29"/>
      <c r="D7" s="29"/>
      <c r="E7" s="30"/>
      <c r="F7" s="29"/>
      <c r="G7" s="29"/>
      <c r="H7" s="30"/>
      <c r="I7" s="29"/>
      <c r="J7" s="29"/>
      <c r="K7" s="30"/>
      <c r="L7" s="29"/>
      <c r="M7" s="29"/>
      <c r="N7" s="30"/>
      <c r="O7" s="29"/>
      <c r="P7" s="29"/>
      <c r="Q7" s="31"/>
    </row>
    <row r="8" spans="1:17" x14ac:dyDescent="0.4">
      <c r="A8" s="28"/>
      <c r="B8" s="29"/>
      <c r="C8" s="29"/>
      <c r="D8" s="29"/>
      <c r="E8" s="30"/>
      <c r="F8" s="29"/>
      <c r="G8" s="29"/>
      <c r="H8" s="30"/>
      <c r="I8" s="29"/>
      <c r="J8" s="29"/>
      <c r="K8" s="30"/>
      <c r="L8" s="29"/>
      <c r="M8" s="29"/>
      <c r="N8" s="30"/>
      <c r="O8" s="29"/>
      <c r="P8" s="29"/>
      <c r="Q8" s="31"/>
    </row>
    <row r="9" spans="1:17" x14ac:dyDescent="0.4">
      <c r="A9" s="28"/>
      <c r="B9" s="29"/>
      <c r="C9" s="29"/>
      <c r="D9" s="29"/>
      <c r="E9" s="30"/>
      <c r="F9" s="29"/>
      <c r="G9" s="29"/>
      <c r="H9" s="30"/>
      <c r="I9" s="29"/>
      <c r="J9" s="29"/>
      <c r="K9" s="30"/>
      <c r="L9" s="29"/>
      <c r="M9" s="29"/>
      <c r="N9" s="30"/>
      <c r="O9" s="29"/>
      <c r="P9" s="29"/>
      <c r="Q9" s="31"/>
    </row>
    <row r="10" spans="1:17" x14ac:dyDescent="0.4">
      <c r="A10" s="28"/>
      <c r="B10" s="29"/>
      <c r="C10" s="29"/>
      <c r="D10" s="29"/>
      <c r="E10" s="30"/>
      <c r="F10" s="29"/>
      <c r="G10" s="29"/>
      <c r="H10" s="30"/>
      <c r="I10" s="29"/>
      <c r="J10" s="29"/>
      <c r="K10" s="30"/>
      <c r="L10" s="29"/>
      <c r="M10" s="29"/>
      <c r="N10" s="30"/>
      <c r="O10" s="29"/>
      <c r="P10" s="29"/>
      <c r="Q10" s="31"/>
    </row>
    <row r="11" spans="1:17" x14ac:dyDescent="0.4">
      <c r="A11" s="28"/>
      <c r="B11" s="29"/>
      <c r="C11" s="29"/>
      <c r="D11" s="29"/>
      <c r="E11" s="30"/>
      <c r="F11" s="29"/>
      <c r="G11" s="29"/>
      <c r="H11" s="30"/>
      <c r="I11" s="29"/>
      <c r="J11" s="29"/>
      <c r="K11" s="30"/>
      <c r="L11" s="29"/>
      <c r="M11" s="29"/>
      <c r="N11" s="30"/>
      <c r="O11" s="29"/>
      <c r="P11" s="29"/>
      <c r="Q11" s="31"/>
    </row>
    <row r="12" spans="1:17" x14ac:dyDescent="0.4">
      <c r="A12" s="28"/>
      <c r="B12" s="29"/>
      <c r="C12" s="29"/>
      <c r="D12" s="29"/>
      <c r="E12" s="30"/>
      <c r="F12" s="29"/>
      <c r="G12" s="29"/>
      <c r="H12" s="30"/>
      <c r="I12" s="29"/>
      <c r="J12" s="29"/>
      <c r="K12" s="30"/>
      <c r="L12" s="29"/>
      <c r="M12" s="29"/>
      <c r="N12" s="30"/>
      <c r="O12" s="29"/>
      <c r="P12" s="29"/>
      <c r="Q12" s="31"/>
    </row>
    <row r="13" spans="1:17" x14ac:dyDescent="0.4">
      <c r="A13" s="28"/>
      <c r="B13" s="29"/>
      <c r="C13" s="29"/>
      <c r="D13" s="29"/>
      <c r="E13" s="30"/>
      <c r="F13" s="29"/>
      <c r="G13" s="29"/>
      <c r="H13" s="30"/>
      <c r="I13" s="29"/>
      <c r="J13" s="29"/>
      <c r="K13" s="30"/>
      <c r="L13" s="29"/>
      <c r="M13" s="29"/>
      <c r="N13" s="30"/>
      <c r="O13" s="29"/>
      <c r="P13" s="29"/>
      <c r="Q13" s="31"/>
    </row>
    <row r="14" spans="1:17" x14ac:dyDescent="0.4">
      <c r="A14" s="28"/>
      <c r="B14" s="29"/>
      <c r="C14" s="29"/>
      <c r="D14" s="29"/>
      <c r="E14" s="30"/>
      <c r="F14" s="29"/>
      <c r="G14" s="29"/>
      <c r="H14" s="30"/>
      <c r="I14" s="29"/>
      <c r="J14" s="29"/>
      <c r="K14" s="30"/>
      <c r="L14" s="29"/>
      <c r="M14" s="29"/>
      <c r="N14" s="30"/>
      <c r="O14" s="29"/>
      <c r="P14" s="29"/>
      <c r="Q14" s="31"/>
    </row>
    <row r="15" spans="1:17" x14ac:dyDescent="0.4">
      <c r="A15" s="28"/>
      <c r="B15" s="29"/>
      <c r="C15" s="29"/>
      <c r="D15" s="29"/>
      <c r="E15" s="30"/>
      <c r="F15" s="29"/>
      <c r="G15" s="29"/>
      <c r="H15" s="30"/>
      <c r="I15" s="29"/>
      <c r="J15" s="29"/>
      <c r="K15" s="30"/>
      <c r="L15" s="29"/>
      <c r="M15" s="29"/>
      <c r="N15" s="30"/>
      <c r="O15" s="29"/>
      <c r="P15" s="29"/>
      <c r="Q15" s="31"/>
    </row>
    <row r="16" spans="1:17" x14ac:dyDescent="0.4">
      <c r="A16" s="28"/>
      <c r="B16" s="29"/>
      <c r="C16" s="29"/>
      <c r="D16" s="29"/>
      <c r="E16" s="30"/>
      <c r="F16" s="29"/>
      <c r="G16" s="29"/>
      <c r="H16" s="30"/>
      <c r="I16" s="29"/>
      <c r="J16" s="29"/>
      <c r="K16" s="30"/>
      <c r="L16" s="29"/>
      <c r="M16" s="29"/>
      <c r="N16" s="30"/>
      <c r="O16" s="29"/>
      <c r="P16" s="29"/>
      <c r="Q16" s="31"/>
    </row>
    <row r="17" spans="1:19" ht="26.25" x14ac:dyDescent="0.4">
      <c r="A17" s="28"/>
      <c r="B17" s="29"/>
      <c r="C17" s="29"/>
      <c r="D17" s="29"/>
      <c r="E17" s="30"/>
      <c r="F17" s="29"/>
      <c r="G17" s="29"/>
      <c r="H17" s="30"/>
      <c r="I17" s="29"/>
      <c r="J17" s="29"/>
      <c r="K17" s="30"/>
      <c r="L17" s="29"/>
      <c r="M17" s="29"/>
      <c r="N17" s="30"/>
      <c r="O17" s="29"/>
      <c r="P17" s="29"/>
      <c r="Q17" s="31"/>
      <c r="R17" s="37" t="s">
        <v>107</v>
      </c>
    </row>
    <row r="18" spans="1:19" x14ac:dyDescent="0.4">
      <c r="A18" s="28"/>
      <c r="B18" s="29"/>
      <c r="C18" s="29"/>
      <c r="D18" s="29"/>
      <c r="E18" s="30"/>
      <c r="F18" s="29"/>
      <c r="G18" s="29"/>
      <c r="H18" s="30"/>
      <c r="I18" s="29"/>
      <c r="J18" s="29"/>
      <c r="K18" s="30"/>
      <c r="L18" s="29"/>
      <c r="M18" s="29"/>
      <c r="N18" s="30"/>
      <c r="O18" s="29"/>
      <c r="P18" s="29"/>
      <c r="Q18" s="31"/>
      <c r="R18" s="20"/>
      <c r="S18" s="20" t="s">
        <v>101</v>
      </c>
    </row>
    <row r="19" spans="1:19" x14ac:dyDescent="0.4">
      <c r="A19" s="28"/>
      <c r="B19" s="29"/>
      <c r="C19" s="29"/>
      <c r="D19" s="29"/>
      <c r="E19" s="30"/>
      <c r="F19" s="29"/>
      <c r="G19" s="29"/>
      <c r="H19" s="30"/>
      <c r="I19" s="29"/>
      <c r="J19" s="29"/>
      <c r="K19" s="30"/>
      <c r="L19" s="29"/>
      <c r="M19" s="29"/>
      <c r="N19" s="30"/>
      <c r="O19" s="29"/>
      <c r="P19" s="29"/>
      <c r="Q19" s="31"/>
      <c r="R19" s="22" t="s">
        <v>11</v>
      </c>
      <c r="S19" s="23">
        <v>2</v>
      </c>
    </row>
    <row r="20" spans="1:19" x14ac:dyDescent="0.4">
      <c r="A20" s="28"/>
      <c r="B20" s="29"/>
      <c r="C20" s="29"/>
      <c r="D20" s="29"/>
      <c r="E20" s="30"/>
      <c r="F20" s="29"/>
      <c r="G20" s="29"/>
      <c r="H20" s="30"/>
      <c r="I20" s="29"/>
      <c r="J20" s="29"/>
      <c r="K20" s="30"/>
      <c r="L20" s="29"/>
      <c r="M20" s="29"/>
      <c r="N20" s="30"/>
      <c r="O20" s="29"/>
      <c r="P20" s="29"/>
      <c r="Q20" s="31"/>
      <c r="R20" s="22" t="s">
        <v>20</v>
      </c>
      <c r="S20" s="23">
        <v>3</v>
      </c>
    </row>
    <row r="21" spans="1:19" x14ac:dyDescent="0.4">
      <c r="A21" s="28"/>
      <c r="B21" s="29"/>
      <c r="C21" s="29"/>
      <c r="D21" s="29"/>
      <c r="E21" s="30"/>
      <c r="F21" s="29"/>
      <c r="G21" s="29"/>
      <c r="H21" s="30"/>
      <c r="I21" s="29"/>
      <c r="J21" s="29"/>
      <c r="K21" s="30"/>
      <c r="L21" s="29"/>
      <c r="M21" s="29"/>
      <c r="N21" s="30"/>
      <c r="O21" s="29"/>
      <c r="P21" s="29"/>
      <c r="Q21" s="31"/>
      <c r="R21" s="22" t="s">
        <v>12</v>
      </c>
      <c r="S21" s="23">
        <v>4</v>
      </c>
    </row>
    <row r="22" spans="1:19" x14ac:dyDescent="0.4">
      <c r="A22" s="28"/>
      <c r="B22" s="29"/>
      <c r="C22" s="29"/>
      <c r="D22" s="29"/>
      <c r="E22" s="30"/>
      <c r="F22" s="29"/>
      <c r="G22" s="29"/>
      <c r="H22" s="30"/>
      <c r="I22" s="29"/>
      <c r="J22" s="29"/>
      <c r="K22" s="30"/>
      <c r="L22" s="29"/>
      <c r="M22" s="29"/>
      <c r="N22" s="30"/>
      <c r="O22" s="29"/>
      <c r="P22" s="29"/>
      <c r="Q22" s="31"/>
      <c r="R22" s="22" t="s">
        <v>19</v>
      </c>
      <c r="S22" s="23">
        <v>4</v>
      </c>
    </row>
    <row r="23" spans="1:19" x14ac:dyDescent="0.4">
      <c r="A23" s="28"/>
      <c r="B23" s="29"/>
      <c r="C23" s="29"/>
      <c r="D23" s="29"/>
      <c r="E23" s="30"/>
      <c r="F23" s="29"/>
      <c r="G23" s="29"/>
      <c r="H23" s="30"/>
      <c r="I23" s="29"/>
      <c r="J23" s="29"/>
      <c r="K23" s="30"/>
      <c r="L23" s="29"/>
      <c r="M23" s="29"/>
      <c r="N23" s="30"/>
      <c r="O23" s="29"/>
      <c r="P23" s="29"/>
      <c r="Q23" s="31"/>
      <c r="R23" s="22" t="s">
        <v>13</v>
      </c>
      <c r="S23" s="23">
        <v>4</v>
      </c>
    </row>
    <row r="24" spans="1:19" x14ac:dyDescent="0.4">
      <c r="A24" s="28"/>
      <c r="B24" s="29"/>
      <c r="C24" s="29"/>
      <c r="D24" s="29"/>
      <c r="E24" s="30"/>
      <c r="F24" s="29"/>
      <c r="G24" s="29"/>
      <c r="H24" s="30"/>
      <c r="I24" s="29"/>
      <c r="J24" s="29"/>
      <c r="K24" s="30"/>
      <c r="L24" s="29"/>
      <c r="M24" s="29"/>
      <c r="N24" s="30"/>
      <c r="O24" s="29"/>
      <c r="P24" s="29"/>
      <c r="Q24" s="31"/>
      <c r="R24" s="22" t="s">
        <v>18</v>
      </c>
      <c r="S24" s="23">
        <v>5</v>
      </c>
    </row>
    <row r="25" spans="1:19" x14ac:dyDescent="0.4">
      <c r="A25" s="28"/>
      <c r="B25" s="29"/>
      <c r="C25" s="29"/>
      <c r="D25" s="29"/>
      <c r="E25" s="30"/>
      <c r="F25" s="29"/>
      <c r="G25" s="29"/>
      <c r="H25" s="30"/>
      <c r="I25" s="29"/>
      <c r="J25" s="29"/>
      <c r="K25" s="30"/>
      <c r="L25" s="29"/>
      <c r="M25" s="29"/>
      <c r="N25" s="30"/>
      <c r="O25" s="29"/>
      <c r="P25" s="29"/>
      <c r="Q25" s="31"/>
      <c r="R25" s="22" t="s">
        <v>34</v>
      </c>
      <c r="S25" s="23">
        <v>6</v>
      </c>
    </row>
    <row r="26" spans="1:19" x14ac:dyDescent="0.4">
      <c r="A26" s="28"/>
      <c r="B26" s="29"/>
      <c r="C26" s="29"/>
      <c r="D26" s="29"/>
      <c r="E26" s="30"/>
      <c r="F26" s="29"/>
      <c r="G26" s="29"/>
      <c r="H26" s="30"/>
      <c r="I26" s="29"/>
      <c r="J26" s="29"/>
      <c r="K26" s="30"/>
      <c r="L26" s="29"/>
      <c r="M26" s="29"/>
      <c r="N26" s="30"/>
      <c r="O26" s="29"/>
      <c r="P26" s="29"/>
      <c r="Q26" s="31"/>
      <c r="R26" s="22" t="s">
        <v>14</v>
      </c>
      <c r="S26" s="23">
        <v>8</v>
      </c>
    </row>
    <row r="27" spans="1:19" x14ac:dyDescent="0.4">
      <c r="A27" s="28"/>
      <c r="B27" s="29"/>
      <c r="C27" s="29"/>
      <c r="D27" s="29"/>
      <c r="E27" s="30"/>
      <c r="F27" s="29"/>
      <c r="G27" s="29"/>
      <c r="H27" s="30"/>
      <c r="I27" s="29"/>
      <c r="J27" s="29"/>
      <c r="K27" s="30"/>
      <c r="L27" s="29"/>
      <c r="M27" s="29"/>
      <c r="N27" s="30"/>
      <c r="O27" s="29"/>
      <c r="P27" s="29"/>
      <c r="Q27" s="31"/>
      <c r="R27" s="22" t="s">
        <v>83</v>
      </c>
      <c r="S27" s="23">
        <v>9</v>
      </c>
    </row>
    <row r="28" spans="1:19" x14ac:dyDescent="0.4">
      <c r="A28" s="28"/>
      <c r="B28" s="29"/>
      <c r="C28" s="29"/>
      <c r="D28" s="29"/>
      <c r="E28" s="30"/>
      <c r="F28" s="29"/>
      <c r="G28" s="29"/>
      <c r="H28" s="30"/>
      <c r="I28" s="29"/>
      <c r="J28" s="29"/>
      <c r="K28" s="30"/>
      <c r="L28" s="29"/>
      <c r="M28" s="29"/>
      <c r="N28" s="30"/>
      <c r="O28" s="29"/>
      <c r="P28" s="29"/>
      <c r="Q28" s="31"/>
      <c r="R28" s="22" t="s">
        <v>17</v>
      </c>
      <c r="S28" s="23">
        <v>11</v>
      </c>
    </row>
    <row r="29" spans="1:19" x14ac:dyDescent="0.4">
      <c r="A29" s="28"/>
      <c r="B29" s="29"/>
      <c r="C29" s="29"/>
      <c r="D29" s="29"/>
      <c r="E29" s="30"/>
      <c r="F29" s="29"/>
      <c r="G29" s="29"/>
      <c r="H29" s="30"/>
      <c r="I29" s="29"/>
      <c r="J29" s="29"/>
      <c r="K29" s="30"/>
      <c r="L29" s="29"/>
      <c r="M29" s="29"/>
      <c r="N29" s="30"/>
      <c r="O29" s="29"/>
      <c r="P29" s="29"/>
      <c r="Q29" s="31"/>
      <c r="R29" s="22" t="s">
        <v>35</v>
      </c>
      <c r="S29" s="23">
        <v>11</v>
      </c>
    </row>
    <row r="30" spans="1:19" x14ac:dyDescent="0.4">
      <c r="A30" s="28"/>
      <c r="B30" s="29"/>
      <c r="C30" s="29"/>
      <c r="D30" s="29"/>
      <c r="E30" s="30"/>
      <c r="F30" s="29"/>
      <c r="G30" s="29"/>
      <c r="H30" s="30"/>
      <c r="I30" s="29"/>
      <c r="J30" s="29"/>
      <c r="K30" s="30"/>
      <c r="L30" s="29"/>
      <c r="M30" s="29"/>
      <c r="N30" s="30"/>
      <c r="O30" s="29"/>
      <c r="P30" s="29"/>
      <c r="Q30" s="31"/>
      <c r="R30" s="22" t="s">
        <v>16</v>
      </c>
      <c r="S30" s="23">
        <v>12</v>
      </c>
    </row>
    <row r="31" spans="1:19" x14ac:dyDescent="0.4">
      <c r="A31" s="28"/>
      <c r="B31" s="29"/>
      <c r="C31" s="29"/>
      <c r="D31" s="29"/>
      <c r="E31" s="30"/>
      <c r="F31" s="29"/>
      <c r="G31" s="29"/>
      <c r="H31" s="30"/>
      <c r="I31" s="29"/>
      <c r="J31" s="29"/>
      <c r="K31" s="30"/>
      <c r="L31" s="29"/>
      <c r="M31" s="29"/>
      <c r="N31" s="30"/>
      <c r="O31" s="29"/>
      <c r="P31" s="29"/>
      <c r="Q31" s="31"/>
      <c r="R31" s="22" t="s">
        <v>33</v>
      </c>
      <c r="S31" s="23">
        <v>12</v>
      </c>
    </row>
    <row r="32" spans="1:19" x14ac:dyDescent="0.4">
      <c r="A32" s="28"/>
      <c r="B32" s="29"/>
      <c r="C32" s="29"/>
      <c r="D32" s="29"/>
      <c r="E32" s="30"/>
      <c r="F32" s="29"/>
      <c r="G32" s="29"/>
      <c r="H32" s="30"/>
      <c r="I32" s="29"/>
      <c r="J32" s="29"/>
      <c r="K32" s="30"/>
      <c r="L32" s="29"/>
      <c r="M32" s="29"/>
      <c r="N32" s="30"/>
      <c r="O32" s="29"/>
      <c r="P32" s="29"/>
      <c r="Q32" s="31"/>
      <c r="R32" s="22" t="s">
        <v>10</v>
      </c>
      <c r="S32" s="23">
        <v>22</v>
      </c>
    </row>
    <row r="33" spans="1:19" x14ac:dyDescent="0.4">
      <c r="A33" s="28"/>
      <c r="B33" s="29"/>
      <c r="C33" s="29"/>
      <c r="D33" s="29"/>
      <c r="E33" s="30"/>
      <c r="F33" s="29"/>
      <c r="G33" s="29"/>
      <c r="H33" s="30"/>
      <c r="I33" s="29"/>
      <c r="J33" s="29"/>
      <c r="K33" s="30"/>
      <c r="L33" s="29"/>
      <c r="M33" s="29"/>
      <c r="N33" s="30"/>
      <c r="O33" s="29"/>
      <c r="P33" s="29"/>
      <c r="Q33" s="31"/>
      <c r="R33" s="22" t="s">
        <v>15</v>
      </c>
      <c r="S33" s="23">
        <v>22</v>
      </c>
    </row>
    <row r="34" spans="1:19" x14ac:dyDescent="0.4">
      <c r="A34" s="28"/>
      <c r="B34" s="29"/>
      <c r="C34" s="29"/>
      <c r="D34" s="29"/>
      <c r="E34" s="30"/>
      <c r="F34" s="29"/>
      <c r="G34" s="29"/>
      <c r="H34" s="30"/>
      <c r="I34" s="29"/>
      <c r="J34" s="29"/>
      <c r="K34" s="30"/>
      <c r="L34" s="29"/>
      <c r="M34" s="29"/>
      <c r="N34" s="30"/>
      <c r="O34" s="29"/>
      <c r="P34" s="29"/>
      <c r="Q34" s="31"/>
      <c r="R34" s="22" t="s">
        <v>88</v>
      </c>
      <c r="S34" s="23">
        <v>135</v>
      </c>
    </row>
    <row r="35" spans="1:19" x14ac:dyDescent="0.4">
      <c r="A35" s="28"/>
      <c r="B35" s="29"/>
      <c r="C35" s="29"/>
      <c r="D35" s="29"/>
      <c r="E35" s="30"/>
      <c r="F35" s="29"/>
      <c r="G35" s="29"/>
      <c r="H35" s="30"/>
      <c r="I35" s="29"/>
      <c r="J35" s="29"/>
      <c r="K35" s="30"/>
      <c r="L35" s="29"/>
      <c r="M35" s="29"/>
      <c r="N35" s="30"/>
      <c r="O35" s="29"/>
      <c r="P35" s="29"/>
      <c r="Q35" s="31"/>
    </row>
    <row r="36" spans="1:19" x14ac:dyDescent="0.4">
      <c r="A36" s="28"/>
      <c r="B36" s="29"/>
      <c r="C36" s="29"/>
      <c r="D36" s="29"/>
      <c r="E36" s="30"/>
      <c r="F36" s="29"/>
      <c r="G36" s="29"/>
      <c r="H36" s="30"/>
      <c r="I36" s="29"/>
      <c r="J36" s="29"/>
      <c r="K36" s="30"/>
      <c r="L36" s="29"/>
      <c r="M36" s="29"/>
      <c r="N36" s="30"/>
      <c r="O36" s="29"/>
      <c r="P36" s="29"/>
      <c r="Q36" s="31"/>
    </row>
    <row r="37" spans="1:19" x14ac:dyDescent="0.4">
      <c r="A37" s="28"/>
      <c r="B37" s="29"/>
      <c r="C37" s="29"/>
      <c r="D37" s="29"/>
      <c r="E37" s="30"/>
      <c r="F37" s="29"/>
      <c r="G37" s="29"/>
      <c r="H37" s="30"/>
      <c r="I37" s="29"/>
      <c r="J37" s="29"/>
      <c r="K37" s="30"/>
      <c r="L37" s="29"/>
      <c r="M37" s="29"/>
      <c r="N37" s="30"/>
      <c r="O37" s="29"/>
      <c r="P37" s="29"/>
      <c r="Q37" s="31"/>
    </row>
    <row r="38" spans="1:19" x14ac:dyDescent="0.4">
      <c r="A38" s="28"/>
      <c r="B38" s="29"/>
      <c r="C38" s="29"/>
      <c r="D38" s="29"/>
      <c r="E38" s="30"/>
      <c r="F38" s="29"/>
      <c r="G38" s="29"/>
      <c r="H38" s="30"/>
      <c r="I38" s="29"/>
      <c r="J38" s="29"/>
      <c r="K38" s="30"/>
      <c r="L38" s="29"/>
      <c r="M38" s="29"/>
      <c r="N38" s="30"/>
      <c r="O38" s="29"/>
      <c r="P38" s="29"/>
      <c r="Q38" s="31"/>
    </row>
    <row r="39" spans="1:19" x14ac:dyDescent="0.4">
      <c r="A39" s="28"/>
      <c r="B39" s="29"/>
      <c r="C39" s="29"/>
      <c r="D39" s="29"/>
      <c r="E39" s="30"/>
      <c r="F39" s="29"/>
      <c r="G39" s="29"/>
      <c r="H39" s="30"/>
      <c r="I39" s="29"/>
      <c r="J39" s="29"/>
      <c r="K39" s="30"/>
      <c r="L39" s="29"/>
      <c r="M39" s="29"/>
      <c r="N39" s="30"/>
      <c r="O39" s="29"/>
      <c r="P39" s="29"/>
      <c r="Q39" s="31"/>
    </row>
    <row r="40" spans="1:19" x14ac:dyDescent="0.4">
      <c r="A40" s="28"/>
      <c r="B40" s="29"/>
      <c r="C40" s="29"/>
      <c r="D40" s="29"/>
      <c r="E40" s="30"/>
      <c r="F40" s="29"/>
      <c r="G40" s="29"/>
      <c r="H40" s="30"/>
      <c r="I40" s="29"/>
      <c r="J40" s="29"/>
      <c r="K40" s="30"/>
      <c r="L40" s="29"/>
      <c r="M40" s="29"/>
      <c r="N40" s="30"/>
      <c r="O40" s="29"/>
      <c r="P40" s="29"/>
      <c r="Q40" s="31"/>
    </row>
    <row r="41" spans="1:19" x14ac:dyDescent="0.4">
      <c r="A41" s="28"/>
      <c r="B41" s="29"/>
      <c r="C41" s="29"/>
      <c r="D41" s="29"/>
      <c r="E41" s="30"/>
      <c r="F41" s="29"/>
      <c r="G41" s="29"/>
      <c r="H41" s="30"/>
      <c r="I41" s="29"/>
      <c r="J41" s="29"/>
      <c r="K41" s="30"/>
      <c r="L41" s="29"/>
      <c r="M41" s="29"/>
      <c r="N41" s="30"/>
      <c r="O41" s="29"/>
      <c r="P41" s="29"/>
      <c r="Q41" s="31"/>
    </row>
    <row r="42" spans="1:19" x14ac:dyDescent="0.4">
      <c r="A42" s="28"/>
      <c r="B42" s="29"/>
      <c r="C42" s="29"/>
      <c r="D42" s="29"/>
      <c r="E42" s="30"/>
      <c r="F42" s="29"/>
      <c r="G42" s="29"/>
      <c r="H42" s="30"/>
      <c r="I42" s="29"/>
      <c r="J42" s="29"/>
      <c r="K42" s="30"/>
      <c r="L42" s="29"/>
      <c r="M42" s="29"/>
      <c r="N42" s="30"/>
      <c r="O42" s="29"/>
      <c r="P42" s="29"/>
      <c r="Q42" s="31"/>
    </row>
    <row r="43" spans="1:19" x14ac:dyDescent="0.4">
      <c r="A43" s="28"/>
      <c r="B43" s="29"/>
      <c r="C43" s="29"/>
      <c r="D43" s="29"/>
      <c r="E43" s="30"/>
      <c r="F43" s="29"/>
      <c r="G43" s="29"/>
      <c r="H43" s="30"/>
      <c r="I43" s="29"/>
      <c r="J43" s="29"/>
      <c r="K43" s="30"/>
      <c r="L43" s="29"/>
      <c r="M43" s="29"/>
      <c r="N43" s="30"/>
      <c r="O43" s="29"/>
      <c r="P43" s="29"/>
      <c r="Q43" s="31"/>
    </row>
    <row r="44" spans="1:19" x14ac:dyDescent="0.4">
      <c r="A44" s="28"/>
      <c r="B44" s="29"/>
      <c r="C44" s="29"/>
      <c r="D44" s="29"/>
      <c r="E44" s="30"/>
      <c r="F44" s="29"/>
      <c r="G44" s="29"/>
      <c r="H44" s="30"/>
      <c r="I44" s="29"/>
      <c r="J44" s="29"/>
      <c r="K44" s="30"/>
      <c r="L44" s="29"/>
      <c r="M44" s="29"/>
      <c r="N44" s="30"/>
      <c r="O44" s="29"/>
      <c r="P44" s="29"/>
      <c r="Q44" s="31"/>
    </row>
    <row r="45" spans="1:19" x14ac:dyDescent="0.4">
      <c r="A45" s="28"/>
      <c r="B45" s="29"/>
      <c r="C45" s="29"/>
      <c r="D45" s="29"/>
      <c r="E45" s="30"/>
      <c r="F45" s="29"/>
      <c r="G45" s="29"/>
      <c r="H45" s="30"/>
      <c r="I45" s="29"/>
      <c r="J45" s="29"/>
      <c r="K45" s="30"/>
      <c r="L45" s="29"/>
      <c r="M45" s="29"/>
      <c r="N45" s="30"/>
      <c r="O45" s="29"/>
      <c r="P45" s="29"/>
      <c r="Q45" s="31"/>
    </row>
    <row r="46" spans="1:19" x14ac:dyDescent="0.4">
      <c r="A46" s="28"/>
      <c r="B46" s="29"/>
      <c r="C46" s="29"/>
      <c r="D46" s="29"/>
      <c r="E46" s="30"/>
      <c r="F46" s="29"/>
      <c r="G46" s="29"/>
      <c r="H46" s="30"/>
      <c r="I46" s="29"/>
      <c r="J46" s="29"/>
      <c r="K46" s="30"/>
      <c r="L46" s="29"/>
      <c r="M46" s="29"/>
      <c r="N46" s="30"/>
      <c r="O46" s="29"/>
      <c r="P46" s="29"/>
      <c r="Q46" s="31"/>
    </row>
    <row r="47" spans="1:19" x14ac:dyDescent="0.4">
      <c r="A47" s="28"/>
      <c r="B47" s="29"/>
      <c r="C47" s="29"/>
      <c r="D47" s="29"/>
      <c r="E47" s="30"/>
      <c r="F47" s="29"/>
      <c r="G47" s="29"/>
      <c r="H47" s="30"/>
      <c r="I47" s="29"/>
      <c r="J47" s="29"/>
      <c r="K47" s="30"/>
      <c r="L47" s="29"/>
      <c r="M47" s="29"/>
      <c r="N47" s="30"/>
      <c r="O47" s="29"/>
      <c r="P47" s="29"/>
      <c r="Q47" s="31"/>
    </row>
    <row r="48" spans="1:19" x14ac:dyDescent="0.4">
      <c r="A48" s="28"/>
      <c r="B48" s="29"/>
      <c r="C48" s="29"/>
      <c r="D48" s="29"/>
      <c r="E48" s="30"/>
      <c r="F48" s="29"/>
      <c r="G48" s="29"/>
      <c r="H48" s="30"/>
      <c r="I48" s="29"/>
      <c r="J48" s="29"/>
      <c r="K48" s="30"/>
      <c r="L48" s="29"/>
      <c r="M48" s="29"/>
      <c r="N48" s="30"/>
      <c r="O48" s="29"/>
      <c r="P48" s="29"/>
      <c r="Q48" s="31"/>
    </row>
    <row r="49" spans="1:17" x14ac:dyDescent="0.4">
      <c r="A49" s="28"/>
      <c r="B49" s="29"/>
      <c r="C49" s="29"/>
      <c r="D49" s="29"/>
      <c r="E49" s="30"/>
      <c r="F49" s="29"/>
      <c r="G49" s="29"/>
      <c r="H49" s="30"/>
      <c r="I49" s="29"/>
      <c r="J49" s="29"/>
      <c r="K49" s="30"/>
      <c r="L49" s="29"/>
      <c r="M49" s="29"/>
      <c r="N49" s="30"/>
      <c r="O49" s="29"/>
      <c r="P49" s="29"/>
      <c r="Q49" s="31"/>
    </row>
    <row r="50" spans="1:17" x14ac:dyDescent="0.4">
      <c r="A50" s="28"/>
      <c r="B50" s="29"/>
      <c r="C50" s="29"/>
      <c r="D50" s="29"/>
      <c r="E50" s="30"/>
      <c r="F50" s="29"/>
      <c r="G50" s="29"/>
      <c r="H50" s="30"/>
      <c r="I50" s="29"/>
      <c r="J50" s="29"/>
      <c r="K50" s="30"/>
      <c r="L50" s="29"/>
      <c r="M50" s="29"/>
      <c r="N50" s="30"/>
      <c r="O50" s="29"/>
      <c r="P50" s="29"/>
      <c r="Q50" s="31"/>
    </row>
    <row r="51" spans="1:17" x14ac:dyDescent="0.4">
      <c r="A51" s="28"/>
      <c r="B51" s="29"/>
      <c r="C51" s="29"/>
      <c r="D51" s="29"/>
      <c r="E51" s="30"/>
      <c r="F51" s="29"/>
      <c r="G51" s="29"/>
      <c r="H51" s="30"/>
      <c r="I51" s="29"/>
      <c r="J51" s="29"/>
      <c r="K51" s="30"/>
      <c r="L51" s="29"/>
      <c r="M51" s="29"/>
      <c r="N51" s="30"/>
      <c r="O51" s="29"/>
      <c r="P51" s="29"/>
      <c r="Q51" s="31"/>
    </row>
    <row r="52" spans="1:17" x14ac:dyDescent="0.4">
      <c r="A52" s="28"/>
      <c r="B52" s="29"/>
      <c r="C52" s="29"/>
      <c r="D52" s="29"/>
      <c r="E52" s="30"/>
      <c r="F52" s="29"/>
      <c r="G52" s="29"/>
      <c r="H52" s="30"/>
      <c r="I52" s="29"/>
      <c r="J52" s="29"/>
      <c r="K52" s="30"/>
      <c r="L52" s="29"/>
      <c r="M52" s="29"/>
      <c r="N52" s="30"/>
      <c r="O52" s="29"/>
      <c r="P52" s="29"/>
      <c r="Q52" s="31"/>
    </row>
    <row r="53" spans="1:17" x14ac:dyDescent="0.4">
      <c r="A53" s="28"/>
      <c r="B53" s="29"/>
      <c r="C53" s="29"/>
      <c r="D53" s="29"/>
      <c r="E53" s="30"/>
      <c r="F53" s="29"/>
      <c r="G53" s="29"/>
      <c r="H53" s="30"/>
      <c r="I53" s="29"/>
      <c r="J53" s="29"/>
      <c r="K53" s="30"/>
      <c r="L53" s="29"/>
      <c r="M53" s="29"/>
      <c r="N53" s="30"/>
      <c r="O53" s="29"/>
      <c r="P53" s="29"/>
      <c r="Q53" s="31"/>
    </row>
    <row r="54" spans="1:17" x14ac:dyDescent="0.4">
      <c r="A54" s="28"/>
      <c r="B54" s="29"/>
      <c r="C54" s="29"/>
      <c r="D54" s="29"/>
      <c r="E54" s="30"/>
      <c r="F54" s="29"/>
      <c r="G54" s="29"/>
      <c r="H54" s="30"/>
      <c r="I54" s="29"/>
      <c r="J54" s="29"/>
      <c r="K54" s="30"/>
      <c r="L54" s="29"/>
      <c r="M54" s="29"/>
      <c r="N54" s="30"/>
      <c r="O54" s="29"/>
      <c r="P54" s="29"/>
      <c r="Q54" s="31"/>
    </row>
    <row r="55" spans="1:17" x14ac:dyDescent="0.4">
      <c r="A55" s="28"/>
      <c r="B55" s="29"/>
      <c r="C55" s="29"/>
      <c r="D55" s="29"/>
      <c r="E55" s="30"/>
      <c r="F55" s="29"/>
      <c r="G55" s="29"/>
      <c r="H55" s="30"/>
      <c r="I55" s="29"/>
      <c r="J55" s="29"/>
      <c r="K55" s="30"/>
      <c r="L55" s="29"/>
      <c r="M55" s="29"/>
      <c r="N55" s="30"/>
      <c r="O55" s="29"/>
      <c r="P55" s="29"/>
      <c r="Q55" s="31"/>
    </row>
    <row r="56" spans="1:17" x14ac:dyDescent="0.4">
      <c r="A56" s="28"/>
      <c r="B56" s="29"/>
      <c r="C56" s="29"/>
      <c r="D56" s="29"/>
      <c r="E56" s="30"/>
      <c r="F56" s="29"/>
      <c r="G56" s="29"/>
      <c r="H56" s="30"/>
      <c r="I56" s="29"/>
      <c r="J56" s="29"/>
      <c r="K56" s="30"/>
      <c r="L56" s="29"/>
      <c r="M56" s="29"/>
      <c r="N56" s="30"/>
      <c r="O56" s="29"/>
      <c r="P56" s="29"/>
      <c r="Q56" s="31"/>
    </row>
    <row r="57" spans="1:17" x14ac:dyDescent="0.4">
      <c r="A57" s="28"/>
      <c r="B57" s="29"/>
      <c r="C57" s="29"/>
      <c r="D57" s="29"/>
      <c r="E57" s="30"/>
      <c r="F57" s="29"/>
      <c r="G57" s="29"/>
      <c r="H57" s="30"/>
      <c r="I57" s="29"/>
      <c r="J57" s="29"/>
      <c r="K57" s="30"/>
      <c r="L57" s="29"/>
      <c r="M57" s="29"/>
      <c r="N57" s="30"/>
      <c r="O57" s="29"/>
      <c r="P57" s="29"/>
      <c r="Q57" s="31"/>
    </row>
    <row r="58" spans="1:17" x14ac:dyDescent="0.4">
      <c r="A58" s="28"/>
      <c r="B58" s="29"/>
      <c r="C58" s="29"/>
      <c r="D58" s="29"/>
      <c r="E58" s="30"/>
      <c r="F58" s="29"/>
      <c r="G58" s="29"/>
      <c r="H58" s="30"/>
      <c r="I58" s="29"/>
      <c r="J58" s="29"/>
      <c r="K58" s="30"/>
      <c r="L58" s="29"/>
      <c r="M58" s="29"/>
      <c r="N58" s="30"/>
      <c r="O58" s="29"/>
      <c r="P58" s="29"/>
      <c r="Q58" s="31"/>
    </row>
    <row r="59" spans="1:17" x14ac:dyDescent="0.4">
      <c r="A59" s="28"/>
      <c r="B59" s="29"/>
      <c r="C59" s="29"/>
      <c r="D59" s="29"/>
      <c r="E59" s="30"/>
      <c r="F59" s="29"/>
      <c r="G59" s="29"/>
      <c r="H59" s="30"/>
      <c r="I59" s="29"/>
      <c r="J59" s="29"/>
      <c r="K59" s="30"/>
      <c r="L59" s="29"/>
      <c r="M59" s="29"/>
      <c r="N59" s="30"/>
      <c r="O59" s="29"/>
      <c r="P59" s="29"/>
      <c r="Q59" s="31"/>
    </row>
    <row r="60" spans="1:17" x14ac:dyDescent="0.4">
      <c r="A60" s="28"/>
      <c r="B60" s="29"/>
      <c r="C60" s="29"/>
      <c r="D60" s="29"/>
      <c r="E60" s="30"/>
      <c r="F60" s="29"/>
      <c r="G60" s="29"/>
      <c r="H60" s="30"/>
      <c r="I60" s="29"/>
      <c r="J60" s="29"/>
      <c r="K60" s="30"/>
      <c r="L60" s="29"/>
      <c r="M60" s="29"/>
      <c r="N60" s="30"/>
      <c r="O60" s="29"/>
      <c r="P60" s="29"/>
      <c r="Q60" s="31"/>
    </row>
    <row r="61" spans="1:17" x14ac:dyDescent="0.4">
      <c r="A61" s="28"/>
      <c r="B61" s="29"/>
      <c r="C61" s="29"/>
      <c r="D61" s="29"/>
      <c r="E61" s="30"/>
      <c r="F61" s="29"/>
      <c r="G61" s="29"/>
      <c r="H61" s="30"/>
      <c r="I61" s="29"/>
      <c r="J61" s="29"/>
      <c r="K61" s="30"/>
      <c r="L61" s="29"/>
      <c r="M61" s="29"/>
      <c r="N61" s="30"/>
      <c r="O61" s="29"/>
      <c r="P61" s="29"/>
      <c r="Q61" s="31"/>
    </row>
    <row r="62" spans="1:17" x14ac:dyDescent="0.4">
      <c r="A62" s="33"/>
      <c r="B62" s="34"/>
      <c r="C62" s="34"/>
      <c r="D62" s="34"/>
      <c r="E62" s="35"/>
      <c r="F62" s="34"/>
      <c r="G62" s="34"/>
      <c r="H62" s="35"/>
      <c r="I62" s="34"/>
      <c r="J62" s="34"/>
      <c r="K62" s="35"/>
      <c r="L62" s="34"/>
      <c r="M62" s="34"/>
      <c r="N62" s="35"/>
      <c r="O62" s="34"/>
      <c r="P62" s="34"/>
      <c r="Q62" s="3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15F40-2BCB-42C1-846E-DA11EE62A5AE}">
  <sheetPr>
    <tabColor theme="8" tint="0.39997558519241921"/>
  </sheetPr>
  <dimension ref="B5:F30"/>
  <sheetViews>
    <sheetView zoomScale="85" zoomScaleNormal="85" workbookViewId="0">
      <selection activeCell="B24" sqref="B24"/>
    </sheetView>
  </sheetViews>
  <sheetFormatPr defaultRowHeight="15" x14ac:dyDescent="0.25"/>
  <sheetData>
    <row r="5" spans="2:2" ht="26.25" x14ac:dyDescent="0.4">
      <c r="B5" s="37" t="s">
        <v>120</v>
      </c>
    </row>
    <row r="6" spans="2:2" ht="26.25" x14ac:dyDescent="0.4">
      <c r="B6" s="13" t="s">
        <v>115</v>
      </c>
    </row>
    <row r="7" spans="2:2" ht="26.25" x14ac:dyDescent="0.4">
      <c r="B7" s="13" t="s">
        <v>91</v>
      </c>
    </row>
    <row r="8" spans="2:2" ht="26.25" x14ac:dyDescent="0.4">
      <c r="B8" s="13" t="s">
        <v>90</v>
      </c>
    </row>
    <row r="9" spans="2:2" ht="26.25" x14ac:dyDescent="0.4">
      <c r="B9" s="13" t="s">
        <v>92</v>
      </c>
    </row>
    <row r="10" spans="2:2" ht="26.25" x14ac:dyDescent="0.4">
      <c r="B10" s="13" t="s">
        <v>116</v>
      </c>
    </row>
    <row r="11" spans="2:2" ht="27.75" customHeight="1" x14ac:dyDescent="0.4">
      <c r="B11" s="13" t="s">
        <v>117</v>
      </c>
    </row>
    <row r="12" spans="2:2" ht="26.25" customHeight="1" x14ac:dyDescent="0.4">
      <c r="B12" s="13" t="s">
        <v>118</v>
      </c>
    </row>
    <row r="13" spans="2:2" ht="26.25" x14ac:dyDescent="0.4">
      <c r="B13" s="13" t="s">
        <v>119</v>
      </c>
    </row>
    <row r="15" spans="2:2" ht="26.25" x14ac:dyDescent="0.4">
      <c r="B15" s="37" t="s">
        <v>108</v>
      </c>
    </row>
    <row r="16" spans="2:2" ht="26.25" x14ac:dyDescent="0.4">
      <c r="B16" s="13" t="s">
        <v>109</v>
      </c>
    </row>
    <row r="17" spans="2:6" ht="26.25" x14ac:dyDescent="0.4">
      <c r="B17" s="13" t="s">
        <v>110</v>
      </c>
    </row>
    <row r="18" spans="2:6" ht="26.25" x14ac:dyDescent="0.4">
      <c r="B18" s="13" t="s">
        <v>111</v>
      </c>
    </row>
    <row r="19" spans="2:6" ht="26.25" x14ac:dyDescent="0.4">
      <c r="B19" s="13" t="s">
        <v>112</v>
      </c>
    </row>
    <row r="21" spans="2:6" ht="26.25" x14ac:dyDescent="0.4">
      <c r="B21" s="37" t="s">
        <v>121</v>
      </c>
      <c r="C21" s="1"/>
    </row>
    <row r="22" spans="2:6" ht="26.25" x14ac:dyDescent="0.4">
      <c r="B22" s="13" t="s">
        <v>113</v>
      </c>
    </row>
    <row r="23" spans="2:6" ht="26.25" x14ac:dyDescent="0.4">
      <c r="B23" s="13" t="s">
        <v>122</v>
      </c>
    </row>
    <row r="24" spans="2:6" ht="26.25" x14ac:dyDescent="0.4">
      <c r="B24" s="13" t="s">
        <v>114</v>
      </c>
    </row>
    <row r="28" spans="2:6" x14ac:dyDescent="0.25">
      <c r="F28" s="41"/>
    </row>
    <row r="29" spans="2:6" x14ac:dyDescent="0.25">
      <c r="F29" s="41"/>
    </row>
    <row r="30" spans="2:6" x14ac:dyDescent="0.25">
      <c r="F30" s="4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Analisis</vt:lpstr>
      <vt:lpstr>Dashboard</vt:lpstr>
      <vt:lpstr>KPI &amp; Insight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Rahmad Jefry</dc:creator>
  <cp:lastModifiedBy>Rahmad Jefry</cp:lastModifiedBy>
  <dcterms:created xsi:type="dcterms:W3CDTF">2025-07-26T07:09:43Z</dcterms:created>
  <dcterms:modified xsi:type="dcterms:W3CDTF">2025-07-29T16:46:00Z</dcterms:modified>
</cp:coreProperties>
</file>