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good/Desktop/R_Studio_Projects/Financial_Planning/"/>
    </mc:Choice>
  </mc:AlternateContent>
  <xr:revisionPtr revIDLastSave="0" documentId="13_ncr:1_{945B7E2A-DC63-9F47-815B-7B090E777D03}" xr6:coauthVersionLast="47" xr6:coauthVersionMax="47" xr10:uidLastSave="{00000000-0000-0000-0000-000000000000}"/>
  <bookViews>
    <workbookView xWindow="40" yWindow="980" windowWidth="15420" windowHeight="15800" xr2:uid="{D9F47917-7B20-384C-878F-0D08681ABD47}"/>
  </bookViews>
  <sheets>
    <sheet name="Transactions" sheetId="1" r:id="rId1"/>
    <sheet name="Categories" sheetId="2" r:id="rId2"/>
  </sheets>
  <definedNames>
    <definedName name="_xlnm._FilterDatabase" localSheetId="1" hidden="1">Categories!$A$1:$A$9</definedName>
    <definedName name="_xlnm._FilterDatabase" localSheetId="0" hidden="1">Transactions!$A$1:$E$19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4" i="1" l="1"/>
  <c r="E227" i="1"/>
  <c r="E222" i="1"/>
  <c r="E217" i="1"/>
  <c r="E220" i="1"/>
  <c r="E157" i="1"/>
  <c r="E154" i="1"/>
  <c r="E164" i="1"/>
  <c r="E166" i="1"/>
  <c r="E151" i="1"/>
  <c r="E148" i="1"/>
  <c r="E159" i="1"/>
  <c r="E165" i="1"/>
  <c r="E179" i="1"/>
  <c r="E176" i="1"/>
  <c r="E141" i="1"/>
  <c r="E106" i="1"/>
  <c r="E111" i="1"/>
  <c r="E118" i="1"/>
  <c r="E119" i="1"/>
  <c r="E113" i="1"/>
  <c r="E114" i="1"/>
  <c r="E79" i="1"/>
  <c r="E80" i="1"/>
  <c r="E77" i="1"/>
  <c r="E53" i="1"/>
  <c r="E50" i="1"/>
  <c r="E47" i="1"/>
  <c r="E51" i="1"/>
  <c r="E56" i="1"/>
  <c r="E23" i="1"/>
  <c r="E31" i="1"/>
  <c r="E34" i="1"/>
  <c r="E5" i="1"/>
  <c r="E11" i="1"/>
  <c r="E13" i="1" s="1"/>
  <c r="E14" i="1"/>
</calcChain>
</file>

<file path=xl/sharedStrings.xml><?xml version="1.0" encoding="utf-8"?>
<sst xmlns="http://schemas.openxmlformats.org/spreadsheetml/2006/main" count="2179" uniqueCount="340">
  <si>
    <t>Date</t>
  </si>
  <si>
    <t>Transaction</t>
  </si>
  <si>
    <t>Amount</t>
  </si>
  <si>
    <t>Source</t>
  </si>
  <si>
    <t>Category</t>
  </si>
  <si>
    <t>ATM REBATE</t>
  </si>
  <si>
    <t>USAA FUNDS TRANSFER DB</t>
  </si>
  <si>
    <t>USAA_Checking</t>
  </si>
  <si>
    <t>Eleanor_Savings</t>
  </si>
  <si>
    <t>Savings</t>
  </si>
  <si>
    <t>Insurance</t>
  </si>
  <si>
    <t>Miscellaneous</t>
  </si>
  <si>
    <t>Groceries</t>
  </si>
  <si>
    <t>Categories</t>
  </si>
  <si>
    <t>Bank_Transaction</t>
  </si>
  <si>
    <t>USAA FUNDS TRANSFER CR</t>
  </si>
  <si>
    <t>USAA_Savings</t>
  </si>
  <si>
    <t>ITT OFFICE NSA13530597   MECHANICSBURGPA</t>
  </si>
  <si>
    <t>CENTRAL OHIO PRIMARY C   614-3262672  OH</t>
  </si>
  <si>
    <t>SP LITTLEHOUSE.CO        LITTLEHOUSELEMN</t>
  </si>
  <si>
    <t>MPIX                     620-231-8050 KS</t>
  </si>
  <si>
    <t>USAA_CC</t>
  </si>
  <si>
    <t>WEST SHORT MARKET</t>
  </si>
  <si>
    <t xml:space="preserve">TARGET  </t>
  </si>
  <si>
    <t>USAA INSURANCE</t>
  </si>
  <si>
    <t xml:space="preserve">SMARTPASS BY SMARKING </t>
  </si>
  <si>
    <t>COSTCO</t>
  </si>
  <si>
    <t>HAMPDEN TOWNSHIP</t>
  </si>
  <si>
    <t>AMICI PIZZA</t>
  </si>
  <si>
    <t>COLUMBUS CITY TREASURY</t>
  </si>
  <si>
    <t xml:space="preserve">DFAS-CLEVELAND    </t>
  </si>
  <si>
    <t>Miscellaneous_Income</t>
  </si>
  <si>
    <t>Jeff_Pay</t>
  </si>
  <si>
    <t>FORT FINDLAY COFFEE AND DOUGHNUTS</t>
  </si>
  <si>
    <t>MARKET STREET DELI</t>
  </si>
  <si>
    <t>GIANT FUEL</t>
  </si>
  <si>
    <t>CHIPOTLE</t>
  </si>
  <si>
    <t xml:space="preserve">GIANT  </t>
  </si>
  <si>
    <t>UPS STORE</t>
  </si>
  <si>
    <t>APPLE.COM</t>
  </si>
  <si>
    <t>THE HOME DEPOT</t>
  </si>
  <si>
    <t>VALVOLINE OIL CHANGE</t>
  </si>
  <si>
    <t>INTEREST PAID</t>
  </si>
  <si>
    <t>USAA CREDIT CARD PAYMENT</t>
  </si>
  <si>
    <t>VANGUARD BUY     INVESTMENT ***********3619</t>
  </si>
  <si>
    <t>DEPOSIT@MOBILE</t>
  </si>
  <si>
    <t>USAA CREDIT CARD PAYMENT SAN ANTONIO  TX</t>
  </si>
  <si>
    <t>COMCAST</t>
  </si>
  <si>
    <t>Home Depot</t>
  </si>
  <si>
    <t>Choose FI Media</t>
  </si>
  <si>
    <t>Ibex Training</t>
  </si>
  <si>
    <t>Wegmans</t>
  </si>
  <si>
    <t>COPC</t>
  </si>
  <si>
    <t>Heritage Preschool</t>
  </si>
  <si>
    <t>Eleanor_School</t>
  </si>
  <si>
    <t>CHASE CREDIT CARD</t>
  </si>
  <si>
    <t>POSHMARK                 650-488-7740 CA</t>
  </si>
  <si>
    <t>CHICK-FIL-A #04316       MECHANICSVILLVA</t>
  </si>
  <si>
    <t>SHELL OIL 57545704504    CAMP HILL    PA</t>
  </si>
  <si>
    <t>SHEETZ 0326   00003269   GETTYSBURG   PA</t>
  </si>
  <si>
    <t>RED BARN PRODUCE         RONKS        PA</t>
  </si>
  <si>
    <t>SQ *RAJPUT INDIAN-NORFOLKNorfolk      VA</t>
  </si>
  <si>
    <t>HARRIS TEETER #378       NORFOLK      VA</t>
  </si>
  <si>
    <t>TST* No Frill Bar and GriNorfolk      VA</t>
  </si>
  <si>
    <t>BELLISSIMO    13530399   NORFOLK      VA</t>
  </si>
  <si>
    <t>EXXONMOBIL    48077317   WILLIAMSBURG VA</t>
  </si>
  <si>
    <t>COLPARK LOC 868          ARLINGTON    VA</t>
  </si>
  <si>
    <t>TRADER JOE'S #640 QPS    ARLINGTON    VA</t>
  </si>
  <si>
    <t>PAY* TEAMHEALTH          HTTPSWWW.CEDANY</t>
  </si>
  <si>
    <t>ATT* BILL PAYMENT        800-331-0500 TX</t>
  </si>
  <si>
    <t>CHASE CREDIT CRD EPAY       ***********5208</t>
  </si>
  <si>
    <t>DFAS-CLEVELAND   NAVY ACT   ***********1645</t>
  </si>
  <si>
    <t>Travel Pay</t>
  </si>
  <si>
    <t>STARBUCKS STORE 22656    MECHANICSBURGPA</t>
  </si>
  <si>
    <t>PARCHMENT-UNIV DOCS      480-719-1646 AZ</t>
  </si>
  <si>
    <t>OH CSW BD MISC FEE       614-752-5161 OH</t>
  </si>
  <si>
    <t>CHICK-FIL-A #02167       MECHANICSBURGPA</t>
  </si>
  <si>
    <t>NPDB NPDB.HRSA.GOV       800-767-6732 VA</t>
  </si>
  <si>
    <t>FBI IDENTIFICATION RECORD304-625-5590 WV</t>
  </si>
  <si>
    <t>TRADER JOE'S #569 QPS    CAMP HILL    PA</t>
  </si>
  <si>
    <t>NAVY EXCHANGE 050416     MECHANICSBURGVA</t>
  </si>
  <si>
    <t>HERITAGE PRESCHOOL       484-431-6515 PA</t>
  </si>
  <si>
    <t>MED*MATERNOHIO CLINICAL  614-457-5730 OH</t>
  </si>
  <si>
    <t>PH HOSPITALS ONLINE PAYME717-2303717  PA</t>
  </si>
  <si>
    <t>APPLE.COM/BILL           866-712-7753 CA</t>
  </si>
  <si>
    <t>SUNLIGHT DINER           MECHANICSBURGPA</t>
  </si>
  <si>
    <t>HLU*Hulu 844928213231-U  HULU.COM/BILLCA</t>
  </si>
  <si>
    <t>CARRABBAS 8909 ONLINE    717-795-9200 PA</t>
  </si>
  <si>
    <t>NJ EZPASS                888-288-6865 NJ</t>
  </si>
  <si>
    <t>AMICI PIZZA              MECHANICSBURGPA</t>
  </si>
  <si>
    <t>Professional_Expenses</t>
  </si>
  <si>
    <t>USAA_CC_Payment</t>
  </si>
  <si>
    <t>Chase_CC_Payment</t>
  </si>
  <si>
    <t>Bill.com         ACCTVERIFY ***********NT4R</t>
  </si>
  <si>
    <t>CHECK # 0000001634</t>
  </si>
  <si>
    <t>CHASE CREDIT CRD EPAY       ***********3157</t>
  </si>
  <si>
    <t>USAA P&amp;amp;C         AUTOPAY    ***********3049</t>
  </si>
  <si>
    <t>WEGMANS #45              MECHANICSBURGPA</t>
  </si>
  <si>
    <t>MARSHALLS #834           MECHANICSBURGPA</t>
  </si>
  <si>
    <t>SUSHI HEAVEN             MECHANICSBURGPA</t>
  </si>
  <si>
    <t>OLD NAVY ON-LINE         800-6536289  OH</t>
  </si>
  <si>
    <t>SHEETZ 0518   00005181   MECHANICSBURGPA</t>
  </si>
  <si>
    <t>SQ *CORNERSTONE COFFEEHOUCamp Hill    PA</t>
  </si>
  <si>
    <t>KARNS QUALITY FOODS      MECHANICSBURGPA</t>
  </si>
  <si>
    <t>TST* Appalachian Brewing MechanicsburgPA</t>
  </si>
  <si>
    <t>SP FRESH CLEAN TEES      HTTPSFRESHCLECA</t>
  </si>
  <si>
    <t>TARGET DEBIT CRD ACH TRAN   ***********2202</t>
  </si>
  <si>
    <t>TARGET DEBIT CRD ACH TRAN   ***********1893</t>
  </si>
  <si>
    <t>PAYPAL           INST XFER  ***********S.FE</t>
  </si>
  <si>
    <t>PAYPAL           INST XFER  ***********DROO</t>
  </si>
  <si>
    <t>CHASE CREDIT CRD EPAY       ***********3656</t>
  </si>
  <si>
    <t>DFAS-CLEVELAND    IATS PAY  ***********1645</t>
  </si>
  <si>
    <t>INTEREST ADJUSTMENT</t>
  </si>
  <si>
    <t>CVS/PHARMACY #01639      MECHANICSBURGPA</t>
  </si>
  <si>
    <t>DUCK DONUTS MECHANICSBUR MECHANICSBURGPA</t>
  </si>
  <si>
    <t>CPH LIABILITY INSURANC   800-875-1911 IL</t>
  </si>
  <si>
    <t>PLAZA AZTECA MECHANICSBURMECHANICSBURGPA</t>
  </si>
  <si>
    <t>WODIFY PAY* WP IBEX TR   IBEXTRAINED.COH</t>
  </si>
  <si>
    <t>CHIPOTLE 2226            MECHANICSBURGPA</t>
  </si>
  <si>
    <t>JIMMY JOHNS - 2362 - E   717-761-4914 PA</t>
  </si>
  <si>
    <t>THE HOME DEPOT #4120     MECHANICSBURGPA</t>
  </si>
  <si>
    <t>IN *D &amp;amp; M HANES INC.     419-4255550  OH</t>
  </si>
  <si>
    <t>CHASE CREDIT CRD EPAY       ***********9465</t>
  </si>
  <si>
    <t>3801000000000000 FED PAYMNT ***********0000</t>
  </si>
  <si>
    <t>TARGET DEBIT CRD ACH TRAN   ***********3991</t>
  </si>
  <si>
    <t>NAVY EXCHANGE 050416NAVY MECHANICSBURGPA</t>
  </si>
  <si>
    <t>SUNOCO 0522340900        LIVERMORE    ME</t>
  </si>
  <si>
    <t>LA-Z-BOY RETAIL          866-424-4886 MI</t>
  </si>
  <si>
    <t>THE FURBISH BREW HOUSE   207-8645847  ME</t>
  </si>
  <si>
    <t>SUNOCO 0008117400        STRATTON     ME</t>
  </si>
  <si>
    <t>THE RACK                 207-2372211  ME</t>
  </si>
  <si>
    <t>HLU*Hulu 844928213460-U  HULU.COM/BILLCA</t>
  </si>
  <si>
    <t>SP* ALICE AND LULU-ZWN   HTTPSWWW.SHOWDE</t>
  </si>
  <si>
    <t>SHELL OIL 10010646007    WATERFORD    CT</t>
  </si>
  <si>
    <t>LOWES #02263*            WATERFORD    CT</t>
  </si>
  <si>
    <t>WAL-MART #1788           SCARBOROUGH  ME</t>
  </si>
  <si>
    <t>WAL-MART #2331           WATERFORD    CT</t>
  </si>
  <si>
    <t>PILOT_00210              MAHWAH       NJ</t>
  </si>
  <si>
    <t>PANERA BREAD #601155 P   MECHANICSBURGPA</t>
  </si>
  <si>
    <t>OLD NAVY US 6927         MECHANICSBURGPA</t>
  </si>
  <si>
    <t>EXXONMOBIL    47828199   ARLINGTON    VA</t>
  </si>
  <si>
    <t>SILVER DINER ALEXANDRIA  ALEXANDRIA   VA</t>
  </si>
  <si>
    <t>5GUYS 4000 ECOMM         023-456-7891 VA</t>
  </si>
  <si>
    <t>HARRIS TEETER #413       ALEXANDRIA   VA</t>
  </si>
  <si>
    <t>DUNKIN #306751           WILMINGTON   DE</t>
  </si>
  <si>
    <t>COMCAST THREERIVERS PA   800-COMCAST  PA</t>
  </si>
  <si>
    <t>USAA P&amp;C         AUTOPAY    ***********3049</t>
  </si>
  <si>
    <t>USAA Transfer</t>
  </si>
  <si>
    <t>Sportsman's Warehouse</t>
  </si>
  <si>
    <t>Apple</t>
  </si>
  <si>
    <t>Marshalls</t>
  </si>
  <si>
    <t>The Home Depot</t>
  </si>
  <si>
    <t>Costco</t>
  </si>
  <si>
    <t>Maple Valley Acres</t>
  </si>
  <si>
    <t>Wayfair</t>
  </si>
  <si>
    <t>Sushi Heaven</t>
  </si>
  <si>
    <t>Old Navy</t>
  </si>
  <si>
    <t>Panera Bread</t>
  </si>
  <si>
    <t>Freshcleantees.com</t>
  </si>
  <si>
    <t>Aldi</t>
  </si>
  <si>
    <t>Kindle</t>
  </si>
  <si>
    <t>Sheetz</t>
  </si>
  <si>
    <t>Travel Center</t>
  </si>
  <si>
    <t>E-ZPass</t>
  </si>
  <si>
    <t>Bestway Old Lyme Corp</t>
  </si>
  <si>
    <t>Amici Pizza</t>
  </si>
  <si>
    <t>Vanguard</t>
  </si>
  <si>
    <t>CHASE CREDIT CRD EPAY       ***********0822</t>
  </si>
  <si>
    <t>PAYPAL           INST XFER  ***********SSME</t>
  </si>
  <si>
    <t>Interest Paid</t>
  </si>
  <si>
    <t>Defense Finance and Accounting Service</t>
  </si>
  <si>
    <t>Target</t>
  </si>
  <si>
    <t>APPLE.COM/BILL</t>
  </si>
  <si>
    <t>CENTRAL OHIO PRIMARY CARE</t>
  </si>
  <si>
    <t>USAA Credit Card</t>
  </si>
  <si>
    <t>Hobby Lobby</t>
  </si>
  <si>
    <t>Pretzel Spot Cafe</t>
  </si>
  <si>
    <t>My Business</t>
  </si>
  <si>
    <t>Character Coffee Comp</t>
  </si>
  <si>
    <t>Joy Bechtel</t>
  </si>
  <si>
    <t>Navy Exchange</t>
  </si>
  <si>
    <t>Wodify Pay Ibex</t>
  </si>
  <si>
    <t>Gap</t>
  </si>
  <si>
    <t>ATM Fee Rebate</t>
  </si>
  <si>
    <t>Starbucks</t>
  </si>
  <si>
    <t>Personal transaction</t>
  </si>
  <si>
    <t>UNITED</t>
  </si>
  <si>
    <t>GIUSEPPE'S PIZZA CANTI</t>
  </si>
  <si>
    <t>CVS/PHARMACY #01639</t>
  </si>
  <si>
    <t>HERITAGE P</t>
  </si>
  <si>
    <t>NAVY EXCHANGE 050416</t>
  </si>
  <si>
    <t>Kindle Svcs*H866T29T1    888-802-3080 WA</t>
  </si>
  <si>
    <t>Check</t>
  </si>
  <si>
    <t>Karns Quality Foods</t>
  </si>
  <si>
    <t>Rite Aid</t>
  </si>
  <si>
    <t>Comcast</t>
  </si>
  <si>
    <t>USAA SIGNATURE VISA PAYMENT ***********3516</t>
  </si>
  <si>
    <t>MEMBERS 1ST FCU5450 CARLIMECHANICSBURGPA</t>
  </si>
  <si>
    <t>Chase Credit Card</t>
  </si>
  <si>
    <t>VENMO            CASHOUT    ***********4402</t>
  </si>
  <si>
    <t>Hulu</t>
  </si>
  <si>
    <t>Dayton's Coffee, Tea</t>
  </si>
  <si>
    <t>Midst Taco</t>
  </si>
  <si>
    <t>USAA Property and Casualty Insurance</t>
  </si>
  <si>
    <t>US REEBOK ONLINE STORE</t>
  </si>
  <si>
    <t>Chick-fil-A</t>
  </si>
  <si>
    <t>CVS</t>
  </si>
  <si>
    <t>Jenny's Salon</t>
  </si>
  <si>
    <t>THE HOME DEPOT #4120</t>
  </si>
  <si>
    <t>Bel Sta Icr</t>
  </si>
  <si>
    <t>Shirlington Big Buns</t>
  </si>
  <si>
    <t>Harris Teeter</t>
  </si>
  <si>
    <t>Main Store</t>
  </si>
  <si>
    <t>Reebok</t>
  </si>
  <si>
    <t>Federal Payment</t>
  </si>
  <si>
    <t>IN *D &amp; M HANES INC.     419-4255550  OH</t>
  </si>
  <si>
    <t>Chipotle</t>
  </si>
  <si>
    <t>Etsy</t>
  </si>
  <si>
    <t>Performasleep</t>
  </si>
  <si>
    <t>Informs.org</t>
  </si>
  <si>
    <t>Ohio Military</t>
  </si>
  <si>
    <t>Lowe's</t>
  </si>
  <si>
    <t>HLU*Hulu 844928219984-U</t>
  </si>
  <si>
    <t>PLAZA AZTECA MECHANICSBUR</t>
  </si>
  <si>
    <t>LOWE'S #2223</t>
  </si>
  <si>
    <t>DearFoams B2C</t>
  </si>
  <si>
    <t>ULTA #246                MECHANICSBURGPA</t>
  </si>
  <si>
    <t>AT&amp;T</t>
  </si>
  <si>
    <t>Giant Food</t>
  </si>
  <si>
    <t>Duck Donuts</t>
  </si>
  <si>
    <t>Spring Health Receivable</t>
  </si>
  <si>
    <t>Zelle Transfer from Allison Smeresky</t>
  </si>
  <si>
    <t>Elaina_Pay</t>
  </si>
  <si>
    <t>WEGMANS #45</t>
  </si>
  <si>
    <t>BOMBAS LLC</t>
  </si>
  <si>
    <t>HOBBY-LOBBY #823</t>
  </si>
  <si>
    <t>OXO*INTERNATIONAL</t>
  </si>
  <si>
    <t>Kindle Svcs</t>
  </si>
  <si>
    <t>NAVY EXCHANGE 110282</t>
  </si>
  <si>
    <t>Kindle Svcs*CT5FN6Z23    888-802-3080 WA</t>
  </si>
  <si>
    <t>Kindle Svcs*1E5WI5U03    888-802-3080 WA</t>
  </si>
  <si>
    <t>Kindle Svcs*PU2KP7513    888-802-3080 WA</t>
  </si>
  <si>
    <t>Kindle Svcs*0D0XL03H3    888-802-3080 WA</t>
  </si>
  <si>
    <t>Kindle Svcs*RX6YI8T23    888-802-3080 WA</t>
  </si>
  <si>
    <t>DOLLAR TREE              MECHANICSBURGPA</t>
  </si>
  <si>
    <t>IHERB IHERB.COM bA04l    IHERB.COM    CA</t>
  </si>
  <si>
    <t>STARBUCKS 800-782-7282   800-782-7282 WA</t>
  </si>
  <si>
    <t>ONTARIO AIRPORT          ONTARIO      CA</t>
  </si>
  <si>
    <t>INK ST 1876              ONTARIO      CA</t>
  </si>
  <si>
    <t>MCDONALD'S F17274        CHICAGO      IL</t>
  </si>
  <si>
    <t>Koyla Indian Restaurant</t>
  </si>
  <si>
    <t>COFFEE BEAN STORE # 119  RANCHO CUCAMOCA</t>
  </si>
  <si>
    <t>Serranos Coronado</t>
  </si>
  <si>
    <t>Panda Express</t>
  </si>
  <si>
    <t>Sunoco</t>
  </si>
  <si>
    <t>Plaza Azteca Mechanicsbur</t>
  </si>
  <si>
    <t>MyEyeDr.</t>
  </si>
  <si>
    <t>Miguels Cocina Coronado</t>
  </si>
  <si>
    <t>Dunkin'</t>
  </si>
  <si>
    <t>Burger Lounge Coronado</t>
  </si>
  <si>
    <t>The Vitamin Shoppe</t>
  </si>
  <si>
    <t>North Island Nas Comm</t>
  </si>
  <si>
    <t>Health_Care</t>
  </si>
  <si>
    <t>Recreation</t>
  </si>
  <si>
    <t>Transportation</t>
  </si>
  <si>
    <t>Home_Office_Phone_Internet</t>
  </si>
  <si>
    <t>Personal_Contributions_Gifts</t>
  </si>
  <si>
    <t>Housing</t>
  </si>
  <si>
    <t>Restaurant</t>
  </si>
  <si>
    <t>Investment</t>
  </si>
  <si>
    <t>Nordstrom</t>
  </si>
  <si>
    <t>THE PENNSYLVANIA BAKERY</t>
  </si>
  <si>
    <t>MASSIMOS ITALIAN BAKER</t>
  </si>
  <si>
    <t>Frames for America, Inc</t>
  </si>
  <si>
    <t>Sage Integrative Medi</t>
  </si>
  <si>
    <t>Dollar Tree</t>
  </si>
  <si>
    <t>Oxo International</t>
  </si>
  <si>
    <t>Chalits Thai Bistro</t>
  </si>
  <si>
    <t>Itt Office Nsa</t>
  </si>
  <si>
    <t>COMCAST THREERIVERS,PA   800-COMCAST  PA</t>
  </si>
  <si>
    <t>SQ *SAGE INTEGRATIVE MEDIMechanicsburgPA</t>
  </si>
  <si>
    <t>Discountmags.com</t>
  </si>
  <si>
    <t>Kohl's</t>
  </si>
  <si>
    <t>Metro Diner Mechanicsburg</t>
  </si>
  <si>
    <t>UPS</t>
  </si>
  <si>
    <t>Little Caesars</t>
  </si>
  <si>
    <t>Dukes Bar &amp; Grill We</t>
  </si>
  <si>
    <t>Wood &amp; Myers</t>
  </si>
  <si>
    <t>Transfer to Venmo</t>
  </si>
  <si>
    <t>Mobile Deposit</t>
  </si>
  <si>
    <t>MEIJER 051</t>
  </si>
  <si>
    <t>CVS/PHARMACY #05813</t>
  </si>
  <si>
    <t>Nfgcity Mission of Fi</t>
  </si>
  <si>
    <t>Love's Travel Stops</t>
  </si>
  <si>
    <t>Spring Health Receivable Ufev</t>
  </si>
  <si>
    <t>PANERA BREAD #601155 P</t>
  </si>
  <si>
    <t>Massage Therapy and W</t>
  </si>
  <si>
    <t>7-Eleven</t>
  </si>
  <si>
    <t>TONY'S PIZZATOWN</t>
  </si>
  <si>
    <t>CHEWY.COM</t>
  </si>
  <si>
    <t>ZAP*ZAPPOS.COM           800-927-7671 NV</t>
  </si>
  <si>
    <t>PETCO 1891    63518914   MECHANICSBURGPA</t>
  </si>
  <si>
    <t>Pennsylvania Puppies</t>
  </si>
  <si>
    <t>PetSmart</t>
  </si>
  <si>
    <t>The Market Street Del</t>
  </si>
  <si>
    <t>Shell</t>
  </si>
  <si>
    <t>Prof License Fee</t>
  </si>
  <si>
    <t>HARRIS TEETER #0235      ARLINGTON    VA</t>
  </si>
  <si>
    <t>HAIR CUTTERY 3951 ARLINGTARLINGTON    VA</t>
  </si>
  <si>
    <t>BUFFALO WILD WINGS 0400  MECHANICSBURGPA</t>
  </si>
  <si>
    <t>Pets</t>
  </si>
  <si>
    <t>NORDSTROM        TRANS      ***********3152</t>
  </si>
  <si>
    <t>Amici Pizza Mechanicsburgpa</t>
  </si>
  <si>
    <t>Palotv Carlisl Mechanicsburgpa</t>
  </si>
  <si>
    <t>HARRIS TEETER #0235</t>
  </si>
  <si>
    <t>RUTTER'S #14</t>
  </si>
  <si>
    <t>SHORES VETERINARY EMERGEN</t>
  </si>
  <si>
    <t>IHERB IHERB.COM H8AeG    IHERB.COM    CA</t>
  </si>
  <si>
    <t>Chewy</t>
  </si>
  <si>
    <t>CHASE CREDIT CRD EPAY       ***********3021</t>
  </si>
  <si>
    <t>Navy Federal Crmarine</t>
  </si>
  <si>
    <t>KARNS QUALITY FOODS</t>
  </si>
  <si>
    <t>American Airlines USD</t>
  </si>
  <si>
    <t>CHEWY.COM                800-672-4399 FL</t>
  </si>
  <si>
    <t>EXPEDIA 72476325529462   EXPEDIA.COM  WA</t>
  </si>
  <si>
    <t>CARRABBAS 8909           MECHANICSBURGPA</t>
  </si>
  <si>
    <t>Womens Health</t>
  </si>
  <si>
    <t>Mezza Cafe</t>
  </si>
  <si>
    <t>Tony's Pizzatown</t>
  </si>
  <si>
    <t>Yankee Doodle Family Res</t>
  </si>
  <si>
    <t>Peet's Coffee</t>
  </si>
  <si>
    <t>Danjohnuniversity</t>
  </si>
  <si>
    <t>P147899900 MARKET ST.    LEMOYNE      PA</t>
  </si>
  <si>
    <t>BASS PRO STORE HARRISBUR HARRISBURG   PA</t>
  </si>
  <si>
    <t>SHEETZ 0374   00003749   HARRISBURG   PA</t>
  </si>
  <si>
    <t>JENNY'S SALON            MECHANICSBURGPA</t>
  </si>
  <si>
    <t>Show</t>
  </si>
  <si>
    <t>Om My Yoga</t>
  </si>
  <si>
    <t>Jimmy John's</t>
  </si>
  <si>
    <t>Ever Grain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</si>
</sst>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3B626F-84B1-204D-BA29-18F956DFEC2E}" name="Table1" displayName="Table1" ref="A1:E718" totalsRowShown="0" headerRowDxfId="6" dataDxfId="5">
  <autoFilter ref="A1:E718" xr:uid="{873B626F-84B1-204D-BA29-18F956DFEC2E}"/>
  <sortState xmlns:xlrd2="http://schemas.microsoft.com/office/spreadsheetml/2017/richdata2" ref="A2:E718">
    <sortCondition ref="A1:A718"/>
  </sortState>
  <tableColumns count="5">
    <tableColumn id="1" xr3:uid="{36D6B367-4586-164A-BAFD-F61BD8D7B0D8}" name="Date" dataDxfId="4"/>
    <tableColumn id="2" xr3:uid="{163A618F-4E2A-CF42-8DEE-891E741B2D57}" name="Source" dataDxfId="3"/>
    <tableColumn id="3" xr3:uid="{49FF6B6D-B6DF-3C46-990B-4A21BE1D1B1E}" name="Transaction" dataDxfId="2"/>
    <tableColumn id="4" xr3:uid="{84AF5D09-AAE0-8848-B5A8-C38A5769933E}" name="Category" dataDxfId="1"/>
    <tableColumn id="5" xr3:uid="{0A1EF426-6D1D-AF40-9C65-9FAE6E780C77}" name="Amount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BEFE-BF8C-CE41-8907-E9633ACA1DDB}">
  <dimension ref="A1:E718"/>
  <sheetViews>
    <sheetView tabSelected="1" zoomScale="90" zoomScaleNormal="90" workbookViewId="0">
      <selection activeCell="D719" sqref="D719"/>
    </sheetView>
  </sheetViews>
  <sheetFormatPr baseColWidth="10" defaultRowHeight="16" x14ac:dyDescent="0.2"/>
  <cols>
    <col min="2" max="2" width="14" bestFit="1" customWidth="1"/>
    <col min="3" max="3" width="49.83203125" bestFit="1" customWidth="1"/>
    <col min="4" max="4" width="18.6640625" bestFit="1" customWidth="1"/>
    <col min="5" max="5" width="15.6640625" bestFit="1" customWidth="1"/>
  </cols>
  <sheetData>
    <row r="1" spans="1:5" x14ac:dyDescent="0.2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</row>
    <row r="2" spans="1:5" x14ac:dyDescent="0.2">
      <c r="A2" s="2">
        <v>44774</v>
      </c>
      <c r="B2" t="s">
        <v>7</v>
      </c>
      <c r="C2" t="s">
        <v>6</v>
      </c>
      <c r="D2" t="s">
        <v>8</v>
      </c>
      <c r="E2">
        <v>-50</v>
      </c>
    </row>
    <row r="3" spans="1:5" x14ac:dyDescent="0.2">
      <c r="A3" s="2">
        <v>44774</v>
      </c>
      <c r="B3" t="s">
        <v>21</v>
      </c>
      <c r="C3" t="s">
        <v>27</v>
      </c>
      <c r="D3" t="s">
        <v>263</v>
      </c>
      <c r="E3">
        <v>-12</v>
      </c>
    </row>
    <row r="4" spans="1:5" x14ac:dyDescent="0.2">
      <c r="A4" s="2">
        <v>44774</v>
      </c>
      <c r="B4" t="s">
        <v>7</v>
      </c>
      <c r="C4" t="s">
        <v>6</v>
      </c>
      <c r="D4" t="s">
        <v>9</v>
      </c>
      <c r="E4">
        <v>-300</v>
      </c>
    </row>
    <row r="5" spans="1:5" x14ac:dyDescent="0.2">
      <c r="A5" s="2">
        <v>44774</v>
      </c>
      <c r="B5" t="s">
        <v>16</v>
      </c>
      <c r="C5" t="s">
        <v>15</v>
      </c>
      <c r="D5" t="s">
        <v>9</v>
      </c>
      <c r="E5">
        <f>--300</f>
        <v>300</v>
      </c>
    </row>
    <row r="6" spans="1:5" x14ac:dyDescent="0.2">
      <c r="A6" s="2">
        <v>44776</v>
      </c>
      <c r="B6" t="s">
        <v>21</v>
      </c>
      <c r="C6" t="s">
        <v>19</v>
      </c>
      <c r="D6" t="s">
        <v>12</v>
      </c>
      <c r="E6">
        <v>-36</v>
      </c>
    </row>
    <row r="7" spans="1:5" x14ac:dyDescent="0.2">
      <c r="A7" s="2">
        <v>44776</v>
      </c>
      <c r="B7" t="s">
        <v>7</v>
      </c>
      <c r="C7" t="s">
        <v>23</v>
      </c>
      <c r="D7" t="s">
        <v>12</v>
      </c>
      <c r="E7">
        <v>-26.34</v>
      </c>
    </row>
    <row r="8" spans="1:5" x14ac:dyDescent="0.2">
      <c r="A8" s="2">
        <v>44776</v>
      </c>
      <c r="B8" t="s">
        <v>21</v>
      </c>
      <c r="C8" t="s">
        <v>18</v>
      </c>
      <c r="D8" t="s">
        <v>262</v>
      </c>
      <c r="E8">
        <v>-24</v>
      </c>
    </row>
    <row r="9" spans="1:5" x14ac:dyDescent="0.2">
      <c r="A9" s="2">
        <v>44776</v>
      </c>
      <c r="B9" t="s">
        <v>21</v>
      </c>
      <c r="C9" t="s">
        <v>26</v>
      </c>
      <c r="D9" t="s">
        <v>267</v>
      </c>
      <c r="E9">
        <v>-847.99</v>
      </c>
    </row>
    <row r="10" spans="1:5" x14ac:dyDescent="0.2">
      <c r="A10" s="2">
        <v>44776</v>
      </c>
      <c r="B10" t="s">
        <v>7</v>
      </c>
      <c r="C10" t="s">
        <v>24</v>
      </c>
      <c r="D10" t="s">
        <v>10</v>
      </c>
      <c r="E10">
        <v>-35.880000000000003</v>
      </c>
    </row>
    <row r="11" spans="1:5" x14ac:dyDescent="0.2">
      <c r="A11" s="2">
        <v>44776</v>
      </c>
      <c r="B11" t="s">
        <v>7</v>
      </c>
      <c r="C11" t="s">
        <v>23</v>
      </c>
      <c r="D11" t="s">
        <v>11</v>
      </c>
      <c r="E11">
        <f>--3.19</f>
        <v>3.19</v>
      </c>
    </row>
    <row r="12" spans="1:5" x14ac:dyDescent="0.2">
      <c r="A12" s="2">
        <v>44776</v>
      </c>
      <c r="B12" t="s">
        <v>21</v>
      </c>
      <c r="C12" t="s">
        <v>20</v>
      </c>
      <c r="D12" t="s">
        <v>266</v>
      </c>
      <c r="E12">
        <v>-5.93</v>
      </c>
    </row>
    <row r="13" spans="1:5" x14ac:dyDescent="0.2">
      <c r="A13" s="2">
        <v>44776</v>
      </c>
      <c r="B13" t="s">
        <v>7</v>
      </c>
      <c r="C13" t="s">
        <v>23</v>
      </c>
      <c r="D13" t="s">
        <v>266</v>
      </c>
      <c r="E13">
        <f>-85.23-E12</f>
        <v>-79.300000000000011</v>
      </c>
    </row>
    <row r="14" spans="1:5" x14ac:dyDescent="0.2">
      <c r="A14" s="2">
        <v>44778</v>
      </c>
      <c r="B14" t="s">
        <v>7</v>
      </c>
      <c r="C14" t="s">
        <v>5</v>
      </c>
      <c r="D14" t="s">
        <v>14</v>
      </c>
      <c r="E14">
        <f>--2.5</f>
        <v>2.5</v>
      </c>
    </row>
    <row r="15" spans="1:5" x14ac:dyDescent="0.2">
      <c r="A15" s="2">
        <v>44778</v>
      </c>
      <c r="B15" t="s">
        <v>21</v>
      </c>
      <c r="C15" t="s">
        <v>22</v>
      </c>
      <c r="D15" t="s">
        <v>12</v>
      </c>
      <c r="E15">
        <v>-9.5299999999999994</v>
      </c>
    </row>
    <row r="16" spans="1:5" x14ac:dyDescent="0.2">
      <c r="A16" s="2">
        <v>44778</v>
      </c>
      <c r="B16" t="s">
        <v>21</v>
      </c>
      <c r="C16" t="s">
        <v>22</v>
      </c>
      <c r="D16" t="s">
        <v>12</v>
      </c>
      <c r="E16">
        <v>-7.21</v>
      </c>
    </row>
    <row r="17" spans="1:5" x14ac:dyDescent="0.2">
      <c r="A17" s="2">
        <v>44778</v>
      </c>
      <c r="B17" t="s">
        <v>7</v>
      </c>
      <c r="C17" t="s">
        <v>22</v>
      </c>
      <c r="D17" t="s">
        <v>11</v>
      </c>
      <c r="E17">
        <v>-22.5</v>
      </c>
    </row>
    <row r="18" spans="1:5" x14ac:dyDescent="0.2">
      <c r="A18" s="2">
        <v>44778</v>
      </c>
      <c r="B18" t="s">
        <v>21</v>
      </c>
      <c r="C18" t="s">
        <v>17</v>
      </c>
      <c r="D18" t="s">
        <v>263</v>
      </c>
      <c r="E18">
        <v>-117</v>
      </c>
    </row>
    <row r="19" spans="1:5" x14ac:dyDescent="0.2">
      <c r="A19" s="2">
        <v>44779</v>
      </c>
      <c r="B19" t="s">
        <v>21</v>
      </c>
      <c r="C19" t="s">
        <v>25</v>
      </c>
      <c r="D19" t="s">
        <v>263</v>
      </c>
      <c r="E19">
        <v>-19.71</v>
      </c>
    </row>
    <row r="20" spans="1:5" x14ac:dyDescent="0.2">
      <c r="A20" s="2">
        <v>44779</v>
      </c>
      <c r="B20" t="s">
        <v>21</v>
      </c>
      <c r="C20" t="s">
        <v>28</v>
      </c>
      <c r="D20" t="s">
        <v>268</v>
      </c>
      <c r="E20">
        <v>-47.94</v>
      </c>
    </row>
    <row r="21" spans="1:5" x14ac:dyDescent="0.2">
      <c r="A21" s="2">
        <v>44780</v>
      </c>
      <c r="B21" t="s">
        <v>21</v>
      </c>
      <c r="C21" t="s">
        <v>40</v>
      </c>
      <c r="D21" t="s">
        <v>265</v>
      </c>
      <c r="E21">
        <v>-97.9</v>
      </c>
    </row>
    <row r="22" spans="1:5" x14ac:dyDescent="0.2">
      <c r="A22" s="2">
        <v>44782</v>
      </c>
      <c r="B22" t="s">
        <v>21</v>
      </c>
      <c r="C22" t="s">
        <v>33</v>
      </c>
      <c r="D22" t="s">
        <v>12</v>
      </c>
      <c r="E22">
        <v>-32</v>
      </c>
    </row>
    <row r="23" spans="1:5" x14ac:dyDescent="0.2">
      <c r="A23" s="2">
        <v>44782</v>
      </c>
      <c r="B23" t="s">
        <v>7</v>
      </c>
      <c r="C23" t="s">
        <v>23</v>
      </c>
      <c r="D23" t="s">
        <v>12</v>
      </c>
      <c r="E23">
        <f>-5.49-1.19</f>
        <v>-6.68</v>
      </c>
    </row>
    <row r="24" spans="1:5" x14ac:dyDescent="0.2">
      <c r="A24" s="2">
        <v>44782</v>
      </c>
      <c r="B24" t="s">
        <v>21</v>
      </c>
      <c r="C24" t="s">
        <v>39</v>
      </c>
      <c r="D24" t="s">
        <v>265</v>
      </c>
      <c r="E24">
        <v>-2.99</v>
      </c>
    </row>
    <row r="25" spans="1:5" x14ac:dyDescent="0.2">
      <c r="A25" s="2">
        <v>44782</v>
      </c>
      <c r="B25" t="s">
        <v>7</v>
      </c>
      <c r="C25" t="s">
        <v>23</v>
      </c>
      <c r="D25" t="s">
        <v>265</v>
      </c>
      <c r="E25">
        <v>-50.35</v>
      </c>
    </row>
    <row r="26" spans="1:5" x14ac:dyDescent="0.2">
      <c r="A26" s="2">
        <v>44782</v>
      </c>
      <c r="B26" t="s">
        <v>7</v>
      </c>
      <c r="C26" t="s">
        <v>29</v>
      </c>
      <c r="D26" t="s">
        <v>267</v>
      </c>
      <c r="E26">
        <v>-121.08</v>
      </c>
    </row>
    <row r="27" spans="1:5" x14ac:dyDescent="0.2">
      <c r="A27" s="2">
        <v>44782</v>
      </c>
      <c r="B27" t="s">
        <v>7</v>
      </c>
      <c r="C27" t="s">
        <v>23</v>
      </c>
      <c r="D27" t="s">
        <v>11</v>
      </c>
      <c r="E27">
        <v>-6.33</v>
      </c>
    </row>
    <row r="28" spans="1:5" x14ac:dyDescent="0.2">
      <c r="A28" s="2">
        <v>44782</v>
      </c>
      <c r="B28" t="s">
        <v>7</v>
      </c>
      <c r="C28" t="s">
        <v>23</v>
      </c>
      <c r="D28" t="s">
        <v>11</v>
      </c>
      <c r="E28">
        <v>-5.12</v>
      </c>
    </row>
    <row r="29" spans="1:5" x14ac:dyDescent="0.2">
      <c r="A29" s="2">
        <v>44782</v>
      </c>
      <c r="B29" t="s">
        <v>7</v>
      </c>
      <c r="C29" t="s">
        <v>23</v>
      </c>
      <c r="D29" t="s">
        <v>266</v>
      </c>
      <c r="E29">
        <v>-42.99</v>
      </c>
    </row>
    <row r="30" spans="1:5" x14ac:dyDescent="0.2">
      <c r="A30" s="2">
        <v>44782</v>
      </c>
      <c r="B30" t="s">
        <v>7</v>
      </c>
      <c r="C30" t="s">
        <v>23</v>
      </c>
      <c r="D30" t="s">
        <v>266</v>
      </c>
      <c r="E30">
        <v>-18.690000000000001</v>
      </c>
    </row>
    <row r="31" spans="1:5" x14ac:dyDescent="0.2">
      <c r="A31" s="2">
        <v>44783</v>
      </c>
      <c r="B31" t="s">
        <v>7</v>
      </c>
      <c r="C31" t="s">
        <v>30</v>
      </c>
      <c r="D31" t="s">
        <v>32</v>
      </c>
      <c r="E31">
        <f>--4428.13</f>
        <v>4428.13</v>
      </c>
    </row>
    <row r="32" spans="1:5" x14ac:dyDescent="0.2">
      <c r="A32" s="2">
        <v>44784</v>
      </c>
      <c r="B32" t="s">
        <v>21</v>
      </c>
      <c r="C32" t="s">
        <v>37</v>
      </c>
      <c r="D32" t="s">
        <v>12</v>
      </c>
      <c r="E32">
        <v>-195.11</v>
      </c>
    </row>
    <row r="33" spans="1:5" x14ac:dyDescent="0.2">
      <c r="A33" s="2">
        <v>44784</v>
      </c>
      <c r="B33" t="s">
        <v>21</v>
      </c>
      <c r="C33" t="s">
        <v>38</v>
      </c>
      <c r="D33" t="s">
        <v>11</v>
      </c>
      <c r="E33">
        <v>-13.36</v>
      </c>
    </row>
    <row r="34" spans="1:5" x14ac:dyDescent="0.2">
      <c r="A34" s="2">
        <v>44785</v>
      </c>
      <c r="B34" t="s">
        <v>7</v>
      </c>
      <c r="C34" t="s">
        <v>30</v>
      </c>
      <c r="D34" t="s">
        <v>32</v>
      </c>
      <c r="E34">
        <f>--2856.77</f>
        <v>2856.77</v>
      </c>
    </row>
    <row r="35" spans="1:5" x14ac:dyDescent="0.2">
      <c r="A35" s="2">
        <v>44785</v>
      </c>
      <c r="B35" t="s">
        <v>21</v>
      </c>
      <c r="C35" t="s">
        <v>36</v>
      </c>
      <c r="D35" t="s">
        <v>268</v>
      </c>
      <c r="E35">
        <v>-29.47</v>
      </c>
    </row>
    <row r="36" spans="1:5" x14ac:dyDescent="0.2">
      <c r="A36" s="2">
        <v>44785</v>
      </c>
      <c r="B36" t="s">
        <v>21</v>
      </c>
      <c r="C36" t="s">
        <v>41</v>
      </c>
      <c r="D36" t="s">
        <v>264</v>
      </c>
      <c r="E36">
        <v>-103.59</v>
      </c>
    </row>
    <row r="37" spans="1:5" x14ac:dyDescent="0.2">
      <c r="A37" s="2">
        <v>44785</v>
      </c>
      <c r="B37" t="s">
        <v>21</v>
      </c>
      <c r="C37" t="s">
        <v>35</v>
      </c>
      <c r="D37" t="s">
        <v>264</v>
      </c>
      <c r="E37">
        <v>-82.78</v>
      </c>
    </row>
    <row r="38" spans="1:5" x14ac:dyDescent="0.2">
      <c r="A38" s="2">
        <v>44786</v>
      </c>
      <c r="B38" t="s">
        <v>21</v>
      </c>
      <c r="C38" t="s">
        <v>34</v>
      </c>
      <c r="D38" t="s">
        <v>268</v>
      </c>
      <c r="E38">
        <v>-9.5299999999999994</v>
      </c>
    </row>
    <row r="39" spans="1:5" x14ac:dyDescent="0.2">
      <c r="A39" s="2">
        <v>44787</v>
      </c>
      <c r="B39" t="s">
        <v>21</v>
      </c>
      <c r="C39" t="s">
        <v>26</v>
      </c>
      <c r="D39" t="s">
        <v>12</v>
      </c>
      <c r="E39">
        <v>-134.43</v>
      </c>
    </row>
    <row r="40" spans="1:5" x14ac:dyDescent="0.2">
      <c r="A40" s="2">
        <v>44787</v>
      </c>
      <c r="B40" t="s">
        <v>21</v>
      </c>
      <c r="C40" t="s">
        <v>26</v>
      </c>
      <c r="D40" t="s">
        <v>265</v>
      </c>
      <c r="E40">
        <v>-37.78</v>
      </c>
    </row>
    <row r="41" spans="1:5" x14ac:dyDescent="0.2">
      <c r="A41" s="2">
        <v>44787</v>
      </c>
      <c r="B41" t="s">
        <v>21</v>
      </c>
      <c r="C41" t="s">
        <v>48</v>
      </c>
      <c r="D41" t="s">
        <v>267</v>
      </c>
      <c r="E41">
        <v>-82.58</v>
      </c>
    </row>
    <row r="42" spans="1:5" x14ac:dyDescent="0.2">
      <c r="A42" s="2">
        <v>44787</v>
      </c>
      <c r="B42" t="s">
        <v>21</v>
      </c>
      <c r="C42" t="s">
        <v>26</v>
      </c>
      <c r="D42" t="s">
        <v>266</v>
      </c>
      <c r="E42">
        <v>-10.99</v>
      </c>
    </row>
    <row r="43" spans="1:5" x14ac:dyDescent="0.2">
      <c r="A43" s="2">
        <v>44788</v>
      </c>
      <c r="B43" t="s">
        <v>7</v>
      </c>
      <c r="C43" t="s">
        <v>6</v>
      </c>
      <c r="D43" t="s">
        <v>8</v>
      </c>
      <c r="E43">
        <v>-50</v>
      </c>
    </row>
    <row r="44" spans="1:5" x14ac:dyDescent="0.2">
      <c r="A44" s="2">
        <v>44788</v>
      </c>
      <c r="B44" t="s">
        <v>7</v>
      </c>
      <c r="C44" t="s">
        <v>23</v>
      </c>
      <c r="D44" t="s">
        <v>12</v>
      </c>
      <c r="E44">
        <v>-16.55</v>
      </c>
    </row>
    <row r="45" spans="1:5" x14ac:dyDescent="0.2">
      <c r="A45" s="2">
        <v>44788</v>
      </c>
      <c r="B45" t="s">
        <v>21</v>
      </c>
      <c r="C45" t="s">
        <v>52</v>
      </c>
      <c r="D45" t="s">
        <v>262</v>
      </c>
      <c r="E45">
        <v>-24</v>
      </c>
    </row>
    <row r="46" spans="1:5" x14ac:dyDescent="0.2">
      <c r="A46" s="2">
        <v>44788</v>
      </c>
      <c r="B46" t="s">
        <v>7</v>
      </c>
      <c r="C46" t="s">
        <v>23</v>
      </c>
      <c r="D46" t="s">
        <v>265</v>
      </c>
      <c r="E46">
        <v>-9.99</v>
      </c>
    </row>
    <row r="47" spans="1:5" x14ac:dyDescent="0.2">
      <c r="A47" s="2">
        <v>44788</v>
      </c>
      <c r="B47" t="s">
        <v>16</v>
      </c>
      <c r="C47" t="s">
        <v>45</v>
      </c>
      <c r="D47" t="s">
        <v>31</v>
      </c>
      <c r="E47">
        <f>--413</f>
        <v>413</v>
      </c>
    </row>
    <row r="48" spans="1:5" x14ac:dyDescent="0.2">
      <c r="A48" s="2">
        <v>44788</v>
      </c>
      <c r="B48" t="s">
        <v>7</v>
      </c>
      <c r="C48" t="s">
        <v>6</v>
      </c>
      <c r="D48" t="s">
        <v>9</v>
      </c>
      <c r="E48">
        <v>-4500</v>
      </c>
    </row>
    <row r="49" spans="1:5" x14ac:dyDescent="0.2">
      <c r="A49" s="2">
        <v>44788</v>
      </c>
      <c r="B49" t="s">
        <v>7</v>
      </c>
      <c r="C49" t="s">
        <v>6</v>
      </c>
      <c r="D49" t="s">
        <v>9</v>
      </c>
      <c r="E49">
        <v>-300</v>
      </c>
    </row>
    <row r="50" spans="1:5" x14ac:dyDescent="0.2">
      <c r="A50" s="2">
        <v>44788</v>
      </c>
      <c r="B50" t="s">
        <v>16</v>
      </c>
      <c r="C50" t="s">
        <v>15</v>
      </c>
      <c r="D50" t="s">
        <v>9</v>
      </c>
      <c r="E50">
        <f>--300</f>
        <v>300</v>
      </c>
    </row>
    <row r="51" spans="1:5" x14ac:dyDescent="0.2">
      <c r="A51" s="2">
        <v>44788</v>
      </c>
      <c r="B51" t="s">
        <v>16</v>
      </c>
      <c r="C51" t="s">
        <v>15</v>
      </c>
      <c r="D51" t="s">
        <v>9</v>
      </c>
      <c r="E51">
        <f>--4500</f>
        <v>4500</v>
      </c>
    </row>
    <row r="52" spans="1:5" x14ac:dyDescent="0.2">
      <c r="A52" s="2">
        <v>44788</v>
      </c>
      <c r="B52" t="s">
        <v>7</v>
      </c>
      <c r="C52" t="s">
        <v>43</v>
      </c>
      <c r="D52" t="s">
        <v>91</v>
      </c>
      <c r="E52">
        <v>-1935.13</v>
      </c>
    </row>
    <row r="53" spans="1:5" x14ac:dyDescent="0.2">
      <c r="A53" s="2">
        <v>44788</v>
      </c>
      <c r="B53" t="s">
        <v>21</v>
      </c>
      <c r="C53" t="s">
        <v>46</v>
      </c>
      <c r="D53" t="s">
        <v>91</v>
      </c>
      <c r="E53">
        <f>--1935.13</f>
        <v>1935.13</v>
      </c>
    </row>
    <row r="54" spans="1:5" x14ac:dyDescent="0.2">
      <c r="A54" s="2">
        <v>44789</v>
      </c>
      <c r="B54" t="s">
        <v>21</v>
      </c>
      <c r="C54" t="s">
        <v>51</v>
      </c>
      <c r="D54" t="s">
        <v>12</v>
      </c>
      <c r="E54">
        <v>-60.05</v>
      </c>
    </row>
    <row r="55" spans="1:5" x14ac:dyDescent="0.2">
      <c r="A55" s="2">
        <v>44789</v>
      </c>
      <c r="B55" t="s">
        <v>16</v>
      </c>
      <c r="C55" t="s">
        <v>44</v>
      </c>
      <c r="D55" t="s">
        <v>269</v>
      </c>
      <c r="E55">
        <v>-12000</v>
      </c>
    </row>
    <row r="56" spans="1:5" x14ac:dyDescent="0.2">
      <c r="A56" s="2">
        <v>44791</v>
      </c>
      <c r="B56" t="s">
        <v>7</v>
      </c>
      <c r="C56" t="s">
        <v>42</v>
      </c>
      <c r="D56" t="s">
        <v>14</v>
      </c>
      <c r="E56">
        <f>--0.04</f>
        <v>0.04</v>
      </c>
    </row>
    <row r="57" spans="1:5" x14ac:dyDescent="0.2">
      <c r="A57" s="2">
        <v>44791</v>
      </c>
      <c r="B57" t="s">
        <v>21</v>
      </c>
      <c r="C57" t="s">
        <v>49</v>
      </c>
      <c r="D57" t="s">
        <v>263</v>
      </c>
      <c r="E57">
        <v>-15.98</v>
      </c>
    </row>
    <row r="58" spans="1:5" x14ac:dyDescent="0.2">
      <c r="A58" s="2">
        <v>44791</v>
      </c>
      <c r="B58" t="s">
        <v>21</v>
      </c>
      <c r="C58" t="s">
        <v>50</v>
      </c>
      <c r="D58" t="s">
        <v>263</v>
      </c>
      <c r="E58">
        <v>-23.1</v>
      </c>
    </row>
    <row r="59" spans="1:5" x14ac:dyDescent="0.2">
      <c r="A59" s="2">
        <v>44792</v>
      </c>
      <c r="B59" t="s">
        <v>7</v>
      </c>
      <c r="C59" t="s">
        <v>23</v>
      </c>
      <c r="D59" t="s">
        <v>12</v>
      </c>
      <c r="E59">
        <v>-19.87</v>
      </c>
    </row>
    <row r="60" spans="1:5" x14ac:dyDescent="0.2">
      <c r="A60" s="2">
        <v>44792</v>
      </c>
      <c r="B60" t="s">
        <v>7</v>
      </c>
      <c r="C60" t="s">
        <v>23</v>
      </c>
      <c r="D60" t="s">
        <v>265</v>
      </c>
      <c r="E60">
        <v>-14.08</v>
      </c>
    </row>
    <row r="61" spans="1:5" x14ac:dyDescent="0.2">
      <c r="A61" s="2">
        <v>44792</v>
      </c>
      <c r="B61" t="s">
        <v>7</v>
      </c>
      <c r="C61" t="s">
        <v>23</v>
      </c>
      <c r="D61" t="s">
        <v>265</v>
      </c>
      <c r="E61">
        <v>-6</v>
      </c>
    </row>
    <row r="62" spans="1:5" x14ac:dyDescent="0.2">
      <c r="A62" s="2">
        <v>44792</v>
      </c>
      <c r="B62" t="s">
        <v>21</v>
      </c>
      <c r="C62" t="s">
        <v>48</v>
      </c>
      <c r="D62" t="s">
        <v>267</v>
      </c>
      <c r="E62">
        <v>-57.39</v>
      </c>
    </row>
    <row r="63" spans="1:5" x14ac:dyDescent="0.2">
      <c r="A63" s="2">
        <v>44792</v>
      </c>
      <c r="B63" t="s">
        <v>7</v>
      </c>
      <c r="C63" t="s">
        <v>23</v>
      </c>
      <c r="D63" t="s">
        <v>266</v>
      </c>
      <c r="E63">
        <v>-6</v>
      </c>
    </row>
    <row r="64" spans="1:5" x14ac:dyDescent="0.2">
      <c r="A64" s="2">
        <v>44792</v>
      </c>
      <c r="B64" t="s">
        <v>7</v>
      </c>
      <c r="C64" t="s">
        <v>23</v>
      </c>
      <c r="D64" t="s">
        <v>266</v>
      </c>
      <c r="E64">
        <v>-52.46</v>
      </c>
    </row>
    <row r="65" spans="1:5" x14ac:dyDescent="0.2">
      <c r="A65" s="2">
        <v>44792</v>
      </c>
      <c r="B65" t="s">
        <v>7</v>
      </c>
      <c r="C65" t="s">
        <v>23</v>
      </c>
      <c r="D65" t="s">
        <v>263</v>
      </c>
      <c r="E65">
        <v>-17.78</v>
      </c>
    </row>
    <row r="66" spans="1:5" x14ac:dyDescent="0.2">
      <c r="A66" s="2">
        <v>44792</v>
      </c>
      <c r="B66" t="s">
        <v>7</v>
      </c>
      <c r="C66" t="s">
        <v>23</v>
      </c>
      <c r="D66" t="s">
        <v>268</v>
      </c>
      <c r="E66">
        <v>-13.95</v>
      </c>
    </row>
    <row r="67" spans="1:5" x14ac:dyDescent="0.2">
      <c r="A67" s="2">
        <v>44793</v>
      </c>
      <c r="B67" t="s">
        <v>21</v>
      </c>
      <c r="C67" t="s">
        <v>47</v>
      </c>
      <c r="D67" t="s">
        <v>265</v>
      </c>
      <c r="E67">
        <v>-39.99</v>
      </c>
    </row>
    <row r="68" spans="1:5" x14ac:dyDescent="0.2">
      <c r="A68" s="2">
        <v>44795</v>
      </c>
      <c r="B68" t="s">
        <v>7</v>
      </c>
      <c r="C68" t="s">
        <v>55</v>
      </c>
      <c r="D68" t="s">
        <v>92</v>
      </c>
      <c r="E68">
        <v>-883.65</v>
      </c>
    </row>
    <row r="69" spans="1:5" x14ac:dyDescent="0.2">
      <c r="A69" s="2">
        <v>44796</v>
      </c>
      <c r="B69" t="s">
        <v>21</v>
      </c>
      <c r="C69" t="s">
        <v>67</v>
      </c>
      <c r="D69" t="s">
        <v>12</v>
      </c>
      <c r="E69">
        <v>-14.11</v>
      </c>
    </row>
    <row r="70" spans="1:5" x14ac:dyDescent="0.2">
      <c r="A70" s="2">
        <v>44796</v>
      </c>
      <c r="B70" t="s">
        <v>21</v>
      </c>
      <c r="C70" t="s">
        <v>68</v>
      </c>
      <c r="D70" t="s">
        <v>262</v>
      </c>
      <c r="E70">
        <v>-24.5</v>
      </c>
    </row>
    <row r="71" spans="1:5" x14ac:dyDescent="0.2">
      <c r="A71" s="2">
        <v>44796</v>
      </c>
      <c r="B71" t="s">
        <v>21</v>
      </c>
      <c r="C71" t="s">
        <v>69</v>
      </c>
      <c r="D71" t="s">
        <v>265</v>
      </c>
      <c r="E71">
        <v>-145.75</v>
      </c>
    </row>
    <row r="72" spans="1:5" x14ac:dyDescent="0.2">
      <c r="A72" s="2">
        <v>44796</v>
      </c>
      <c r="B72" t="s">
        <v>21</v>
      </c>
      <c r="C72" t="s">
        <v>66</v>
      </c>
      <c r="D72" t="s">
        <v>11</v>
      </c>
      <c r="E72">
        <v>-10</v>
      </c>
    </row>
    <row r="73" spans="1:5" x14ac:dyDescent="0.2">
      <c r="A73" s="2">
        <v>44796</v>
      </c>
      <c r="B73" t="s">
        <v>21</v>
      </c>
      <c r="C73" t="s">
        <v>65</v>
      </c>
      <c r="D73" t="s">
        <v>264</v>
      </c>
      <c r="E73">
        <v>-65.05</v>
      </c>
    </row>
    <row r="74" spans="1:5" x14ac:dyDescent="0.2">
      <c r="A74" s="2">
        <v>44797</v>
      </c>
      <c r="B74" t="s">
        <v>7</v>
      </c>
      <c r="C74" t="s">
        <v>23</v>
      </c>
      <c r="D74" t="s">
        <v>54</v>
      </c>
      <c r="E74">
        <v>-28.47</v>
      </c>
    </row>
    <row r="75" spans="1:5" x14ac:dyDescent="0.2">
      <c r="A75" s="2">
        <v>44797</v>
      </c>
      <c r="B75" t="s">
        <v>7</v>
      </c>
      <c r="C75" t="s">
        <v>23</v>
      </c>
      <c r="D75" t="s">
        <v>12</v>
      </c>
      <c r="E75">
        <v>-34.79</v>
      </c>
    </row>
    <row r="76" spans="1:5" x14ac:dyDescent="0.2">
      <c r="A76" s="2">
        <v>44797</v>
      </c>
      <c r="B76" t="s">
        <v>7</v>
      </c>
      <c r="C76" t="s">
        <v>23</v>
      </c>
      <c r="D76" t="s">
        <v>12</v>
      </c>
      <c r="E76">
        <v>-7.48</v>
      </c>
    </row>
    <row r="77" spans="1:5" x14ac:dyDescent="0.2">
      <c r="A77" s="2">
        <v>44797</v>
      </c>
      <c r="B77" t="s">
        <v>7</v>
      </c>
      <c r="C77" t="s">
        <v>23</v>
      </c>
      <c r="D77" t="s">
        <v>265</v>
      </c>
      <c r="E77">
        <f>--33.08</f>
        <v>33.08</v>
      </c>
    </row>
    <row r="78" spans="1:5" x14ac:dyDescent="0.2">
      <c r="A78" s="2">
        <v>44797</v>
      </c>
      <c r="B78" t="s">
        <v>7</v>
      </c>
      <c r="C78" t="s">
        <v>23</v>
      </c>
      <c r="D78" t="s">
        <v>265</v>
      </c>
      <c r="E78">
        <v>-53.71</v>
      </c>
    </row>
    <row r="79" spans="1:5" x14ac:dyDescent="0.2">
      <c r="A79" s="2">
        <v>44797</v>
      </c>
      <c r="B79" t="s">
        <v>7</v>
      </c>
      <c r="C79" t="s">
        <v>23</v>
      </c>
      <c r="D79" t="s">
        <v>11</v>
      </c>
      <c r="E79">
        <f>--3.7</f>
        <v>3.7</v>
      </c>
    </row>
    <row r="80" spans="1:5" x14ac:dyDescent="0.2">
      <c r="A80" s="2">
        <v>44797</v>
      </c>
      <c r="B80" t="s">
        <v>7</v>
      </c>
      <c r="C80" t="s">
        <v>23</v>
      </c>
      <c r="D80" t="s">
        <v>11</v>
      </c>
      <c r="E80">
        <f>--5.71</f>
        <v>5.71</v>
      </c>
    </row>
    <row r="81" spans="1:5" x14ac:dyDescent="0.2">
      <c r="A81" s="2">
        <v>44797</v>
      </c>
      <c r="B81" t="s">
        <v>7</v>
      </c>
      <c r="C81" t="s">
        <v>23</v>
      </c>
      <c r="D81" t="s">
        <v>266</v>
      </c>
      <c r="E81">
        <v>-12.99</v>
      </c>
    </row>
    <row r="82" spans="1:5" x14ac:dyDescent="0.2">
      <c r="A82" s="2">
        <v>44797</v>
      </c>
      <c r="B82" t="s">
        <v>21</v>
      </c>
      <c r="C82" t="s">
        <v>63</v>
      </c>
      <c r="D82" t="s">
        <v>268</v>
      </c>
      <c r="E82">
        <v>-24.21</v>
      </c>
    </row>
    <row r="83" spans="1:5" x14ac:dyDescent="0.2">
      <c r="A83" s="2">
        <v>44797</v>
      </c>
      <c r="B83" t="s">
        <v>21</v>
      </c>
      <c r="C83" t="s">
        <v>64</v>
      </c>
      <c r="D83" t="s">
        <v>268</v>
      </c>
      <c r="E83">
        <v>-4.7</v>
      </c>
    </row>
    <row r="84" spans="1:5" x14ac:dyDescent="0.2">
      <c r="A84" s="2">
        <v>44798</v>
      </c>
      <c r="B84" t="s">
        <v>7</v>
      </c>
      <c r="C84" t="s">
        <v>53</v>
      </c>
      <c r="D84" t="s">
        <v>54</v>
      </c>
      <c r="E84">
        <v>-300</v>
      </c>
    </row>
    <row r="85" spans="1:5" x14ac:dyDescent="0.2">
      <c r="A85" s="2">
        <v>44798</v>
      </c>
      <c r="B85" t="s">
        <v>21</v>
      </c>
      <c r="C85" t="s">
        <v>62</v>
      </c>
      <c r="D85" t="s">
        <v>12</v>
      </c>
      <c r="E85">
        <v>-32.270000000000003</v>
      </c>
    </row>
    <row r="86" spans="1:5" x14ac:dyDescent="0.2">
      <c r="A86" s="2">
        <v>44798</v>
      </c>
      <c r="B86" t="s">
        <v>21</v>
      </c>
      <c r="C86" t="s">
        <v>61</v>
      </c>
      <c r="D86" t="s">
        <v>268</v>
      </c>
      <c r="E86">
        <v>-19.34</v>
      </c>
    </row>
    <row r="87" spans="1:5" x14ac:dyDescent="0.2">
      <c r="A87" s="2">
        <v>44799</v>
      </c>
      <c r="B87" t="s">
        <v>21</v>
      </c>
      <c r="C87" t="s">
        <v>60</v>
      </c>
      <c r="D87" t="s">
        <v>12</v>
      </c>
      <c r="E87">
        <v>-17.36</v>
      </c>
    </row>
    <row r="88" spans="1:5" x14ac:dyDescent="0.2">
      <c r="A88" s="2">
        <v>44799</v>
      </c>
      <c r="B88" t="s">
        <v>21</v>
      </c>
      <c r="C88" t="s">
        <v>57</v>
      </c>
      <c r="D88" t="s">
        <v>268</v>
      </c>
      <c r="E88">
        <v>-6.77</v>
      </c>
    </row>
    <row r="89" spans="1:5" x14ac:dyDescent="0.2">
      <c r="A89" s="2">
        <v>44799</v>
      </c>
      <c r="B89" t="s">
        <v>21</v>
      </c>
      <c r="C89" t="s">
        <v>59</v>
      </c>
      <c r="D89" t="s">
        <v>264</v>
      </c>
      <c r="E89">
        <v>-57.09</v>
      </c>
    </row>
    <row r="90" spans="1:5" x14ac:dyDescent="0.2">
      <c r="A90" s="2">
        <v>44799</v>
      </c>
      <c r="B90" t="s">
        <v>21</v>
      </c>
      <c r="C90" t="s">
        <v>58</v>
      </c>
      <c r="D90" t="s">
        <v>264</v>
      </c>
      <c r="E90">
        <v>-30.95</v>
      </c>
    </row>
    <row r="91" spans="1:5" x14ac:dyDescent="0.2">
      <c r="A91" s="2">
        <v>44800</v>
      </c>
      <c r="B91" t="s">
        <v>21</v>
      </c>
      <c r="C91" t="s">
        <v>56</v>
      </c>
      <c r="D91" t="s">
        <v>266</v>
      </c>
      <c r="E91">
        <v>-26.67</v>
      </c>
    </row>
    <row r="92" spans="1:5" x14ac:dyDescent="0.2">
      <c r="A92" s="2">
        <v>44800</v>
      </c>
      <c r="B92" t="s">
        <v>21</v>
      </c>
      <c r="C92" t="s">
        <v>89</v>
      </c>
      <c r="D92" t="s">
        <v>268</v>
      </c>
      <c r="E92">
        <v>-18.64</v>
      </c>
    </row>
    <row r="93" spans="1:5" x14ac:dyDescent="0.2">
      <c r="A93" s="2">
        <v>44801</v>
      </c>
      <c r="B93" t="s">
        <v>21</v>
      </c>
      <c r="C93" t="s">
        <v>88</v>
      </c>
      <c r="D93" t="s">
        <v>11</v>
      </c>
      <c r="E93">
        <v>-25</v>
      </c>
    </row>
    <row r="94" spans="1:5" x14ac:dyDescent="0.2">
      <c r="A94" s="2">
        <v>44801</v>
      </c>
      <c r="B94" t="s">
        <v>21</v>
      </c>
      <c r="C94" t="s">
        <v>86</v>
      </c>
      <c r="D94" t="s">
        <v>263</v>
      </c>
      <c r="E94">
        <v>-15.04</v>
      </c>
    </row>
    <row r="95" spans="1:5" x14ac:dyDescent="0.2">
      <c r="A95" s="2">
        <v>44801</v>
      </c>
      <c r="B95" t="s">
        <v>21</v>
      </c>
      <c r="C95" t="s">
        <v>85</v>
      </c>
      <c r="D95" t="s">
        <v>268</v>
      </c>
      <c r="E95">
        <v>-43.6</v>
      </c>
    </row>
    <row r="96" spans="1:5" x14ac:dyDescent="0.2">
      <c r="A96" s="2">
        <v>44801</v>
      </c>
      <c r="B96" t="s">
        <v>21</v>
      </c>
      <c r="C96" t="s">
        <v>87</v>
      </c>
      <c r="D96" t="s">
        <v>268</v>
      </c>
      <c r="E96">
        <v>-34.11</v>
      </c>
    </row>
    <row r="97" spans="1:5" x14ac:dyDescent="0.2">
      <c r="A97" s="2">
        <v>44802</v>
      </c>
      <c r="B97" t="s">
        <v>7</v>
      </c>
      <c r="C97" t="s">
        <v>23</v>
      </c>
      <c r="D97" t="s">
        <v>54</v>
      </c>
      <c r="E97">
        <v>12.99</v>
      </c>
    </row>
    <row r="98" spans="1:5" x14ac:dyDescent="0.2">
      <c r="A98" s="2">
        <v>44802</v>
      </c>
      <c r="B98" t="s">
        <v>7</v>
      </c>
      <c r="C98" t="s">
        <v>23</v>
      </c>
      <c r="D98" t="s">
        <v>12</v>
      </c>
      <c r="E98">
        <v>-2.29</v>
      </c>
    </row>
    <row r="99" spans="1:5" x14ac:dyDescent="0.2">
      <c r="A99" s="2">
        <v>44802</v>
      </c>
      <c r="B99" t="s">
        <v>21</v>
      </c>
      <c r="C99" t="s">
        <v>83</v>
      </c>
      <c r="D99" t="s">
        <v>262</v>
      </c>
      <c r="E99">
        <v>-24</v>
      </c>
    </row>
    <row r="100" spans="1:5" x14ac:dyDescent="0.2">
      <c r="A100" s="2">
        <v>44802</v>
      </c>
      <c r="B100" t="s">
        <v>21</v>
      </c>
      <c r="C100" t="s">
        <v>84</v>
      </c>
      <c r="D100" t="s">
        <v>11</v>
      </c>
      <c r="E100">
        <v>-9.99</v>
      </c>
    </row>
    <row r="101" spans="1:5" x14ac:dyDescent="0.2">
      <c r="A101" s="2">
        <v>44802</v>
      </c>
      <c r="B101" t="s">
        <v>7</v>
      </c>
      <c r="C101" t="s">
        <v>23</v>
      </c>
      <c r="D101" t="s">
        <v>266</v>
      </c>
      <c r="E101">
        <v>-63.5</v>
      </c>
    </row>
    <row r="102" spans="1:5" x14ac:dyDescent="0.2">
      <c r="A102" s="2">
        <v>44802</v>
      </c>
      <c r="B102" t="s">
        <v>7</v>
      </c>
      <c r="C102" t="s">
        <v>23</v>
      </c>
      <c r="D102" t="s">
        <v>266</v>
      </c>
      <c r="E102">
        <v>-38</v>
      </c>
    </row>
    <row r="103" spans="1:5" x14ac:dyDescent="0.2">
      <c r="A103" s="2">
        <v>44802</v>
      </c>
      <c r="B103" t="s">
        <v>7</v>
      </c>
      <c r="C103" t="s">
        <v>23</v>
      </c>
      <c r="D103" t="s">
        <v>266</v>
      </c>
      <c r="E103">
        <v>13.99</v>
      </c>
    </row>
    <row r="104" spans="1:5" x14ac:dyDescent="0.2">
      <c r="A104" s="2">
        <v>44802</v>
      </c>
      <c r="B104" t="s">
        <v>21</v>
      </c>
      <c r="C104" t="s">
        <v>80</v>
      </c>
      <c r="D104" t="s">
        <v>90</v>
      </c>
      <c r="E104">
        <v>-9.44</v>
      </c>
    </row>
    <row r="105" spans="1:5" x14ac:dyDescent="0.2">
      <c r="A105" s="2">
        <v>44802</v>
      </c>
      <c r="B105" t="s">
        <v>7</v>
      </c>
      <c r="C105" t="s">
        <v>43</v>
      </c>
      <c r="D105" t="s">
        <v>91</v>
      </c>
      <c r="E105">
        <v>-965.06</v>
      </c>
    </row>
    <row r="106" spans="1:5" x14ac:dyDescent="0.2">
      <c r="A106" s="2">
        <v>44802</v>
      </c>
      <c r="B106" t="s">
        <v>21</v>
      </c>
      <c r="C106" t="s">
        <v>46</v>
      </c>
      <c r="D106" t="s">
        <v>91</v>
      </c>
      <c r="E106">
        <f>--965.06</f>
        <v>965.06</v>
      </c>
    </row>
    <row r="107" spans="1:5" x14ac:dyDescent="0.2">
      <c r="A107" s="2">
        <v>44803</v>
      </c>
      <c r="B107" t="s">
        <v>7</v>
      </c>
      <c r="C107" t="s">
        <v>70</v>
      </c>
      <c r="D107" t="s">
        <v>92</v>
      </c>
      <c r="E107">
        <v>-335.43</v>
      </c>
    </row>
    <row r="108" spans="1:5" x14ac:dyDescent="0.2">
      <c r="A108" s="2">
        <v>44803</v>
      </c>
      <c r="B108" t="s">
        <v>21</v>
      </c>
      <c r="C108" t="s">
        <v>81</v>
      </c>
      <c r="D108" t="s">
        <v>54</v>
      </c>
      <c r="E108">
        <v>-210</v>
      </c>
    </row>
    <row r="109" spans="1:5" x14ac:dyDescent="0.2">
      <c r="A109" s="2">
        <v>44803</v>
      </c>
      <c r="B109" t="s">
        <v>21</v>
      </c>
      <c r="C109" t="s">
        <v>82</v>
      </c>
      <c r="D109" t="s">
        <v>262</v>
      </c>
      <c r="E109">
        <v>-24</v>
      </c>
    </row>
    <row r="110" spans="1:5" x14ac:dyDescent="0.2">
      <c r="A110" s="2">
        <v>44803</v>
      </c>
      <c r="B110" t="s">
        <v>21</v>
      </c>
      <c r="C110" t="s">
        <v>80</v>
      </c>
      <c r="D110" t="s">
        <v>266</v>
      </c>
      <c r="E110">
        <v>-13</v>
      </c>
    </row>
    <row r="111" spans="1:5" x14ac:dyDescent="0.2">
      <c r="A111" s="2">
        <v>44804</v>
      </c>
      <c r="B111" t="s">
        <v>16</v>
      </c>
      <c r="C111" t="s">
        <v>42</v>
      </c>
      <c r="D111" t="s">
        <v>14</v>
      </c>
      <c r="E111">
        <f>--0.12</f>
        <v>0.12</v>
      </c>
    </row>
    <row r="112" spans="1:5" x14ac:dyDescent="0.2">
      <c r="A112" s="2">
        <v>44804</v>
      </c>
      <c r="B112" t="s">
        <v>21</v>
      </c>
      <c r="C112" t="s">
        <v>79</v>
      </c>
      <c r="D112" t="s">
        <v>12</v>
      </c>
      <c r="E112">
        <v>-50.52</v>
      </c>
    </row>
    <row r="113" spans="1:5" x14ac:dyDescent="0.2">
      <c r="A113" s="2">
        <v>44804</v>
      </c>
      <c r="B113" t="s">
        <v>7</v>
      </c>
      <c r="C113" t="s">
        <v>71</v>
      </c>
      <c r="D113" t="s">
        <v>32</v>
      </c>
      <c r="E113">
        <f>--3116.22</f>
        <v>3116.22</v>
      </c>
    </row>
    <row r="114" spans="1:5" x14ac:dyDescent="0.2">
      <c r="A114" s="2">
        <v>44804</v>
      </c>
      <c r="B114" t="s">
        <v>7</v>
      </c>
      <c r="C114" t="s">
        <v>72</v>
      </c>
      <c r="D114" t="s">
        <v>32</v>
      </c>
      <c r="E114">
        <f>--614.79</f>
        <v>614.79</v>
      </c>
    </row>
    <row r="115" spans="1:5" x14ac:dyDescent="0.2">
      <c r="A115" s="2">
        <v>44805</v>
      </c>
      <c r="B115" t="s">
        <v>7</v>
      </c>
      <c r="C115" t="s">
        <v>6</v>
      </c>
      <c r="D115" t="s">
        <v>8</v>
      </c>
      <c r="E115">
        <v>-50</v>
      </c>
    </row>
    <row r="116" spans="1:5" x14ac:dyDescent="0.2">
      <c r="A116" s="2">
        <v>44805</v>
      </c>
      <c r="B116" t="s">
        <v>7</v>
      </c>
      <c r="C116" t="s">
        <v>6</v>
      </c>
      <c r="D116" t="s">
        <v>9</v>
      </c>
      <c r="E116">
        <v>-3000</v>
      </c>
    </row>
    <row r="117" spans="1:5" x14ac:dyDescent="0.2">
      <c r="A117" s="2">
        <v>44805</v>
      </c>
      <c r="B117" t="s">
        <v>7</v>
      </c>
      <c r="C117" t="s">
        <v>6</v>
      </c>
      <c r="D117" t="s">
        <v>9</v>
      </c>
      <c r="E117">
        <v>-300</v>
      </c>
    </row>
    <row r="118" spans="1:5" x14ac:dyDescent="0.2">
      <c r="A118" s="2">
        <v>44805</v>
      </c>
      <c r="B118" t="s">
        <v>16</v>
      </c>
      <c r="C118" t="s">
        <v>15</v>
      </c>
      <c r="D118" t="s">
        <v>9</v>
      </c>
      <c r="E118">
        <f>--300</f>
        <v>300</v>
      </c>
    </row>
    <row r="119" spans="1:5" x14ac:dyDescent="0.2">
      <c r="A119" s="2">
        <v>44805</v>
      </c>
      <c r="B119" t="s">
        <v>16</v>
      </c>
      <c r="C119" t="s">
        <v>15</v>
      </c>
      <c r="D119" t="s">
        <v>9</v>
      </c>
      <c r="E119">
        <f>--3000</f>
        <v>3000</v>
      </c>
    </row>
    <row r="120" spans="1:5" x14ac:dyDescent="0.2">
      <c r="A120" s="2">
        <v>44806</v>
      </c>
      <c r="B120" t="s">
        <v>21</v>
      </c>
      <c r="C120" t="s">
        <v>75</v>
      </c>
      <c r="D120" t="s">
        <v>90</v>
      </c>
      <c r="E120">
        <v>-25</v>
      </c>
    </row>
    <row r="121" spans="1:5" x14ac:dyDescent="0.2">
      <c r="A121" s="2">
        <v>44806</v>
      </c>
      <c r="B121" t="s">
        <v>21</v>
      </c>
      <c r="C121" t="s">
        <v>78</v>
      </c>
      <c r="D121" t="s">
        <v>90</v>
      </c>
      <c r="E121">
        <v>-18</v>
      </c>
    </row>
    <row r="122" spans="1:5" x14ac:dyDescent="0.2">
      <c r="A122" s="2">
        <v>44806</v>
      </c>
      <c r="B122" t="s">
        <v>21</v>
      </c>
      <c r="C122" t="s">
        <v>74</v>
      </c>
      <c r="D122" t="s">
        <v>90</v>
      </c>
      <c r="E122">
        <v>-10</v>
      </c>
    </row>
    <row r="123" spans="1:5" x14ac:dyDescent="0.2">
      <c r="A123" s="2">
        <v>44806</v>
      </c>
      <c r="B123" t="s">
        <v>21</v>
      </c>
      <c r="C123" t="s">
        <v>77</v>
      </c>
      <c r="D123" t="s">
        <v>90</v>
      </c>
      <c r="E123">
        <v>-6</v>
      </c>
    </row>
    <row r="124" spans="1:5" x14ac:dyDescent="0.2">
      <c r="A124" s="2">
        <v>44806</v>
      </c>
      <c r="B124" t="s">
        <v>21</v>
      </c>
      <c r="C124" t="s">
        <v>73</v>
      </c>
      <c r="D124" t="s">
        <v>268</v>
      </c>
      <c r="E124">
        <v>-13.41</v>
      </c>
    </row>
    <row r="125" spans="1:5" x14ac:dyDescent="0.2">
      <c r="A125" s="2">
        <v>44806</v>
      </c>
      <c r="B125" t="s">
        <v>21</v>
      </c>
      <c r="C125" t="s">
        <v>76</v>
      </c>
      <c r="D125" t="s">
        <v>268</v>
      </c>
      <c r="E125">
        <v>-8.9</v>
      </c>
    </row>
    <row r="126" spans="1:5" x14ac:dyDescent="0.2">
      <c r="A126" s="2">
        <v>44808</v>
      </c>
      <c r="B126" t="s">
        <v>21</v>
      </c>
      <c r="C126" t="s">
        <v>105</v>
      </c>
      <c r="D126" t="s">
        <v>266</v>
      </c>
      <c r="E126">
        <v>-86.8</v>
      </c>
    </row>
    <row r="127" spans="1:5" x14ac:dyDescent="0.2">
      <c r="A127" s="2">
        <v>44808</v>
      </c>
      <c r="B127" t="s">
        <v>21</v>
      </c>
      <c r="C127" t="s">
        <v>104</v>
      </c>
      <c r="D127" t="s">
        <v>12</v>
      </c>
      <c r="E127">
        <v>-5.29</v>
      </c>
    </row>
    <row r="128" spans="1:5" x14ac:dyDescent="0.2">
      <c r="A128" s="2">
        <v>44809</v>
      </c>
      <c r="B128" t="s">
        <v>21</v>
      </c>
      <c r="C128" t="s">
        <v>103</v>
      </c>
      <c r="D128" t="s">
        <v>12</v>
      </c>
      <c r="E128">
        <v>-5.39</v>
      </c>
    </row>
    <row r="129" spans="1:5" x14ac:dyDescent="0.2">
      <c r="A129" s="2">
        <v>44809</v>
      </c>
      <c r="B129" t="s">
        <v>21</v>
      </c>
      <c r="C129" t="s">
        <v>102</v>
      </c>
      <c r="D129" t="s">
        <v>268</v>
      </c>
      <c r="E129">
        <v>-24.81</v>
      </c>
    </row>
    <row r="130" spans="1:5" x14ac:dyDescent="0.2">
      <c r="A130" s="2">
        <v>44810</v>
      </c>
      <c r="B130" t="s">
        <v>7</v>
      </c>
      <c r="C130" t="s">
        <v>23</v>
      </c>
      <c r="D130" t="s">
        <v>266</v>
      </c>
      <c r="E130">
        <v>-70.48</v>
      </c>
    </row>
    <row r="131" spans="1:5" x14ac:dyDescent="0.2">
      <c r="A131" s="2">
        <v>44810</v>
      </c>
      <c r="B131" t="s">
        <v>21</v>
      </c>
      <c r="C131" t="s">
        <v>81</v>
      </c>
      <c r="D131" t="s">
        <v>54</v>
      </c>
      <c r="E131">
        <v>-105</v>
      </c>
    </row>
    <row r="132" spans="1:5" x14ac:dyDescent="0.2">
      <c r="A132" s="2">
        <v>44810</v>
      </c>
      <c r="B132" t="s">
        <v>21</v>
      </c>
      <c r="C132" t="s">
        <v>101</v>
      </c>
      <c r="D132" t="s">
        <v>264</v>
      </c>
      <c r="E132">
        <v>-55.91</v>
      </c>
    </row>
    <row r="133" spans="1:5" x14ac:dyDescent="0.2">
      <c r="A133" s="2">
        <v>44810</v>
      </c>
      <c r="B133" t="s">
        <v>7</v>
      </c>
      <c r="C133" t="s">
        <v>23</v>
      </c>
      <c r="D133" t="s">
        <v>12</v>
      </c>
      <c r="E133">
        <v>-30.26</v>
      </c>
    </row>
    <row r="134" spans="1:5" x14ac:dyDescent="0.2">
      <c r="A134" s="2">
        <v>44810</v>
      </c>
      <c r="B134" t="s">
        <v>7</v>
      </c>
      <c r="C134" t="s">
        <v>97</v>
      </c>
      <c r="D134" t="s">
        <v>12</v>
      </c>
      <c r="E134">
        <v>-94.92</v>
      </c>
    </row>
    <row r="135" spans="1:5" x14ac:dyDescent="0.2">
      <c r="A135" s="2">
        <v>44810</v>
      </c>
      <c r="B135" t="s">
        <v>7</v>
      </c>
      <c r="C135" t="s">
        <v>96</v>
      </c>
      <c r="D135" t="s">
        <v>10</v>
      </c>
      <c r="E135">
        <v>-154.11000000000001</v>
      </c>
    </row>
    <row r="136" spans="1:5" x14ac:dyDescent="0.2">
      <c r="A136" s="2">
        <v>44810</v>
      </c>
      <c r="B136" t="s">
        <v>21</v>
      </c>
      <c r="C136" t="s">
        <v>89</v>
      </c>
      <c r="D136" t="s">
        <v>268</v>
      </c>
      <c r="E136">
        <v>-41.39</v>
      </c>
    </row>
    <row r="137" spans="1:5" x14ac:dyDescent="0.2">
      <c r="A137" s="2">
        <v>44811</v>
      </c>
      <c r="B137" t="s">
        <v>7</v>
      </c>
      <c r="C137" t="s">
        <v>95</v>
      </c>
      <c r="D137" t="s">
        <v>92</v>
      </c>
      <c r="E137">
        <v>-415.25</v>
      </c>
    </row>
    <row r="138" spans="1:5" x14ac:dyDescent="0.2">
      <c r="A138" s="2">
        <v>44811</v>
      </c>
      <c r="B138" t="s">
        <v>7</v>
      </c>
      <c r="C138" t="s">
        <v>94</v>
      </c>
      <c r="D138" t="s">
        <v>262</v>
      </c>
      <c r="E138">
        <v>-102.44</v>
      </c>
    </row>
    <row r="139" spans="1:5" x14ac:dyDescent="0.2">
      <c r="A139" s="2">
        <v>44812</v>
      </c>
      <c r="B139" t="s">
        <v>21</v>
      </c>
      <c r="C139" t="s">
        <v>100</v>
      </c>
      <c r="D139" t="s">
        <v>266</v>
      </c>
      <c r="E139">
        <v>-59.57</v>
      </c>
    </row>
    <row r="140" spans="1:5" x14ac:dyDescent="0.2">
      <c r="A140" s="2">
        <v>44812</v>
      </c>
      <c r="B140" t="s">
        <v>21</v>
      </c>
      <c r="C140" t="s">
        <v>100</v>
      </c>
      <c r="D140" t="s">
        <v>266</v>
      </c>
      <c r="E140">
        <v>-150.41</v>
      </c>
    </row>
    <row r="141" spans="1:5" x14ac:dyDescent="0.2">
      <c r="A141" s="2">
        <v>44813</v>
      </c>
      <c r="B141" t="s">
        <v>7</v>
      </c>
      <c r="C141" t="s">
        <v>93</v>
      </c>
      <c r="D141" t="s">
        <v>11</v>
      </c>
      <c r="E141">
        <f>--0.01</f>
        <v>0.01</v>
      </c>
    </row>
    <row r="142" spans="1:5" x14ac:dyDescent="0.2">
      <c r="A142" s="2">
        <v>44813</v>
      </c>
      <c r="B142" t="s">
        <v>21</v>
      </c>
      <c r="C142" t="s">
        <v>84</v>
      </c>
      <c r="D142" t="s">
        <v>11</v>
      </c>
      <c r="E142">
        <v>-2.99</v>
      </c>
    </row>
    <row r="143" spans="1:5" x14ac:dyDescent="0.2">
      <c r="A143" s="2">
        <v>44813</v>
      </c>
      <c r="B143" t="s">
        <v>21</v>
      </c>
      <c r="C143" t="s">
        <v>99</v>
      </c>
      <c r="D143" t="s">
        <v>268</v>
      </c>
      <c r="E143">
        <v>-18.75</v>
      </c>
    </row>
    <row r="144" spans="1:5" x14ac:dyDescent="0.2">
      <c r="A144" s="2">
        <v>44814</v>
      </c>
      <c r="B144" t="s">
        <v>21</v>
      </c>
      <c r="C144" t="s">
        <v>98</v>
      </c>
      <c r="D144" t="s">
        <v>265</v>
      </c>
      <c r="E144">
        <v>-317.99</v>
      </c>
    </row>
    <row r="145" spans="1:5" x14ac:dyDescent="0.2">
      <c r="A145" s="2">
        <v>44815</v>
      </c>
      <c r="B145" t="s">
        <v>21</v>
      </c>
      <c r="C145" t="s">
        <v>121</v>
      </c>
      <c r="D145" t="s">
        <v>12</v>
      </c>
      <c r="E145">
        <v>-19.5</v>
      </c>
    </row>
    <row r="146" spans="1:5" x14ac:dyDescent="0.2">
      <c r="A146" s="2">
        <v>44815</v>
      </c>
      <c r="B146" t="s">
        <v>21</v>
      </c>
      <c r="C146" t="s">
        <v>97</v>
      </c>
      <c r="D146" t="s">
        <v>12</v>
      </c>
      <c r="E146">
        <v>-209.06</v>
      </c>
    </row>
    <row r="147" spans="1:5" x14ac:dyDescent="0.2">
      <c r="A147" s="2">
        <v>44815</v>
      </c>
      <c r="B147" t="s">
        <v>21</v>
      </c>
      <c r="C147" t="s">
        <v>120</v>
      </c>
      <c r="D147" t="s">
        <v>267</v>
      </c>
      <c r="E147">
        <v>-115.61</v>
      </c>
    </row>
    <row r="148" spans="1:5" x14ac:dyDescent="0.2">
      <c r="A148" s="2">
        <v>44816</v>
      </c>
      <c r="B148" t="s">
        <v>7</v>
      </c>
      <c r="C148" t="s">
        <v>111</v>
      </c>
      <c r="D148" t="s">
        <v>32</v>
      </c>
      <c r="E148">
        <f>--4472.7</f>
        <v>4472.7</v>
      </c>
    </row>
    <row r="149" spans="1:5" x14ac:dyDescent="0.2">
      <c r="A149" s="2">
        <v>44816</v>
      </c>
      <c r="B149" t="s">
        <v>21</v>
      </c>
      <c r="C149" t="s">
        <v>113</v>
      </c>
      <c r="D149" t="s">
        <v>266</v>
      </c>
      <c r="E149">
        <v>-4.4800000000000004</v>
      </c>
    </row>
    <row r="150" spans="1:5" x14ac:dyDescent="0.2">
      <c r="A150" s="2">
        <v>44816</v>
      </c>
      <c r="B150" t="s">
        <v>21</v>
      </c>
      <c r="C150" t="s">
        <v>119</v>
      </c>
      <c r="D150" t="s">
        <v>268</v>
      </c>
      <c r="E150">
        <v>-17.059999999999999</v>
      </c>
    </row>
    <row r="151" spans="1:5" x14ac:dyDescent="0.2">
      <c r="A151" s="2">
        <v>44816</v>
      </c>
      <c r="B151" t="s">
        <v>7</v>
      </c>
      <c r="C151" t="s">
        <v>15</v>
      </c>
      <c r="D151" t="s">
        <v>9</v>
      </c>
      <c r="E151">
        <f>--400</f>
        <v>400</v>
      </c>
    </row>
    <row r="152" spans="1:5" x14ac:dyDescent="0.2">
      <c r="A152" s="2">
        <v>44816</v>
      </c>
      <c r="B152" t="s">
        <v>16</v>
      </c>
      <c r="C152" t="s">
        <v>6</v>
      </c>
      <c r="D152" t="s">
        <v>9</v>
      </c>
      <c r="E152">
        <v>-400</v>
      </c>
    </row>
    <row r="153" spans="1:5" x14ac:dyDescent="0.2">
      <c r="A153" s="2">
        <v>44817</v>
      </c>
      <c r="B153" t="s">
        <v>21</v>
      </c>
      <c r="C153" t="s">
        <v>81</v>
      </c>
      <c r="D153" t="s">
        <v>54</v>
      </c>
      <c r="E153">
        <v>-105</v>
      </c>
    </row>
    <row r="154" spans="1:5" x14ac:dyDescent="0.2">
      <c r="A154" s="2">
        <v>44817</v>
      </c>
      <c r="B154" t="s">
        <v>16</v>
      </c>
      <c r="C154" t="s">
        <v>45</v>
      </c>
      <c r="D154" t="s">
        <v>31</v>
      </c>
      <c r="E154">
        <f>--341.99</f>
        <v>341.99</v>
      </c>
    </row>
    <row r="155" spans="1:5" x14ac:dyDescent="0.2">
      <c r="A155" s="2">
        <v>44817</v>
      </c>
      <c r="B155" t="s">
        <v>21</v>
      </c>
      <c r="C155" t="s">
        <v>118</v>
      </c>
      <c r="D155" t="s">
        <v>268</v>
      </c>
      <c r="E155">
        <v>-26.66</v>
      </c>
    </row>
    <row r="156" spans="1:5" x14ac:dyDescent="0.2">
      <c r="A156" s="2">
        <v>44817</v>
      </c>
      <c r="B156" t="s">
        <v>7</v>
      </c>
      <c r="C156" t="s">
        <v>43</v>
      </c>
      <c r="D156" t="s">
        <v>91</v>
      </c>
      <c r="E156">
        <v>-1697.86</v>
      </c>
    </row>
    <row r="157" spans="1:5" x14ac:dyDescent="0.2">
      <c r="A157" s="2">
        <v>44817</v>
      </c>
      <c r="B157" t="s">
        <v>21</v>
      </c>
      <c r="C157" t="s">
        <v>46</v>
      </c>
      <c r="D157" t="s">
        <v>91</v>
      </c>
      <c r="E157">
        <f>--1697.86</f>
        <v>1697.86</v>
      </c>
    </row>
    <row r="158" spans="1:5" x14ac:dyDescent="0.2">
      <c r="A158" s="2">
        <v>44818</v>
      </c>
      <c r="B158" t="s">
        <v>7</v>
      </c>
      <c r="C158" t="s">
        <v>110</v>
      </c>
      <c r="D158" t="s">
        <v>92</v>
      </c>
      <c r="E158">
        <v>-982.28</v>
      </c>
    </row>
    <row r="159" spans="1:5" x14ac:dyDescent="0.2">
      <c r="A159" s="2">
        <v>44818</v>
      </c>
      <c r="B159" t="s">
        <v>7</v>
      </c>
      <c r="C159" t="s">
        <v>71</v>
      </c>
      <c r="D159" t="s">
        <v>32</v>
      </c>
      <c r="E159">
        <f>--2954.27</f>
        <v>2954.27</v>
      </c>
    </row>
    <row r="160" spans="1:5" x14ac:dyDescent="0.2">
      <c r="A160" s="2">
        <v>44819</v>
      </c>
      <c r="B160" t="s">
        <v>7</v>
      </c>
      <c r="C160" t="s">
        <v>6</v>
      </c>
      <c r="D160" t="s">
        <v>8</v>
      </c>
      <c r="E160">
        <v>-50</v>
      </c>
    </row>
    <row r="161" spans="1:5" x14ac:dyDescent="0.2">
      <c r="A161" s="2">
        <v>44819</v>
      </c>
      <c r="B161" t="s">
        <v>21</v>
      </c>
      <c r="C161" t="s">
        <v>117</v>
      </c>
      <c r="D161" t="s">
        <v>266</v>
      </c>
      <c r="E161">
        <v>-23.1</v>
      </c>
    </row>
    <row r="162" spans="1:5" x14ac:dyDescent="0.2">
      <c r="A162" s="2">
        <v>44819</v>
      </c>
      <c r="B162" t="s">
        <v>21</v>
      </c>
      <c r="C162" t="s">
        <v>116</v>
      </c>
      <c r="D162" t="s">
        <v>268</v>
      </c>
      <c r="E162">
        <v>-55.83</v>
      </c>
    </row>
    <row r="163" spans="1:5" x14ac:dyDescent="0.2">
      <c r="A163" s="2">
        <v>44819</v>
      </c>
      <c r="B163" t="s">
        <v>7</v>
      </c>
      <c r="C163" t="s">
        <v>6</v>
      </c>
      <c r="D163" t="s">
        <v>9</v>
      </c>
      <c r="E163">
        <v>-300</v>
      </c>
    </row>
    <row r="164" spans="1:5" x14ac:dyDescent="0.2">
      <c r="A164" s="2">
        <v>44819</v>
      </c>
      <c r="B164" t="s">
        <v>16</v>
      </c>
      <c r="C164" t="s">
        <v>15</v>
      </c>
      <c r="D164" t="s">
        <v>9</v>
      </c>
      <c r="E164">
        <f>--300</f>
        <v>300</v>
      </c>
    </row>
    <row r="165" spans="1:5" x14ac:dyDescent="0.2">
      <c r="A165" s="2">
        <v>44820</v>
      </c>
      <c r="B165" t="s">
        <v>7</v>
      </c>
      <c r="C165" t="s">
        <v>42</v>
      </c>
      <c r="D165" t="s">
        <v>14</v>
      </c>
      <c r="E165">
        <f>--0.02</f>
        <v>0.02</v>
      </c>
    </row>
    <row r="166" spans="1:5" x14ac:dyDescent="0.2">
      <c r="A166" s="2">
        <v>44820</v>
      </c>
      <c r="B166" t="s">
        <v>16</v>
      </c>
      <c r="C166" t="s">
        <v>112</v>
      </c>
      <c r="D166" t="s">
        <v>14</v>
      </c>
      <c r="E166">
        <f>--0.04</f>
        <v>0.04</v>
      </c>
    </row>
    <row r="167" spans="1:5" x14ac:dyDescent="0.2">
      <c r="A167" s="2">
        <v>44820</v>
      </c>
      <c r="B167" t="s">
        <v>21</v>
      </c>
      <c r="C167" t="s">
        <v>89</v>
      </c>
      <c r="D167" t="s">
        <v>268</v>
      </c>
      <c r="E167">
        <v>-19</v>
      </c>
    </row>
    <row r="168" spans="1:5" x14ac:dyDescent="0.2">
      <c r="A168" s="2">
        <v>44820</v>
      </c>
      <c r="B168" t="s">
        <v>7</v>
      </c>
      <c r="C168" t="s">
        <v>109</v>
      </c>
      <c r="D168" t="s">
        <v>90</v>
      </c>
      <c r="E168">
        <v>-110</v>
      </c>
    </row>
    <row r="169" spans="1:5" x14ac:dyDescent="0.2">
      <c r="A169" s="2">
        <v>44821</v>
      </c>
      <c r="B169" t="s">
        <v>21</v>
      </c>
      <c r="C169" t="s">
        <v>103</v>
      </c>
      <c r="D169" t="s">
        <v>12</v>
      </c>
      <c r="E169">
        <v>-10.18</v>
      </c>
    </row>
    <row r="170" spans="1:5" x14ac:dyDescent="0.2">
      <c r="A170" s="2">
        <v>44821</v>
      </c>
      <c r="B170" t="s">
        <v>21</v>
      </c>
      <c r="C170" t="s">
        <v>115</v>
      </c>
      <c r="D170" t="s">
        <v>10</v>
      </c>
      <c r="E170">
        <v>-206</v>
      </c>
    </row>
    <row r="171" spans="1:5" x14ac:dyDescent="0.2">
      <c r="A171" s="2">
        <v>44821</v>
      </c>
      <c r="B171" t="s">
        <v>21</v>
      </c>
      <c r="C171" t="s">
        <v>114</v>
      </c>
      <c r="D171" t="s">
        <v>268</v>
      </c>
      <c r="E171">
        <v>-13.18</v>
      </c>
    </row>
    <row r="172" spans="1:5" x14ac:dyDescent="0.2">
      <c r="A172" s="2">
        <v>44822</v>
      </c>
      <c r="B172" t="s">
        <v>21</v>
      </c>
      <c r="C172" t="s">
        <v>113</v>
      </c>
      <c r="D172" t="s">
        <v>266</v>
      </c>
      <c r="E172">
        <v>-14.48</v>
      </c>
    </row>
    <row r="173" spans="1:5" x14ac:dyDescent="0.2">
      <c r="A173" s="2">
        <v>44822</v>
      </c>
      <c r="B173" t="s">
        <v>21</v>
      </c>
      <c r="C173" t="s">
        <v>89</v>
      </c>
      <c r="D173" t="s">
        <v>268</v>
      </c>
      <c r="E173">
        <v>-15.82</v>
      </c>
    </row>
    <row r="174" spans="1:5" x14ac:dyDescent="0.2">
      <c r="A174" s="2">
        <v>44823</v>
      </c>
      <c r="B174" t="s">
        <v>7</v>
      </c>
      <c r="C174" t="s">
        <v>106</v>
      </c>
      <c r="D174" t="s">
        <v>266</v>
      </c>
      <c r="E174">
        <v>-9.99</v>
      </c>
    </row>
    <row r="175" spans="1:5" x14ac:dyDescent="0.2">
      <c r="A175" s="2">
        <v>44823</v>
      </c>
      <c r="B175" t="s">
        <v>7</v>
      </c>
      <c r="C175" t="s">
        <v>106</v>
      </c>
      <c r="D175" t="s">
        <v>266</v>
      </c>
      <c r="E175">
        <v>-43.78</v>
      </c>
    </row>
    <row r="176" spans="1:5" x14ac:dyDescent="0.2">
      <c r="A176" s="2">
        <v>44823</v>
      </c>
      <c r="B176" t="s">
        <v>7</v>
      </c>
      <c r="C176" t="s">
        <v>106</v>
      </c>
      <c r="D176" t="s">
        <v>266</v>
      </c>
      <c r="E176">
        <f>--27.94</f>
        <v>27.94</v>
      </c>
    </row>
    <row r="177" spans="1:5" x14ac:dyDescent="0.2">
      <c r="A177" s="2">
        <v>44823</v>
      </c>
      <c r="B177" t="s">
        <v>7</v>
      </c>
      <c r="C177" t="s">
        <v>106</v>
      </c>
      <c r="D177" t="s">
        <v>12</v>
      </c>
      <c r="E177">
        <v>-31.63</v>
      </c>
    </row>
    <row r="178" spans="1:5" x14ac:dyDescent="0.2">
      <c r="A178" s="2">
        <v>44823</v>
      </c>
      <c r="B178" t="s">
        <v>7</v>
      </c>
      <c r="C178" t="s">
        <v>107</v>
      </c>
      <c r="D178" t="s">
        <v>12</v>
      </c>
      <c r="E178">
        <v>-79.52</v>
      </c>
    </row>
    <row r="179" spans="1:5" x14ac:dyDescent="0.2">
      <c r="A179" s="2">
        <v>44823</v>
      </c>
      <c r="B179" t="s">
        <v>7</v>
      </c>
      <c r="C179" t="s">
        <v>106</v>
      </c>
      <c r="D179" t="s">
        <v>11</v>
      </c>
      <c r="E179">
        <f>--11.27</f>
        <v>11.27</v>
      </c>
    </row>
    <row r="180" spans="1:5" x14ac:dyDescent="0.2">
      <c r="A180" s="2">
        <v>44823</v>
      </c>
      <c r="B180" t="s">
        <v>7</v>
      </c>
      <c r="C180" t="s">
        <v>106</v>
      </c>
      <c r="D180" t="s">
        <v>265</v>
      </c>
      <c r="E180">
        <v>-8.48</v>
      </c>
    </row>
    <row r="181" spans="1:5" x14ac:dyDescent="0.2">
      <c r="A181" s="2">
        <v>44823</v>
      </c>
      <c r="B181" t="s">
        <v>7</v>
      </c>
      <c r="C181" t="s">
        <v>108</v>
      </c>
      <c r="D181" t="s">
        <v>90</v>
      </c>
      <c r="E181">
        <v>-28</v>
      </c>
    </row>
    <row r="182" spans="1:5" x14ac:dyDescent="0.2">
      <c r="A182" s="2">
        <v>44823</v>
      </c>
      <c r="B182" t="s">
        <v>7</v>
      </c>
      <c r="C182" t="s">
        <v>106</v>
      </c>
      <c r="D182" t="s">
        <v>266</v>
      </c>
      <c r="E182">
        <v>-80.739999999999995</v>
      </c>
    </row>
    <row r="183" spans="1:5" x14ac:dyDescent="0.2">
      <c r="A183" s="2">
        <v>44824</v>
      </c>
      <c r="B183" t="s">
        <v>7</v>
      </c>
      <c r="C183" t="s">
        <v>106</v>
      </c>
      <c r="D183" t="s">
        <v>266</v>
      </c>
      <c r="E183">
        <v>-56</v>
      </c>
    </row>
    <row r="184" spans="1:5" x14ac:dyDescent="0.2">
      <c r="A184" s="2">
        <v>44824</v>
      </c>
      <c r="B184" t="s">
        <v>21</v>
      </c>
      <c r="C184" t="s">
        <v>81</v>
      </c>
      <c r="D184" t="s">
        <v>54</v>
      </c>
      <c r="E184">
        <v>-105</v>
      </c>
    </row>
    <row r="185" spans="1:5" x14ac:dyDescent="0.2">
      <c r="A185" s="2">
        <v>44824</v>
      </c>
      <c r="B185" t="s">
        <v>7</v>
      </c>
      <c r="C185" t="s">
        <v>106</v>
      </c>
      <c r="D185" t="s">
        <v>12</v>
      </c>
      <c r="E185">
        <v>-2.38</v>
      </c>
    </row>
    <row r="186" spans="1:5" x14ac:dyDescent="0.2">
      <c r="A186" s="2">
        <v>44824</v>
      </c>
      <c r="B186" t="s">
        <v>21</v>
      </c>
      <c r="C186" t="s">
        <v>145</v>
      </c>
      <c r="D186" t="s">
        <v>265</v>
      </c>
      <c r="E186">
        <v>-39.99</v>
      </c>
    </row>
    <row r="187" spans="1:5" x14ac:dyDescent="0.2">
      <c r="A187" s="2">
        <v>44824</v>
      </c>
      <c r="B187" t="s">
        <v>7</v>
      </c>
      <c r="C187" t="s">
        <v>106</v>
      </c>
      <c r="D187" t="s">
        <v>11</v>
      </c>
      <c r="E187">
        <v>-11.19</v>
      </c>
    </row>
    <row r="188" spans="1:5" x14ac:dyDescent="0.2">
      <c r="A188" s="2">
        <v>44824</v>
      </c>
      <c r="B188" t="s">
        <v>7</v>
      </c>
      <c r="C188" t="s">
        <v>106</v>
      </c>
      <c r="D188" t="s">
        <v>266</v>
      </c>
      <c r="E188">
        <v>-20.99</v>
      </c>
    </row>
    <row r="189" spans="1:5" x14ac:dyDescent="0.2">
      <c r="A189" s="2">
        <v>44824</v>
      </c>
      <c r="B189" t="s">
        <v>21</v>
      </c>
      <c r="C189" t="s">
        <v>144</v>
      </c>
      <c r="D189" t="s">
        <v>268</v>
      </c>
      <c r="E189">
        <v>-1.69</v>
      </c>
    </row>
    <row r="190" spans="1:5" x14ac:dyDescent="0.2">
      <c r="A190" s="2">
        <v>44826</v>
      </c>
      <c r="B190" t="s">
        <v>21</v>
      </c>
      <c r="C190" t="s">
        <v>143</v>
      </c>
      <c r="D190" t="s">
        <v>12</v>
      </c>
      <c r="E190">
        <v>-3.52</v>
      </c>
    </row>
    <row r="191" spans="1:5" x14ac:dyDescent="0.2">
      <c r="A191" s="2">
        <v>44826</v>
      </c>
      <c r="B191" t="s">
        <v>21</v>
      </c>
      <c r="C191" t="s">
        <v>73</v>
      </c>
      <c r="D191" t="s">
        <v>268</v>
      </c>
      <c r="E191">
        <v>-11.45</v>
      </c>
    </row>
    <row r="192" spans="1:5" x14ac:dyDescent="0.2">
      <c r="A192" s="2">
        <v>44826</v>
      </c>
      <c r="B192" t="s">
        <v>21</v>
      </c>
      <c r="C192" t="s">
        <v>141</v>
      </c>
      <c r="D192" t="s">
        <v>268</v>
      </c>
      <c r="E192">
        <v>-36.5</v>
      </c>
    </row>
    <row r="193" spans="1:5" x14ac:dyDescent="0.2">
      <c r="A193" s="2">
        <v>44826</v>
      </c>
      <c r="B193" t="s">
        <v>21</v>
      </c>
      <c r="C193" t="s">
        <v>89</v>
      </c>
      <c r="D193" t="s">
        <v>268</v>
      </c>
      <c r="E193">
        <v>-17.940000000000001</v>
      </c>
    </row>
    <row r="194" spans="1:5" x14ac:dyDescent="0.2">
      <c r="A194" s="2">
        <v>44826</v>
      </c>
      <c r="B194" t="s">
        <v>21</v>
      </c>
      <c r="C194" t="s">
        <v>142</v>
      </c>
      <c r="D194" t="s">
        <v>268</v>
      </c>
      <c r="E194">
        <v>-16.2</v>
      </c>
    </row>
    <row r="195" spans="1:5" x14ac:dyDescent="0.2">
      <c r="A195" s="2">
        <v>44827</v>
      </c>
      <c r="B195" t="s">
        <v>21</v>
      </c>
      <c r="C195" t="s">
        <v>139</v>
      </c>
      <c r="D195" t="s">
        <v>266</v>
      </c>
      <c r="E195">
        <v>-79.41</v>
      </c>
    </row>
    <row r="196" spans="1:5" x14ac:dyDescent="0.2">
      <c r="A196" s="2">
        <v>44827</v>
      </c>
      <c r="B196" t="s">
        <v>21</v>
      </c>
      <c r="C196" t="s">
        <v>140</v>
      </c>
      <c r="D196" t="s">
        <v>264</v>
      </c>
      <c r="E196">
        <v>-56.5</v>
      </c>
    </row>
    <row r="197" spans="1:5" x14ac:dyDescent="0.2">
      <c r="A197" s="2">
        <v>44827</v>
      </c>
      <c r="B197" t="s">
        <v>7</v>
      </c>
      <c r="C197" t="s">
        <v>124</v>
      </c>
      <c r="D197" t="s">
        <v>12</v>
      </c>
      <c r="E197">
        <v>-19.78</v>
      </c>
    </row>
    <row r="198" spans="1:5" x14ac:dyDescent="0.2">
      <c r="A198" s="2">
        <v>44827</v>
      </c>
      <c r="B198" t="s">
        <v>7</v>
      </c>
      <c r="C198" t="s">
        <v>124</v>
      </c>
      <c r="D198" t="s">
        <v>11</v>
      </c>
      <c r="E198">
        <v>-20</v>
      </c>
    </row>
    <row r="199" spans="1:5" x14ac:dyDescent="0.2">
      <c r="A199" s="2">
        <v>44827</v>
      </c>
      <c r="B199" t="s">
        <v>7</v>
      </c>
      <c r="C199" t="s">
        <v>125</v>
      </c>
      <c r="D199" t="s">
        <v>90</v>
      </c>
      <c r="E199">
        <v>-18.98</v>
      </c>
    </row>
    <row r="200" spans="1:5" x14ac:dyDescent="0.2">
      <c r="A200" s="2">
        <v>44827</v>
      </c>
      <c r="B200" t="s">
        <v>21</v>
      </c>
      <c r="C200" t="s">
        <v>138</v>
      </c>
      <c r="D200" t="s">
        <v>268</v>
      </c>
      <c r="E200">
        <v>-19.8</v>
      </c>
    </row>
    <row r="201" spans="1:5" x14ac:dyDescent="0.2">
      <c r="A201" s="2">
        <v>44828</v>
      </c>
      <c r="B201" t="s">
        <v>21</v>
      </c>
      <c r="C201" t="s">
        <v>69</v>
      </c>
      <c r="D201" t="s">
        <v>265</v>
      </c>
      <c r="E201">
        <v>-145.75</v>
      </c>
    </row>
    <row r="202" spans="1:5" x14ac:dyDescent="0.2">
      <c r="A202" s="2">
        <v>44828</v>
      </c>
      <c r="B202" t="s">
        <v>21</v>
      </c>
      <c r="C202" t="s">
        <v>137</v>
      </c>
      <c r="D202" t="s">
        <v>264</v>
      </c>
      <c r="E202">
        <v>-40.31</v>
      </c>
    </row>
    <row r="203" spans="1:5" x14ac:dyDescent="0.2">
      <c r="A203" s="2">
        <v>44830</v>
      </c>
      <c r="B203" t="s">
        <v>7</v>
      </c>
      <c r="C203" t="s">
        <v>106</v>
      </c>
      <c r="D203" t="s">
        <v>266</v>
      </c>
      <c r="E203">
        <v>-112.5</v>
      </c>
    </row>
    <row r="204" spans="1:5" x14ac:dyDescent="0.2">
      <c r="A204" s="2">
        <v>44830</v>
      </c>
      <c r="B204" t="s">
        <v>21</v>
      </c>
      <c r="C204" t="s">
        <v>100</v>
      </c>
      <c r="D204" t="s">
        <v>266</v>
      </c>
      <c r="E204">
        <f>--112.81</f>
        <v>112.81</v>
      </c>
    </row>
    <row r="205" spans="1:5" x14ac:dyDescent="0.2">
      <c r="A205" s="2">
        <v>44830</v>
      </c>
      <c r="B205" t="s">
        <v>7</v>
      </c>
      <c r="C205" t="s">
        <v>106</v>
      </c>
      <c r="D205" t="s">
        <v>266</v>
      </c>
      <c r="E205">
        <v>-42.99</v>
      </c>
    </row>
    <row r="206" spans="1:5" x14ac:dyDescent="0.2">
      <c r="A206" s="2">
        <v>44830</v>
      </c>
      <c r="B206" t="s">
        <v>21</v>
      </c>
      <c r="C206" t="s">
        <v>133</v>
      </c>
      <c r="D206" t="s">
        <v>264</v>
      </c>
      <c r="E206">
        <v>-29.01</v>
      </c>
    </row>
    <row r="207" spans="1:5" x14ac:dyDescent="0.2">
      <c r="A207" s="2">
        <v>44830</v>
      </c>
      <c r="B207" t="s">
        <v>21</v>
      </c>
      <c r="C207" t="s">
        <v>126</v>
      </c>
      <c r="D207" t="s">
        <v>264</v>
      </c>
      <c r="E207">
        <v>-38.5</v>
      </c>
    </row>
    <row r="208" spans="1:5" x14ac:dyDescent="0.2">
      <c r="A208" s="2">
        <v>44830</v>
      </c>
      <c r="B208" t="s">
        <v>7</v>
      </c>
      <c r="C208" t="s">
        <v>106</v>
      </c>
      <c r="D208" t="s">
        <v>12</v>
      </c>
      <c r="E208">
        <v>-3.38</v>
      </c>
    </row>
    <row r="209" spans="1:5" x14ac:dyDescent="0.2">
      <c r="A209" s="2">
        <v>44830</v>
      </c>
      <c r="B209" t="s">
        <v>21</v>
      </c>
      <c r="C209" t="s">
        <v>126</v>
      </c>
      <c r="D209" t="s">
        <v>12</v>
      </c>
      <c r="E209">
        <v>-5.04</v>
      </c>
    </row>
    <row r="210" spans="1:5" x14ac:dyDescent="0.2">
      <c r="A210" s="2">
        <v>44830</v>
      </c>
      <c r="B210" t="s">
        <v>21</v>
      </c>
      <c r="C210" t="s">
        <v>134</v>
      </c>
      <c r="D210" t="s">
        <v>265</v>
      </c>
      <c r="E210">
        <v>-36.33</v>
      </c>
    </row>
    <row r="211" spans="1:5" x14ac:dyDescent="0.2">
      <c r="A211" s="2">
        <v>44830</v>
      </c>
      <c r="B211" t="s">
        <v>7</v>
      </c>
      <c r="C211" t="s">
        <v>106</v>
      </c>
      <c r="D211" t="s">
        <v>11</v>
      </c>
      <c r="E211">
        <v>-8.49</v>
      </c>
    </row>
    <row r="212" spans="1:5" x14ac:dyDescent="0.2">
      <c r="A212" s="2">
        <v>44830</v>
      </c>
      <c r="B212" t="s">
        <v>21</v>
      </c>
      <c r="C212" t="s">
        <v>135</v>
      </c>
      <c r="D212" t="s">
        <v>11</v>
      </c>
      <c r="E212">
        <v>-83.8</v>
      </c>
    </row>
    <row r="213" spans="1:5" x14ac:dyDescent="0.2">
      <c r="A213" s="2">
        <v>44830</v>
      </c>
      <c r="B213" t="s">
        <v>21</v>
      </c>
      <c r="C213" t="s">
        <v>136</v>
      </c>
      <c r="D213" t="s">
        <v>11</v>
      </c>
      <c r="E213">
        <v>-58.09</v>
      </c>
    </row>
    <row r="214" spans="1:5" x14ac:dyDescent="0.2">
      <c r="A214" s="2">
        <v>44831</v>
      </c>
      <c r="B214" t="s">
        <v>21</v>
      </c>
      <c r="C214" t="s">
        <v>132</v>
      </c>
      <c r="D214" t="s">
        <v>263</v>
      </c>
      <c r="E214">
        <v>-313.60000000000002</v>
      </c>
    </row>
    <row r="215" spans="1:5" x14ac:dyDescent="0.2">
      <c r="A215" s="2">
        <v>44831</v>
      </c>
      <c r="B215" t="s">
        <v>21</v>
      </c>
      <c r="C215" t="s">
        <v>84</v>
      </c>
      <c r="D215" t="s">
        <v>90</v>
      </c>
      <c r="E215">
        <v>-107.49</v>
      </c>
    </row>
    <row r="216" spans="1:5" x14ac:dyDescent="0.2">
      <c r="A216" s="2">
        <v>44832</v>
      </c>
      <c r="B216" t="s">
        <v>21</v>
      </c>
      <c r="C216" t="s">
        <v>131</v>
      </c>
      <c r="D216" t="s">
        <v>263</v>
      </c>
      <c r="E216">
        <v>-15.04</v>
      </c>
    </row>
    <row r="217" spans="1:5" x14ac:dyDescent="0.2">
      <c r="A217" s="2">
        <v>44832</v>
      </c>
      <c r="B217" t="s">
        <v>7</v>
      </c>
      <c r="C217" t="s">
        <v>123</v>
      </c>
      <c r="D217" t="s">
        <v>32</v>
      </c>
      <c r="E217">
        <f>--584.5</f>
        <v>584.5</v>
      </c>
    </row>
    <row r="218" spans="1:5" x14ac:dyDescent="0.2">
      <c r="A218" s="2">
        <v>44832</v>
      </c>
      <c r="B218" t="s">
        <v>21</v>
      </c>
      <c r="C218" t="s">
        <v>130</v>
      </c>
      <c r="D218" t="s">
        <v>268</v>
      </c>
      <c r="E218">
        <v>-85.2</v>
      </c>
    </row>
    <row r="219" spans="1:5" x14ac:dyDescent="0.2">
      <c r="A219" s="2">
        <v>44833</v>
      </c>
      <c r="B219" t="s">
        <v>21</v>
      </c>
      <c r="C219" t="s">
        <v>129</v>
      </c>
      <c r="D219" t="s">
        <v>264</v>
      </c>
      <c r="E219">
        <v>-19.670000000000002</v>
      </c>
    </row>
    <row r="220" spans="1:5" x14ac:dyDescent="0.2">
      <c r="A220" s="2">
        <v>44833</v>
      </c>
      <c r="B220" t="s">
        <v>7</v>
      </c>
      <c r="C220" t="s">
        <v>71</v>
      </c>
      <c r="D220" t="s">
        <v>32</v>
      </c>
      <c r="E220">
        <f>--2953.72</f>
        <v>2953.72</v>
      </c>
    </row>
    <row r="221" spans="1:5" x14ac:dyDescent="0.2">
      <c r="A221" s="2">
        <v>44833</v>
      </c>
      <c r="B221" t="s">
        <v>21</v>
      </c>
      <c r="C221" t="s">
        <v>84</v>
      </c>
      <c r="D221" t="s">
        <v>11</v>
      </c>
      <c r="E221">
        <v>-9.99</v>
      </c>
    </row>
    <row r="222" spans="1:5" x14ac:dyDescent="0.2">
      <c r="A222" s="2">
        <v>44834</v>
      </c>
      <c r="B222" t="s">
        <v>16</v>
      </c>
      <c r="C222" t="s">
        <v>42</v>
      </c>
      <c r="D222" t="s">
        <v>14</v>
      </c>
      <c r="E222">
        <f>--0.12</f>
        <v>0.12</v>
      </c>
    </row>
    <row r="223" spans="1:5" x14ac:dyDescent="0.2">
      <c r="A223" s="2">
        <v>44834</v>
      </c>
      <c r="B223" t="s">
        <v>7</v>
      </c>
      <c r="C223" t="s">
        <v>122</v>
      </c>
      <c r="D223" t="s">
        <v>92</v>
      </c>
      <c r="E223">
        <v>-391.34</v>
      </c>
    </row>
    <row r="224" spans="1:5" x14ac:dyDescent="0.2">
      <c r="A224" s="2">
        <v>44834</v>
      </c>
      <c r="B224" t="s">
        <v>21</v>
      </c>
      <c r="C224" t="s">
        <v>127</v>
      </c>
      <c r="D224" t="s">
        <v>265</v>
      </c>
      <c r="E224">
        <v>-833.4</v>
      </c>
    </row>
    <row r="225" spans="1:5" x14ac:dyDescent="0.2">
      <c r="A225" s="2">
        <v>44834</v>
      </c>
      <c r="B225" t="s">
        <v>21</v>
      </c>
      <c r="C225" t="s">
        <v>128</v>
      </c>
      <c r="D225" t="s">
        <v>268</v>
      </c>
      <c r="E225">
        <v>-179.69</v>
      </c>
    </row>
    <row r="226" spans="1:5" x14ac:dyDescent="0.2">
      <c r="A226" s="2">
        <v>44834</v>
      </c>
      <c r="B226" t="s">
        <v>7</v>
      </c>
      <c r="C226" t="s">
        <v>43</v>
      </c>
      <c r="D226" t="s">
        <v>91</v>
      </c>
      <c r="E226">
        <v>-1905.64</v>
      </c>
    </row>
    <row r="227" spans="1:5" x14ac:dyDescent="0.2">
      <c r="A227" s="2">
        <v>44834</v>
      </c>
      <c r="B227" t="s">
        <v>21</v>
      </c>
      <c r="C227" t="s">
        <v>46</v>
      </c>
      <c r="D227" t="s">
        <v>91</v>
      </c>
      <c r="E227">
        <f>--1905.64</f>
        <v>1905.64</v>
      </c>
    </row>
    <row r="228" spans="1:5" x14ac:dyDescent="0.2">
      <c r="A228" s="2">
        <v>44835</v>
      </c>
      <c r="B228" t="s">
        <v>21</v>
      </c>
      <c r="C228" t="s">
        <v>126</v>
      </c>
      <c r="D228" t="s">
        <v>264</v>
      </c>
      <c r="E228">
        <v>-4.26</v>
      </c>
    </row>
    <row r="229" spans="1:5" x14ac:dyDescent="0.2">
      <c r="A229" s="2">
        <v>44835</v>
      </c>
      <c r="B229" t="s">
        <v>21</v>
      </c>
      <c r="C229" t="s">
        <v>126</v>
      </c>
      <c r="D229" t="s">
        <v>264</v>
      </c>
      <c r="E229">
        <v>-41.12</v>
      </c>
    </row>
    <row r="230" spans="1:5" x14ac:dyDescent="0.2">
      <c r="A230" s="2">
        <v>44836</v>
      </c>
      <c r="B230" t="s">
        <v>21</v>
      </c>
      <c r="C230" t="s">
        <v>164</v>
      </c>
      <c r="D230" t="s">
        <v>264</v>
      </c>
      <c r="E230">
        <v>-34.42</v>
      </c>
    </row>
    <row r="231" spans="1:5" x14ac:dyDescent="0.2">
      <c r="A231" s="2">
        <v>44836</v>
      </c>
      <c r="B231" t="s">
        <v>21</v>
      </c>
      <c r="C231" t="s">
        <v>162</v>
      </c>
      <c r="D231" t="s">
        <v>12</v>
      </c>
      <c r="E231">
        <v>-10.56</v>
      </c>
    </row>
    <row r="232" spans="1:5" x14ac:dyDescent="0.2">
      <c r="A232" s="2">
        <v>44836</v>
      </c>
      <c r="B232" t="s">
        <v>21</v>
      </c>
      <c r="C232" t="s">
        <v>163</v>
      </c>
      <c r="D232" t="s">
        <v>11</v>
      </c>
      <c r="E232">
        <v>-25</v>
      </c>
    </row>
    <row r="233" spans="1:5" x14ac:dyDescent="0.2">
      <c r="A233" s="2">
        <v>44836</v>
      </c>
      <c r="B233" t="s">
        <v>21</v>
      </c>
      <c r="C233" t="s">
        <v>165</v>
      </c>
      <c r="D233" t="s">
        <v>268</v>
      </c>
      <c r="E233">
        <v>-17.82</v>
      </c>
    </row>
    <row r="234" spans="1:5" x14ac:dyDescent="0.2">
      <c r="A234" s="2">
        <v>44837</v>
      </c>
      <c r="B234" t="s">
        <v>21</v>
      </c>
      <c r="C234" t="s">
        <v>160</v>
      </c>
      <c r="D234" t="s">
        <v>263</v>
      </c>
      <c r="E234">
        <v>-9.5299999999999994</v>
      </c>
    </row>
    <row r="235" spans="1:5" x14ac:dyDescent="0.2">
      <c r="A235" s="2">
        <v>44837</v>
      </c>
      <c r="B235" t="s">
        <v>7</v>
      </c>
      <c r="C235" t="s">
        <v>6</v>
      </c>
      <c r="D235" t="s">
        <v>8</v>
      </c>
      <c r="E235">
        <v>-50</v>
      </c>
    </row>
    <row r="236" spans="1:5" x14ac:dyDescent="0.2">
      <c r="A236" s="2">
        <v>44837</v>
      </c>
      <c r="B236" t="s">
        <v>21</v>
      </c>
      <c r="C236" t="s">
        <v>161</v>
      </c>
      <c r="D236" t="s">
        <v>264</v>
      </c>
      <c r="E236">
        <v>-59.39</v>
      </c>
    </row>
    <row r="237" spans="1:5" x14ac:dyDescent="0.2">
      <c r="A237" s="2">
        <v>44837</v>
      </c>
      <c r="B237" t="s">
        <v>7</v>
      </c>
      <c r="C237" t="s">
        <v>6</v>
      </c>
      <c r="D237" t="s">
        <v>9</v>
      </c>
      <c r="E237">
        <v>-4000</v>
      </c>
    </row>
    <row r="238" spans="1:5" x14ac:dyDescent="0.2">
      <c r="A238" s="2">
        <v>44837</v>
      </c>
      <c r="B238" t="s">
        <v>7</v>
      </c>
      <c r="C238" t="s">
        <v>6</v>
      </c>
      <c r="D238" t="s">
        <v>9</v>
      </c>
      <c r="E238">
        <v>-300</v>
      </c>
    </row>
    <row r="239" spans="1:5" x14ac:dyDescent="0.2">
      <c r="A239" s="2">
        <v>44837</v>
      </c>
      <c r="B239" t="s">
        <v>16</v>
      </c>
      <c r="C239" t="s">
        <v>147</v>
      </c>
      <c r="D239" t="s">
        <v>9</v>
      </c>
      <c r="E239">
        <v>4000</v>
      </c>
    </row>
    <row r="240" spans="1:5" x14ac:dyDescent="0.2">
      <c r="A240" s="2">
        <v>44837</v>
      </c>
      <c r="B240" t="s">
        <v>16</v>
      </c>
      <c r="C240" t="s">
        <v>147</v>
      </c>
      <c r="D240" t="s">
        <v>9</v>
      </c>
      <c r="E240">
        <v>300</v>
      </c>
    </row>
    <row r="241" spans="1:5" x14ac:dyDescent="0.2">
      <c r="A241" s="2">
        <v>44838</v>
      </c>
      <c r="B241" t="s">
        <v>21</v>
      </c>
      <c r="C241" t="s">
        <v>158</v>
      </c>
      <c r="D241" t="s">
        <v>266</v>
      </c>
      <c r="E241">
        <v>-12</v>
      </c>
    </row>
    <row r="242" spans="1:5" x14ac:dyDescent="0.2">
      <c r="A242" s="2">
        <v>44838</v>
      </c>
      <c r="B242" t="s">
        <v>21</v>
      </c>
      <c r="C242" t="s">
        <v>53</v>
      </c>
      <c r="D242" t="s">
        <v>54</v>
      </c>
      <c r="E242">
        <v>-105</v>
      </c>
    </row>
    <row r="243" spans="1:5" x14ac:dyDescent="0.2">
      <c r="A243" s="2">
        <v>44838</v>
      </c>
      <c r="B243" t="s">
        <v>21</v>
      </c>
      <c r="C243" t="s">
        <v>159</v>
      </c>
      <c r="D243" t="s">
        <v>12</v>
      </c>
      <c r="E243">
        <v>-171.89</v>
      </c>
    </row>
    <row r="244" spans="1:5" x14ac:dyDescent="0.2">
      <c r="A244" s="2">
        <v>44838</v>
      </c>
      <c r="B244" t="s">
        <v>7</v>
      </c>
      <c r="C244" t="s">
        <v>146</v>
      </c>
      <c r="D244" t="s">
        <v>10</v>
      </c>
      <c r="E244">
        <v>-156.16</v>
      </c>
    </row>
    <row r="245" spans="1:5" x14ac:dyDescent="0.2">
      <c r="A245" s="2">
        <v>44838</v>
      </c>
      <c r="B245" t="s">
        <v>16</v>
      </c>
      <c r="C245" t="s">
        <v>166</v>
      </c>
      <c r="D245" t="s">
        <v>269</v>
      </c>
      <c r="E245">
        <v>-3000</v>
      </c>
    </row>
    <row r="246" spans="1:5" x14ac:dyDescent="0.2">
      <c r="A246" s="2">
        <v>44838</v>
      </c>
      <c r="B246" t="s">
        <v>21</v>
      </c>
      <c r="C246" t="s">
        <v>157</v>
      </c>
      <c r="D246" t="s">
        <v>268</v>
      </c>
      <c r="E246">
        <v>-40.53</v>
      </c>
    </row>
    <row r="247" spans="1:5" x14ac:dyDescent="0.2">
      <c r="A247" s="2">
        <v>44839</v>
      </c>
      <c r="B247" t="s">
        <v>21</v>
      </c>
      <c r="C247" t="s">
        <v>150</v>
      </c>
      <c r="D247" t="s">
        <v>11</v>
      </c>
      <c r="E247">
        <v>-18</v>
      </c>
    </row>
    <row r="248" spans="1:5" x14ac:dyDescent="0.2">
      <c r="A248" s="2">
        <v>44840</v>
      </c>
      <c r="B248" t="s">
        <v>21</v>
      </c>
      <c r="C248" t="s">
        <v>154</v>
      </c>
      <c r="D248" t="s">
        <v>265</v>
      </c>
      <c r="E248">
        <v>-743.04</v>
      </c>
    </row>
    <row r="249" spans="1:5" x14ac:dyDescent="0.2">
      <c r="A249" s="2">
        <v>44840</v>
      </c>
      <c r="B249" t="s">
        <v>7</v>
      </c>
      <c r="C249" t="s">
        <v>109</v>
      </c>
      <c r="D249" t="s">
        <v>90</v>
      </c>
      <c r="E249">
        <v>-20</v>
      </c>
    </row>
    <row r="250" spans="1:5" x14ac:dyDescent="0.2">
      <c r="A250" s="2">
        <v>44841</v>
      </c>
      <c r="B250" t="s">
        <v>21</v>
      </c>
      <c r="C250" t="s">
        <v>156</v>
      </c>
      <c r="D250" t="s">
        <v>266</v>
      </c>
      <c r="E250">
        <v>21.94</v>
      </c>
    </row>
    <row r="251" spans="1:5" x14ac:dyDescent="0.2">
      <c r="A251" s="2">
        <v>44841</v>
      </c>
      <c r="B251" t="s">
        <v>21</v>
      </c>
      <c r="C251" t="s">
        <v>154</v>
      </c>
      <c r="D251" t="s">
        <v>265</v>
      </c>
      <c r="E251">
        <v>-311.63</v>
      </c>
    </row>
    <row r="252" spans="1:5" x14ac:dyDescent="0.2">
      <c r="A252" s="2">
        <v>44841</v>
      </c>
      <c r="B252" t="s">
        <v>21</v>
      </c>
      <c r="C252" t="s">
        <v>155</v>
      </c>
      <c r="D252" t="s">
        <v>268</v>
      </c>
      <c r="E252">
        <v>-18.75</v>
      </c>
    </row>
    <row r="253" spans="1:5" x14ac:dyDescent="0.2">
      <c r="A253" s="2">
        <v>44842</v>
      </c>
      <c r="B253" t="s">
        <v>21</v>
      </c>
      <c r="C253" t="s">
        <v>153</v>
      </c>
      <c r="D253" t="s">
        <v>263</v>
      </c>
      <c r="E253">
        <v>-11</v>
      </c>
    </row>
    <row r="254" spans="1:5" x14ac:dyDescent="0.2">
      <c r="A254" s="2">
        <v>44842</v>
      </c>
      <c r="B254" t="s">
        <v>21</v>
      </c>
      <c r="C254" t="s">
        <v>152</v>
      </c>
      <c r="D254" t="s">
        <v>12</v>
      </c>
      <c r="E254">
        <v>-71.44</v>
      </c>
    </row>
    <row r="255" spans="1:5" x14ac:dyDescent="0.2">
      <c r="A255" s="2">
        <v>44842</v>
      </c>
      <c r="B255" t="s">
        <v>21</v>
      </c>
      <c r="C255" t="s">
        <v>151</v>
      </c>
      <c r="D255" t="s">
        <v>267</v>
      </c>
      <c r="E255">
        <v>-26.48</v>
      </c>
    </row>
    <row r="256" spans="1:5" x14ac:dyDescent="0.2">
      <c r="A256" s="2">
        <v>44842</v>
      </c>
      <c r="B256" t="s">
        <v>21</v>
      </c>
      <c r="C256" t="s">
        <v>152</v>
      </c>
      <c r="D256" t="s">
        <v>11</v>
      </c>
      <c r="E256">
        <v>-50.97</v>
      </c>
    </row>
    <row r="257" spans="1:5" x14ac:dyDescent="0.2">
      <c r="A257" s="2">
        <v>44842</v>
      </c>
      <c r="B257" t="s">
        <v>21</v>
      </c>
      <c r="C257" t="s">
        <v>152</v>
      </c>
      <c r="D257" t="s">
        <v>266</v>
      </c>
      <c r="E257">
        <v>-74.98</v>
      </c>
    </row>
    <row r="258" spans="1:5" x14ac:dyDescent="0.2">
      <c r="A258" s="2">
        <v>44842</v>
      </c>
      <c r="B258" t="s">
        <v>21</v>
      </c>
      <c r="C258" t="s">
        <v>152</v>
      </c>
      <c r="D258" t="s">
        <v>266</v>
      </c>
      <c r="E258">
        <v>-38.979999999999997</v>
      </c>
    </row>
    <row r="259" spans="1:5" x14ac:dyDescent="0.2">
      <c r="A259" s="2">
        <v>44843</v>
      </c>
      <c r="B259" t="s">
        <v>21</v>
      </c>
      <c r="C259" t="s">
        <v>148</v>
      </c>
      <c r="D259" t="s">
        <v>266</v>
      </c>
      <c r="E259">
        <v>-59.79</v>
      </c>
    </row>
    <row r="260" spans="1:5" x14ac:dyDescent="0.2">
      <c r="A260" s="2">
        <v>44843</v>
      </c>
      <c r="B260" t="s">
        <v>21</v>
      </c>
      <c r="C260" t="s">
        <v>149</v>
      </c>
      <c r="D260" t="s">
        <v>265</v>
      </c>
      <c r="E260">
        <v>-2.99</v>
      </c>
    </row>
    <row r="261" spans="1:5" x14ac:dyDescent="0.2">
      <c r="A261" s="2">
        <v>44843</v>
      </c>
      <c r="B261" t="s">
        <v>21</v>
      </c>
      <c r="C261" t="s">
        <v>51</v>
      </c>
      <c r="D261" t="s">
        <v>12</v>
      </c>
      <c r="E261">
        <v>-129.32</v>
      </c>
    </row>
    <row r="262" spans="1:5" x14ac:dyDescent="0.2">
      <c r="A262" s="2">
        <v>44843</v>
      </c>
      <c r="B262" t="s">
        <v>21</v>
      </c>
      <c r="C262" t="s">
        <v>150</v>
      </c>
      <c r="D262" t="s">
        <v>265</v>
      </c>
      <c r="E262">
        <v>317.99</v>
      </c>
    </row>
    <row r="263" spans="1:5" x14ac:dyDescent="0.2">
      <c r="A263" s="2">
        <v>44845</v>
      </c>
      <c r="B263" t="s">
        <v>7</v>
      </c>
      <c r="C263" t="s">
        <v>171</v>
      </c>
      <c r="D263" t="s">
        <v>266</v>
      </c>
      <c r="E263">
        <v>-29.38</v>
      </c>
    </row>
    <row r="264" spans="1:5" x14ac:dyDescent="0.2">
      <c r="A264" s="2">
        <v>44845</v>
      </c>
      <c r="B264" t="s">
        <v>21</v>
      </c>
      <c r="C264" t="s">
        <v>182</v>
      </c>
      <c r="D264" t="s">
        <v>266</v>
      </c>
      <c r="E264">
        <v>-132.97999999999999</v>
      </c>
    </row>
    <row r="265" spans="1:5" x14ac:dyDescent="0.2">
      <c r="A265" s="2">
        <v>44845</v>
      </c>
      <c r="B265" t="s">
        <v>21</v>
      </c>
      <c r="C265" t="s">
        <v>53</v>
      </c>
      <c r="D265" t="s">
        <v>54</v>
      </c>
      <c r="E265">
        <v>-105</v>
      </c>
    </row>
    <row r="266" spans="1:5" x14ac:dyDescent="0.2">
      <c r="A266" s="2">
        <v>44845</v>
      </c>
      <c r="B266" t="s">
        <v>7</v>
      </c>
      <c r="C266" t="s">
        <v>171</v>
      </c>
      <c r="D266" t="s">
        <v>12</v>
      </c>
      <c r="E266">
        <v>-5.17</v>
      </c>
    </row>
    <row r="267" spans="1:5" x14ac:dyDescent="0.2">
      <c r="A267" s="2">
        <v>44845</v>
      </c>
      <c r="B267" t="s">
        <v>21</v>
      </c>
      <c r="C267" t="s">
        <v>175</v>
      </c>
      <c r="D267" t="s">
        <v>265</v>
      </c>
      <c r="E267">
        <v>-53.84</v>
      </c>
    </row>
    <row r="268" spans="1:5" x14ac:dyDescent="0.2">
      <c r="A268" s="2">
        <v>44845</v>
      </c>
      <c r="B268" t="s">
        <v>21</v>
      </c>
      <c r="C268" t="s">
        <v>175</v>
      </c>
      <c r="D268" t="s">
        <v>265</v>
      </c>
      <c r="E268">
        <v>-9.5299999999999994</v>
      </c>
    </row>
    <row r="269" spans="1:5" x14ac:dyDescent="0.2">
      <c r="A269" s="2">
        <v>44845</v>
      </c>
      <c r="B269" t="s">
        <v>7</v>
      </c>
      <c r="C269" t="s">
        <v>171</v>
      </c>
      <c r="D269" t="s">
        <v>11</v>
      </c>
      <c r="E269">
        <v>-47.58</v>
      </c>
    </row>
    <row r="270" spans="1:5" x14ac:dyDescent="0.2">
      <c r="A270" s="2">
        <v>44845</v>
      </c>
      <c r="B270" t="s">
        <v>7</v>
      </c>
      <c r="C270" t="s">
        <v>171</v>
      </c>
      <c r="D270" t="s">
        <v>11</v>
      </c>
      <c r="E270">
        <v>91.83</v>
      </c>
    </row>
    <row r="271" spans="1:5" x14ac:dyDescent="0.2">
      <c r="A271" s="2">
        <v>44845</v>
      </c>
      <c r="B271" t="s">
        <v>21</v>
      </c>
      <c r="C271" t="s">
        <v>165</v>
      </c>
      <c r="D271" t="s">
        <v>268</v>
      </c>
      <c r="E271">
        <v>-17.940000000000001</v>
      </c>
    </row>
    <row r="272" spans="1:5" x14ac:dyDescent="0.2">
      <c r="A272" s="2">
        <v>44847</v>
      </c>
      <c r="B272" t="s">
        <v>21</v>
      </c>
      <c r="C272" t="s">
        <v>160</v>
      </c>
      <c r="D272" t="s">
        <v>263</v>
      </c>
      <c r="E272">
        <v>-10.59</v>
      </c>
    </row>
    <row r="273" spans="1:5" x14ac:dyDescent="0.2">
      <c r="A273" s="2">
        <v>44847</v>
      </c>
      <c r="B273" t="s">
        <v>21</v>
      </c>
      <c r="C273" t="s">
        <v>181</v>
      </c>
      <c r="D273" t="s">
        <v>266</v>
      </c>
      <c r="E273">
        <v>-23.1</v>
      </c>
    </row>
    <row r="274" spans="1:5" x14ac:dyDescent="0.2">
      <c r="A274" s="2">
        <v>44847</v>
      </c>
      <c r="B274" t="s">
        <v>7</v>
      </c>
      <c r="C274" t="s">
        <v>170</v>
      </c>
      <c r="D274" t="s">
        <v>32</v>
      </c>
      <c r="E274">
        <v>2954.27</v>
      </c>
    </row>
    <row r="275" spans="1:5" x14ac:dyDescent="0.2">
      <c r="A275" s="2">
        <v>44848</v>
      </c>
      <c r="B275" t="s">
        <v>7</v>
      </c>
      <c r="C275" t="s">
        <v>169</v>
      </c>
      <c r="D275" t="s">
        <v>14</v>
      </c>
      <c r="E275">
        <v>0.03</v>
      </c>
    </row>
    <row r="276" spans="1:5" x14ac:dyDescent="0.2">
      <c r="A276" s="2">
        <v>44848</v>
      </c>
      <c r="B276" t="s">
        <v>21</v>
      </c>
      <c r="C276" t="s">
        <v>180</v>
      </c>
      <c r="D276" t="s">
        <v>12</v>
      </c>
      <c r="E276">
        <v>-4.68</v>
      </c>
    </row>
    <row r="277" spans="1:5" x14ac:dyDescent="0.2">
      <c r="A277" s="2">
        <v>44849</v>
      </c>
      <c r="B277" t="s">
        <v>21</v>
      </c>
      <c r="C277" t="s">
        <v>179</v>
      </c>
      <c r="D277" t="s">
        <v>11</v>
      </c>
      <c r="E277">
        <v>-10</v>
      </c>
    </row>
    <row r="278" spans="1:5" x14ac:dyDescent="0.2">
      <c r="A278" s="2">
        <v>44849</v>
      </c>
      <c r="B278" t="s">
        <v>21</v>
      </c>
      <c r="C278" t="s">
        <v>176</v>
      </c>
      <c r="D278" t="s">
        <v>268</v>
      </c>
      <c r="E278">
        <v>-10</v>
      </c>
    </row>
    <row r="279" spans="1:5" x14ac:dyDescent="0.2">
      <c r="A279" s="2">
        <v>44849</v>
      </c>
      <c r="B279" t="s">
        <v>21</v>
      </c>
      <c r="C279" t="s">
        <v>177</v>
      </c>
      <c r="D279" t="s">
        <v>268</v>
      </c>
      <c r="E279">
        <v>-10.6</v>
      </c>
    </row>
    <row r="280" spans="1:5" x14ac:dyDescent="0.2">
      <c r="A280" s="2">
        <v>44849</v>
      </c>
      <c r="B280" t="s">
        <v>21</v>
      </c>
      <c r="C280" t="s">
        <v>178</v>
      </c>
      <c r="D280" t="s">
        <v>268</v>
      </c>
      <c r="E280">
        <v>-6.5</v>
      </c>
    </row>
    <row r="281" spans="1:5" x14ac:dyDescent="0.2">
      <c r="A281" s="2">
        <v>44850</v>
      </c>
      <c r="B281" t="s">
        <v>21</v>
      </c>
      <c r="C281" t="s">
        <v>175</v>
      </c>
      <c r="D281" t="s">
        <v>265</v>
      </c>
      <c r="E281">
        <v>19.059999999999999</v>
      </c>
    </row>
    <row r="282" spans="1:5" x14ac:dyDescent="0.2">
      <c r="A282" s="2">
        <v>44850</v>
      </c>
      <c r="B282" t="s">
        <v>21</v>
      </c>
      <c r="C282" t="s">
        <v>173</v>
      </c>
      <c r="D282" t="s">
        <v>262</v>
      </c>
      <c r="E282">
        <v>-24</v>
      </c>
    </row>
    <row r="283" spans="1:5" x14ac:dyDescent="0.2">
      <c r="A283" s="2">
        <v>44850</v>
      </c>
      <c r="B283" t="s">
        <v>21</v>
      </c>
      <c r="C283" t="s">
        <v>174</v>
      </c>
      <c r="D283" t="s">
        <v>91</v>
      </c>
      <c r="E283">
        <v>2100</v>
      </c>
    </row>
    <row r="284" spans="1:5" x14ac:dyDescent="0.2">
      <c r="A284" s="2">
        <v>44851</v>
      </c>
      <c r="B284" t="s">
        <v>7</v>
      </c>
      <c r="C284" t="s">
        <v>167</v>
      </c>
      <c r="D284" t="s">
        <v>92</v>
      </c>
      <c r="E284">
        <v>-1262.7</v>
      </c>
    </row>
    <row r="285" spans="1:5" x14ac:dyDescent="0.2">
      <c r="A285" s="2">
        <v>44851</v>
      </c>
      <c r="B285" t="s">
        <v>7</v>
      </c>
      <c r="C285" t="s">
        <v>6</v>
      </c>
      <c r="D285" t="s">
        <v>8</v>
      </c>
      <c r="E285">
        <v>-50</v>
      </c>
    </row>
    <row r="286" spans="1:5" x14ac:dyDescent="0.2">
      <c r="A286" s="2">
        <v>44851</v>
      </c>
      <c r="B286" t="s">
        <v>21</v>
      </c>
      <c r="C286" t="s">
        <v>172</v>
      </c>
      <c r="D286" t="s">
        <v>263</v>
      </c>
      <c r="E286">
        <v>-38.69</v>
      </c>
    </row>
    <row r="287" spans="1:5" x14ac:dyDescent="0.2">
      <c r="A287" s="2">
        <v>44851</v>
      </c>
      <c r="B287" t="s">
        <v>7</v>
      </c>
      <c r="C287" t="s">
        <v>6</v>
      </c>
      <c r="D287" t="s">
        <v>9</v>
      </c>
      <c r="E287">
        <v>-300</v>
      </c>
    </row>
    <row r="288" spans="1:5" x14ac:dyDescent="0.2">
      <c r="A288" s="2">
        <v>44851</v>
      </c>
      <c r="B288" t="s">
        <v>7</v>
      </c>
      <c r="C288" t="s">
        <v>15</v>
      </c>
      <c r="D288" t="s">
        <v>9</v>
      </c>
      <c r="E288">
        <v>2000</v>
      </c>
    </row>
    <row r="289" spans="1:5" x14ac:dyDescent="0.2">
      <c r="A289" s="2">
        <v>44851</v>
      </c>
      <c r="B289" t="s">
        <v>16</v>
      </c>
      <c r="C289" t="s">
        <v>6</v>
      </c>
      <c r="D289" t="s">
        <v>9</v>
      </c>
      <c r="E289">
        <v>-2000</v>
      </c>
    </row>
    <row r="290" spans="1:5" x14ac:dyDescent="0.2">
      <c r="A290" s="2">
        <v>44851</v>
      </c>
      <c r="B290" t="s">
        <v>16</v>
      </c>
      <c r="C290" t="s">
        <v>15</v>
      </c>
      <c r="D290" t="s">
        <v>9</v>
      </c>
      <c r="E290">
        <v>300</v>
      </c>
    </row>
    <row r="291" spans="1:5" x14ac:dyDescent="0.2">
      <c r="A291" s="2">
        <v>44851</v>
      </c>
      <c r="B291" t="s">
        <v>7</v>
      </c>
      <c r="C291" t="s">
        <v>168</v>
      </c>
      <c r="D291" t="s">
        <v>90</v>
      </c>
      <c r="E291">
        <v>-20</v>
      </c>
    </row>
    <row r="292" spans="1:5" x14ac:dyDescent="0.2">
      <c r="A292" s="2">
        <v>44851</v>
      </c>
      <c r="B292" t="s">
        <v>7</v>
      </c>
      <c r="C292" t="s">
        <v>43</v>
      </c>
      <c r="D292" t="s">
        <v>91</v>
      </c>
      <c r="E292">
        <v>-2100</v>
      </c>
    </row>
    <row r="293" spans="1:5" x14ac:dyDescent="0.2">
      <c r="A293" s="2">
        <v>44852</v>
      </c>
      <c r="B293" t="s">
        <v>21</v>
      </c>
      <c r="C293" t="s">
        <v>53</v>
      </c>
      <c r="D293" t="s">
        <v>54</v>
      </c>
      <c r="E293">
        <v>-105</v>
      </c>
    </row>
    <row r="294" spans="1:5" x14ac:dyDescent="0.2">
      <c r="A294" s="2">
        <v>44852</v>
      </c>
      <c r="B294" t="s">
        <v>7</v>
      </c>
      <c r="C294" t="s">
        <v>184</v>
      </c>
      <c r="D294" t="s">
        <v>268</v>
      </c>
      <c r="E294">
        <v>-8.5299999999999994</v>
      </c>
    </row>
    <row r="295" spans="1:5" x14ac:dyDescent="0.2">
      <c r="A295" s="2">
        <v>44853</v>
      </c>
      <c r="B295" t="s">
        <v>21</v>
      </c>
      <c r="C295" t="s">
        <v>161</v>
      </c>
      <c r="D295" t="s">
        <v>264</v>
      </c>
      <c r="E295">
        <v>-72.14</v>
      </c>
    </row>
    <row r="296" spans="1:5" x14ac:dyDescent="0.2">
      <c r="A296" s="2">
        <v>44853</v>
      </c>
      <c r="B296" t="s">
        <v>21</v>
      </c>
      <c r="C296" t="s">
        <v>51</v>
      </c>
      <c r="D296" t="s">
        <v>12</v>
      </c>
      <c r="E296">
        <v>-78.180000000000007</v>
      </c>
    </row>
    <row r="297" spans="1:5" x14ac:dyDescent="0.2">
      <c r="A297" s="2">
        <v>44853</v>
      </c>
      <c r="B297" t="s">
        <v>21</v>
      </c>
      <c r="C297" t="s">
        <v>165</v>
      </c>
      <c r="D297" t="s">
        <v>268</v>
      </c>
      <c r="E297">
        <v>-19.7</v>
      </c>
    </row>
    <row r="298" spans="1:5" x14ac:dyDescent="0.2">
      <c r="A298" s="2">
        <v>44854</v>
      </c>
      <c r="B298" t="s">
        <v>21</v>
      </c>
      <c r="C298" t="s">
        <v>195</v>
      </c>
      <c r="D298" t="s">
        <v>265</v>
      </c>
      <c r="E298">
        <v>-39.99</v>
      </c>
    </row>
    <row r="299" spans="1:5" x14ac:dyDescent="0.2">
      <c r="A299" s="2">
        <v>44856</v>
      </c>
      <c r="B299" t="s">
        <v>21</v>
      </c>
      <c r="C299" t="s">
        <v>193</v>
      </c>
      <c r="D299" t="s">
        <v>12</v>
      </c>
      <c r="E299">
        <v>-10.38</v>
      </c>
    </row>
    <row r="300" spans="1:5" x14ac:dyDescent="0.2">
      <c r="A300" s="2">
        <v>44856</v>
      </c>
      <c r="B300" t="s">
        <v>21</v>
      </c>
      <c r="C300" t="s">
        <v>194</v>
      </c>
      <c r="D300" t="s">
        <v>266</v>
      </c>
      <c r="E300">
        <v>-21.17</v>
      </c>
    </row>
    <row r="301" spans="1:5" x14ac:dyDescent="0.2">
      <c r="A301" s="2">
        <v>44856</v>
      </c>
      <c r="B301" t="s">
        <v>21</v>
      </c>
      <c r="C301" t="s">
        <v>192</v>
      </c>
      <c r="D301" t="s">
        <v>90</v>
      </c>
      <c r="E301">
        <v>-22</v>
      </c>
    </row>
    <row r="302" spans="1:5" x14ac:dyDescent="0.2">
      <c r="A302" s="2">
        <v>44856</v>
      </c>
      <c r="B302" t="s">
        <v>21</v>
      </c>
      <c r="C302" t="s">
        <v>165</v>
      </c>
      <c r="D302" t="s">
        <v>268</v>
      </c>
      <c r="E302">
        <v>-18.64</v>
      </c>
    </row>
    <row r="303" spans="1:5" x14ac:dyDescent="0.2">
      <c r="A303" s="2">
        <v>44858</v>
      </c>
      <c r="B303" t="s">
        <v>7</v>
      </c>
      <c r="C303" t="s">
        <v>183</v>
      </c>
      <c r="D303" t="s">
        <v>14</v>
      </c>
      <c r="E303">
        <v>3</v>
      </c>
    </row>
    <row r="304" spans="1:5" x14ac:dyDescent="0.2">
      <c r="A304" s="2">
        <v>44858</v>
      </c>
      <c r="B304" t="s">
        <v>21</v>
      </c>
      <c r="C304" t="s">
        <v>69</v>
      </c>
      <c r="D304" t="s">
        <v>265</v>
      </c>
      <c r="E304">
        <v>-145.46</v>
      </c>
    </row>
    <row r="305" spans="1:5" x14ac:dyDescent="0.2">
      <c r="A305" s="2">
        <v>44858</v>
      </c>
      <c r="B305" t="s">
        <v>7</v>
      </c>
      <c r="C305" t="s">
        <v>185</v>
      </c>
      <c r="D305" t="s">
        <v>265</v>
      </c>
      <c r="E305">
        <v>-150</v>
      </c>
    </row>
    <row r="306" spans="1:5" x14ac:dyDescent="0.2">
      <c r="A306" s="2">
        <v>44858</v>
      </c>
      <c r="B306" t="s">
        <v>21</v>
      </c>
      <c r="C306" t="s">
        <v>154</v>
      </c>
      <c r="D306" t="s">
        <v>265</v>
      </c>
      <c r="E306">
        <v>339.69</v>
      </c>
    </row>
    <row r="307" spans="1:5" x14ac:dyDescent="0.2">
      <c r="A307" s="2">
        <v>44858</v>
      </c>
      <c r="B307" t="s">
        <v>7</v>
      </c>
      <c r="C307" t="s">
        <v>171</v>
      </c>
      <c r="D307" t="s">
        <v>11</v>
      </c>
      <c r="E307">
        <v>-59.44</v>
      </c>
    </row>
    <row r="308" spans="1:5" x14ac:dyDescent="0.2">
      <c r="A308" s="2">
        <v>44858</v>
      </c>
      <c r="B308" t="s">
        <v>7</v>
      </c>
      <c r="C308" t="s">
        <v>171</v>
      </c>
      <c r="D308" t="s">
        <v>11</v>
      </c>
      <c r="E308">
        <v>18.5</v>
      </c>
    </row>
    <row r="309" spans="1:5" x14ac:dyDescent="0.2">
      <c r="A309" s="2">
        <v>44858</v>
      </c>
      <c r="B309" t="s">
        <v>21</v>
      </c>
      <c r="C309" t="s">
        <v>190</v>
      </c>
      <c r="D309" t="s">
        <v>266</v>
      </c>
      <c r="E309">
        <v>-15</v>
      </c>
    </row>
    <row r="310" spans="1:5" x14ac:dyDescent="0.2">
      <c r="A310" s="2">
        <v>44859</v>
      </c>
      <c r="B310" t="s">
        <v>21</v>
      </c>
      <c r="C310" t="s">
        <v>191</v>
      </c>
      <c r="D310" t="s">
        <v>263</v>
      </c>
      <c r="E310">
        <v>-15.89</v>
      </c>
    </row>
    <row r="311" spans="1:5" x14ac:dyDescent="0.2">
      <c r="A311" s="2">
        <v>44859</v>
      </c>
      <c r="B311" t="s">
        <v>21</v>
      </c>
      <c r="C311" t="s">
        <v>189</v>
      </c>
      <c r="D311" t="s">
        <v>54</v>
      </c>
      <c r="E311">
        <v>-105</v>
      </c>
    </row>
    <row r="312" spans="1:5" x14ac:dyDescent="0.2">
      <c r="A312" s="2">
        <v>44859</v>
      </c>
      <c r="B312" t="s">
        <v>21</v>
      </c>
      <c r="C312" t="s">
        <v>188</v>
      </c>
      <c r="D312" t="s">
        <v>12</v>
      </c>
      <c r="E312">
        <v>-4.9400000000000004</v>
      </c>
    </row>
    <row r="313" spans="1:5" x14ac:dyDescent="0.2">
      <c r="A313" s="2">
        <v>44859</v>
      </c>
      <c r="B313" t="s">
        <v>21</v>
      </c>
      <c r="C313" t="s">
        <v>187</v>
      </c>
      <c r="D313" t="s">
        <v>268</v>
      </c>
      <c r="E313">
        <v>-17.12</v>
      </c>
    </row>
    <row r="314" spans="1:5" x14ac:dyDescent="0.2">
      <c r="A314" s="2">
        <v>44859</v>
      </c>
      <c r="B314" t="s">
        <v>21</v>
      </c>
      <c r="C314" t="s">
        <v>186</v>
      </c>
      <c r="D314" t="s">
        <v>263</v>
      </c>
      <c r="E314">
        <v>-70</v>
      </c>
    </row>
    <row r="315" spans="1:5" x14ac:dyDescent="0.2">
      <c r="A315" s="2">
        <v>44860</v>
      </c>
      <c r="B315" t="s">
        <v>21</v>
      </c>
      <c r="C315" t="s">
        <v>154</v>
      </c>
      <c r="D315" t="s">
        <v>265</v>
      </c>
      <c r="E315">
        <v>311.63</v>
      </c>
    </row>
    <row r="316" spans="1:5" x14ac:dyDescent="0.2">
      <c r="A316" s="2">
        <v>44860</v>
      </c>
      <c r="B316" t="s">
        <v>7</v>
      </c>
      <c r="C316" t="s">
        <v>171</v>
      </c>
      <c r="D316" t="s">
        <v>11</v>
      </c>
      <c r="E316">
        <v>-34.22</v>
      </c>
    </row>
    <row r="317" spans="1:5" x14ac:dyDescent="0.2">
      <c r="A317" s="2">
        <v>44860</v>
      </c>
      <c r="B317" t="s">
        <v>21</v>
      </c>
      <c r="C317" t="s">
        <v>180</v>
      </c>
      <c r="D317" t="s">
        <v>11</v>
      </c>
      <c r="E317">
        <v>-12.98</v>
      </c>
    </row>
    <row r="318" spans="1:5" x14ac:dyDescent="0.2">
      <c r="A318" s="2">
        <v>44861</v>
      </c>
      <c r="B318" t="s">
        <v>7</v>
      </c>
      <c r="C318" t="s">
        <v>171</v>
      </c>
      <c r="D318" t="s">
        <v>11</v>
      </c>
      <c r="E318">
        <v>-29.2</v>
      </c>
    </row>
    <row r="319" spans="1:5" x14ac:dyDescent="0.2">
      <c r="A319" s="2">
        <v>44862</v>
      </c>
      <c r="B319" t="s">
        <v>21</v>
      </c>
      <c r="C319" t="s">
        <v>149</v>
      </c>
      <c r="D319" t="s">
        <v>265</v>
      </c>
      <c r="E319">
        <v>-9.99</v>
      </c>
    </row>
    <row r="320" spans="1:5" x14ac:dyDescent="0.2">
      <c r="A320" s="2">
        <v>44862</v>
      </c>
      <c r="B320" t="s">
        <v>21</v>
      </c>
      <c r="C320" t="s">
        <v>200</v>
      </c>
      <c r="D320" t="s">
        <v>263</v>
      </c>
      <c r="E320">
        <v>-15.04</v>
      </c>
    </row>
    <row r="321" spans="1:5" x14ac:dyDescent="0.2">
      <c r="A321" s="2">
        <v>44862</v>
      </c>
      <c r="B321" t="s">
        <v>21</v>
      </c>
      <c r="C321" t="s">
        <v>149</v>
      </c>
      <c r="D321" t="s">
        <v>263</v>
      </c>
      <c r="E321">
        <v>-25.79</v>
      </c>
    </row>
    <row r="322" spans="1:5" x14ac:dyDescent="0.2">
      <c r="A322" s="2">
        <v>44862</v>
      </c>
      <c r="B322" t="s">
        <v>21</v>
      </c>
      <c r="C322" t="s">
        <v>201</v>
      </c>
      <c r="D322" t="s">
        <v>268</v>
      </c>
      <c r="E322">
        <v>-7.25</v>
      </c>
    </row>
    <row r="323" spans="1:5" x14ac:dyDescent="0.2">
      <c r="A323" s="2">
        <v>44862</v>
      </c>
      <c r="B323" t="s">
        <v>21</v>
      </c>
      <c r="C323" t="s">
        <v>202</v>
      </c>
      <c r="D323" t="s">
        <v>268</v>
      </c>
      <c r="E323">
        <v>-18.89</v>
      </c>
    </row>
    <row r="324" spans="1:5" x14ac:dyDescent="0.2">
      <c r="A324" s="2">
        <v>44865</v>
      </c>
      <c r="B324" t="s">
        <v>16</v>
      </c>
      <c r="C324" t="s">
        <v>42</v>
      </c>
      <c r="D324" t="s">
        <v>14</v>
      </c>
      <c r="E324">
        <v>0.13</v>
      </c>
    </row>
    <row r="325" spans="1:5" x14ac:dyDescent="0.2">
      <c r="A325" s="2">
        <v>44865</v>
      </c>
      <c r="B325" t="s">
        <v>7</v>
      </c>
      <c r="C325" t="s">
        <v>198</v>
      </c>
      <c r="D325" t="s">
        <v>92</v>
      </c>
      <c r="E325">
        <v>-649.46</v>
      </c>
    </row>
    <row r="326" spans="1:5" x14ac:dyDescent="0.2">
      <c r="A326" s="2">
        <v>44865</v>
      </c>
      <c r="B326" t="s">
        <v>21</v>
      </c>
      <c r="C326" t="s">
        <v>98</v>
      </c>
      <c r="D326" t="s">
        <v>266</v>
      </c>
      <c r="E326">
        <v>-69.98</v>
      </c>
    </row>
    <row r="327" spans="1:5" x14ac:dyDescent="0.2">
      <c r="A327" s="2">
        <v>44865</v>
      </c>
      <c r="B327" t="s">
        <v>7</v>
      </c>
      <c r="C327" t="s">
        <v>171</v>
      </c>
      <c r="D327" t="s">
        <v>266</v>
      </c>
      <c r="E327">
        <v>-10.34</v>
      </c>
    </row>
    <row r="328" spans="1:5" x14ac:dyDescent="0.2">
      <c r="A328" s="2">
        <v>44865</v>
      </c>
      <c r="B328" t="s">
        <v>7</v>
      </c>
      <c r="C328" t="s">
        <v>170</v>
      </c>
      <c r="D328" t="s">
        <v>32</v>
      </c>
      <c r="E328">
        <v>2953.72</v>
      </c>
    </row>
    <row r="329" spans="1:5" x14ac:dyDescent="0.2">
      <c r="A329" s="2">
        <v>44865</v>
      </c>
      <c r="B329" t="s">
        <v>7</v>
      </c>
      <c r="C329" t="s">
        <v>171</v>
      </c>
      <c r="D329" t="s">
        <v>11</v>
      </c>
      <c r="E329">
        <v>-37.840000000000003</v>
      </c>
    </row>
    <row r="330" spans="1:5" x14ac:dyDescent="0.2">
      <c r="A330" s="2">
        <v>44865</v>
      </c>
      <c r="B330" t="s">
        <v>7</v>
      </c>
      <c r="C330" t="s">
        <v>171</v>
      </c>
      <c r="D330" t="s">
        <v>11</v>
      </c>
      <c r="E330">
        <v>-10.5</v>
      </c>
    </row>
    <row r="331" spans="1:5" x14ac:dyDescent="0.2">
      <c r="A331" s="2">
        <v>44865</v>
      </c>
      <c r="B331" t="s">
        <v>16</v>
      </c>
      <c r="C331" t="s">
        <v>199</v>
      </c>
      <c r="D331" t="s">
        <v>11</v>
      </c>
      <c r="E331">
        <v>300</v>
      </c>
    </row>
    <row r="332" spans="1:5" x14ac:dyDescent="0.2">
      <c r="A332" s="2">
        <v>44865</v>
      </c>
      <c r="B332" t="s">
        <v>7</v>
      </c>
      <c r="C332" t="s">
        <v>171</v>
      </c>
      <c r="D332" t="s">
        <v>266</v>
      </c>
      <c r="E332">
        <v>-39.590000000000003</v>
      </c>
    </row>
    <row r="333" spans="1:5" x14ac:dyDescent="0.2">
      <c r="A333" s="2">
        <v>44866</v>
      </c>
      <c r="B333" t="s">
        <v>7</v>
      </c>
      <c r="C333" t="s">
        <v>5</v>
      </c>
      <c r="D333" t="s">
        <v>14</v>
      </c>
      <c r="E333">
        <v>3</v>
      </c>
    </row>
    <row r="334" spans="1:5" x14ac:dyDescent="0.2">
      <c r="A334" s="2">
        <v>44866</v>
      </c>
      <c r="B334" t="s">
        <v>7</v>
      </c>
      <c r="C334" t="s">
        <v>6</v>
      </c>
      <c r="D334" t="s">
        <v>8</v>
      </c>
      <c r="E334">
        <v>-50</v>
      </c>
    </row>
    <row r="335" spans="1:5" x14ac:dyDescent="0.2">
      <c r="A335" s="2">
        <v>44866</v>
      </c>
      <c r="B335" t="s">
        <v>21</v>
      </c>
      <c r="C335" t="s">
        <v>189</v>
      </c>
      <c r="D335" t="s">
        <v>54</v>
      </c>
      <c r="E335">
        <v>-105</v>
      </c>
    </row>
    <row r="336" spans="1:5" x14ac:dyDescent="0.2">
      <c r="A336" s="2">
        <v>44866</v>
      </c>
      <c r="B336" t="s">
        <v>7</v>
      </c>
      <c r="C336" t="s">
        <v>197</v>
      </c>
      <c r="D336" t="s">
        <v>11</v>
      </c>
      <c r="E336">
        <v>-203</v>
      </c>
    </row>
    <row r="337" spans="1:5" x14ac:dyDescent="0.2">
      <c r="A337" s="2">
        <v>44866</v>
      </c>
      <c r="B337" t="s">
        <v>7</v>
      </c>
      <c r="C337" t="s">
        <v>6</v>
      </c>
      <c r="D337" t="s">
        <v>9</v>
      </c>
      <c r="E337">
        <v>-300</v>
      </c>
    </row>
    <row r="338" spans="1:5" x14ac:dyDescent="0.2">
      <c r="A338" s="2">
        <v>44866</v>
      </c>
      <c r="B338" t="s">
        <v>16</v>
      </c>
      <c r="C338" t="s">
        <v>15</v>
      </c>
      <c r="D338" t="s">
        <v>9</v>
      </c>
      <c r="E338">
        <v>300</v>
      </c>
    </row>
    <row r="339" spans="1:5" x14ac:dyDescent="0.2">
      <c r="A339" s="2">
        <v>44867</v>
      </c>
      <c r="B339" t="s">
        <v>21</v>
      </c>
      <c r="C339" t="s">
        <v>161</v>
      </c>
      <c r="D339" t="s">
        <v>264</v>
      </c>
      <c r="E339">
        <v>-62.08</v>
      </c>
    </row>
    <row r="340" spans="1:5" x14ac:dyDescent="0.2">
      <c r="A340" s="2">
        <v>44867</v>
      </c>
      <c r="B340" t="s">
        <v>16</v>
      </c>
      <c r="C340" t="s">
        <v>44</v>
      </c>
      <c r="D340" t="s">
        <v>269</v>
      </c>
      <c r="E340">
        <v>-300</v>
      </c>
    </row>
    <row r="341" spans="1:5" x14ac:dyDescent="0.2">
      <c r="A341" s="2">
        <v>44867</v>
      </c>
      <c r="B341" t="s">
        <v>7</v>
      </c>
      <c r="C341" t="s">
        <v>171</v>
      </c>
      <c r="D341" t="s">
        <v>11</v>
      </c>
      <c r="E341">
        <v>-25</v>
      </c>
    </row>
    <row r="342" spans="1:5" x14ac:dyDescent="0.2">
      <c r="A342" s="2">
        <v>44867</v>
      </c>
      <c r="B342" t="s">
        <v>21</v>
      </c>
      <c r="C342" t="s">
        <v>206</v>
      </c>
      <c r="D342" t="s">
        <v>266</v>
      </c>
      <c r="E342">
        <v>-13.56</v>
      </c>
    </row>
    <row r="343" spans="1:5" x14ac:dyDescent="0.2">
      <c r="A343" s="2">
        <v>44867</v>
      </c>
      <c r="B343" t="s">
        <v>21</v>
      </c>
      <c r="C343" t="s">
        <v>205</v>
      </c>
      <c r="D343" t="s">
        <v>268</v>
      </c>
      <c r="E343">
        <v>-14.74</v>
      </c>
    </row>
    <row r="344" spans="1:5" x14ac:dyDescent="0.2">
      <c r="A344" s="2">
        <v>44867</v>
      </c>
      <c r="B344" t="s">
        <v>16</v>
      </c>
      <c r="C344" t="s">
        <v>15</v>
      </c>
      <c r="D344" t="s">
        <v>9</v>
      </c>
      <c r="E344">
        <v>1200</v>
      </c>
    </row>
    <row r="345" spans="1:5" x14ac:dyDescent="0.2">
      <c r="A345" s="2">
        <v>44867</v>
      </c>
      <c r="B345" t="s">
        <v>7</v>
      </c>
      <c r="C345" t="s">
        <v>147</v>
      </c>
      <c r="D345" t="s">
        <v>9</v>
      </c>
      <c r="E345">
        <v>-1200</v>
      </c>
    </row>
    <row r="346" spans="1:5" x14ac:dyDescent="0.2">
      <c r="A346" s="2">
        <v>44867</v>
      </c>
      <c r="B346" t="s">
        <v>7</v>
      </c>
      <c r="C346" t="s">
        <v>196</v>
      </c>
      <c r="D346" t="s">
        <v>91</v>
      </c>
      <c r="E346">
        <v>-1576.76</v>
      </c>
    </row>
    <row r="347" spans="1:5" x14ac:dyDescent="0.2">
      <c r="A347" s="2">
        <v>44867</v>
      </c>
      <c r="B347" t="s">
        <v>21</v>
      </c>
      <c r="C347" t="s">
        <v>196</v>
      </c>
      <c r="D347" t="s">
        <v>91</v>
      </c>
      <c r="E347">
        <v>1576.76</v>
      </c>
    </row>
    <row r="348" spans="1:5" x14ac:dyDescent="0.2">
      <c r="A348" s="2">
        <v>44868</v>
      </c>
      <c r="B348" t="s">
        <v>21</v>
      </c>
      <c r="C348" t="s">
        <v>175</v>
      </c>
      <c r="D348" t="s">
        <v>265</v>
      </c>
      <c r="E348">
        <v>6.88</v>
      </c>
    </row>
    <row r="349" spans="1:5" x14ac:dyDescent="0.2">
      <c r="A349" s="2">
        <v>44868</v>
      </c>
      <c r="B349" t="s">
        <v>7</v>
      </c>
      <c r="C349" t="s">
        <v>203</v>
      </c>
      <c r="D349" t="s">
        <v>10</v>
      </c>
      <c r="E349">
        <v>-156.16</v>
      </c>
    </row>
    <row r="350" spans="1:5" x14ac:dyDescent="0.2">
      <c r="A350" s="2">
        <v>44870</v>
      </c>
      <c r="B350" t="s">
        <v>21</v>
      </c>
      <c r="C350" t="s">
        <v>204</v>
      </c>
      <c r="D350" t="s">
        <v>266</v>
      </c>
      <c r="E350">
        <v>-60.5</v>
      </c>
    </row>
    <row r="351" spans="1:5" x14ac:dyDescent="0.2">
      <c r="A351" s="2">
        <v>44870</v>
      </c>
      <c r="B351" t="s">
        <v>21</v>
      </c>
      <c r="C351" t="s">
        <v>51</v>
      </c>
      <c r="D351" t="s">
        <v>12</v>
      </c>
      <c r="E351">
        <v>-26.8</v>
      </c>
    </row>
    <row r="352" spans="1:5" x14ac:dyDescent="0.2">
      <c r="A352" s="2">
        <v>44871</v>
      </c>
      <c r="B352" t="s">
        <v>21</v>
      </c>
      <c r="C352" t="s">
        <v>89</v>
      </c>
      <c r="D352" t="s">
        <v>268</v>
      </c>
      <c r="E352">
        <v>-24.29</v>
      </c>
    </row>
    <row r="353" spans="1:5" x14ac:dyDescent="0.2">
      <c r="A353" s="2">
        <v>44872</v>
      </c>
      <c r="B353" t="s">
        <v>7</v>
      </c>
      <c r="C353" t="s">
        <v>106</v>
      </c>
      <c r="D353" t="s">
        <v>11</v>
      </c>
      <c r="E353">
        <v>-37.1</v>
      </c>
    </row>
    <row r="354" spans="1:5" x14ac:dyDescent="0.2">
      <c r="A354" s="2">
        <v>44872</v>
      </c>
      <c r="B354" t="s">
        <v>21</v>
      </c>
      <c r="C354" t="s">
        <v>190</v>
      </c>
      <c r="D354" t="s">
        <v>90</v>
      </c>
      <c r="E354">
        <v>-14.36</v>
      </c>
    </row>
    <row r="355" spans="1:5" x14ac:dyDescent="0.2">
      <c r="A355" s="2">
        <v>44872</v>
      </c>
      <c r="B355" t="s">
        <v>21</v>
      </c>
      <c r="C355" t="s">
        <v>190</v>
      </c>
      <c r="D355" t="s">
        <v>90</v>
      </c>
      <c r="E355">
        <v>-14.5</v>
      </c>
    </row>
    <row r="356" spans="1:5" x14ac:dyDescent="0.2">
      <c r="A356" s="2">
        <v>44873</v>
      </c>
      <c r="B356" t="s">
        <v>21</v>
      </c>
      <c r="C356" t="s">
        <v>213</v>
      </c>
      <c r="D356" t="s">
        <v>266</v>
      </c>
      <c r="E356">
        <v>-60.5</v>
      </c>
    </row>
    <row r="357" spans="1:5" x14ac:dyDescent="0.2">
      <c r="A357" s="2">
        <v>44873</v>
      </c>
      <c r="B357" t="s">
        <v>21</v>
      </c>
      <c r="C357" t="s">
        <v>53</v>
      </c>
      <c r="D357" t="s">
        <v>54</v>
      </c>
      <c r="E357">
        <v>-105</v>
      </c>
    </row>
    <row r="358" spans="1:5" x14ac:dyDescent="0.2">
      <c r="A358" s="2">
        <v>44873</v>
      </c>
      <c r="B358" t="s">
        <v>21</v>
      </c>
      <c r="C358" t="s">
        <v>211</v>
      </c>
      <c r="D358" t="s">
        <v>12</v>
      </c>
      <c r="E358">
        <v>-50.65</v>
      </c>
    </row>
    <row r="359" spans="1:5" x14ac:dyDescent="0.2">
      <c r="A359" s="2">
        <v>44873</v>
      </c>
      <c r="B359" t="s">
        <v>21</v>
      </c>
      <c r="C359" t="s">
        <v>211</v>
      </c>
      <c r="D359" t="s">
        <v>12</v>
      </c>
      <c r="E359">
        <v>-6.14</v>
      </c>
    </row>
    <row r="360" spans="1:5" x14ac:dyDescent="0.2">
      <c r="A360" s="2">
        <v>44873</v>
      </c>
      <c r="B360" t="s">
        <v>21</v>
      </c>
      <c r="C360" t="s">
        <v>205</v>
      </c>
      <c r="D360" t="s">
        <v>268</v>
      </c>
      <c r="E360">
        <v>-15.6</v>
      </c>
    </row>
    <row r="361" spans="1:5" x14ac:dyDescent="0.2">
      <c r="A361" s="2">
        <v>44874</v>
      </c>
      <c r="B361" t="s">
        <v>21</v>
      </c>
      <c r="C361" t="s">
        <v>161</v>
      </c>
      <c r="D361" t="s">
        <v>264</v>
      </c>
      <c r="E361">
        <v>-58.58</v>
      </c>
    </row>
    <row r="362" spans="1:5" x14ac:dyDescent="0.2">
      <c r="A362" s="2">
        <v>44874</v>
      </c>
      <c r="B362" t="s">
        <v>21</v>
      </c>
      <c r="C362" t="s">
        <v>211</v>
      </c>
      <c r="D362" t="s">
        <v>12</v>
      </c>
      <c r="E362">
        <v>-12.22</v>
      </c>
    </row>
    <row r="363" spans="1:5" x14ac:dyDescent="0.2">
      <c r="A363" s="2">
        <v>44874</v>
      </c>
      <c r="B363" t="s">
        <v>21</v>
      </c>
      <c r="C363" t="s">
        <v>212</v>
      </c>
      <c r="D363" t="s">
        <v>11</v>
      </c>
      <c r="E363">
        <v>-26.99</v>
      </c>
    </row>
    <row r="364" spans="1:5" x14ac:dyDescent="0.2">
      <c r="A364" s="2">
        <v>44874</v>
      </c>
      <c r="B364" t="s">
        <v>21</v>
      </c>
      <c r="C364" t="s">
        <v>184</v>
      </c>
      <c r="D364" t="s">
        <v>268</v>
      </c>
      <c r="E364">
        <v>-3.25</v>
      </c>
    </row>
    <row r="365" spans="1:5" x14ac:dyDescent="0.2">
      <c r="A365" s="2">
        <v>44874</v>
      </c>
      <c r="B365" t="s">
        <v>21</v>
      </c>
      <c r="C365" t="s">
        <v>210</v>
      </c>
      <c r="D365" t="s">
        <v>268</v>
      </c>
      <c r="E365">
        <v>-20.97</v>
      </c>
    </row>
    <row r="366" spans="1:5" x14ac:dyDescent="0.2">
      <c r="A366" s="2">
        <v>44875</v>
      </c>
      <c r="B366" t="s">
        <v>21</v>
      </c>
      <c r="C366" t="s">
        <v>149</v>
      </c>
      <c r="D366" t="s">
        <v>265</v>
      </c>
      <c r="E366">
        <v>-2.99</v>
      </c>
    </row>
    <row r="367" spans="1:5" x14ac:dyDescent="0.2">
      <c r="A367" s="2">
        <v>44875</v>
      </c>
      <c r="B367" t="s">
        <v>21</v>
      </c>
      <c r="C367" t="s">
        <v>209</v>
      </c>
      <c r="D367" t="s">
        <v>264</v>
      </c>
      <c r="E367">
        <v>-41.37</v>
      </c>
    </row>
    <row r="368" spans="1:5" x14ac:dyDescent="0.2">
      <c r="A368" s="2">
        <v>44875</v>
      </c>
      <c r="B368" t="s">
        <v>21</v>
      </c>
      <c r="C368" t="s">
        <v>181</v>
      </c>
      <c r="D368" t="s">
        <v>266</v>
      </c>
      <c r="E368">
        <v>-23.1</v>
      </c>
    </row>
    <row r="369" spans="1:5" x14ac:dyDescent="0.2">
      <c r="A369" s="2">
        <v>44875</v>
      </c>
      <c r="B369" t="s">
        <v>21</v>
      </c>
      <c r="C369" t="s">
        <v>205</v>
      </c>
      <c r="D369" t="s">
        <v>268</v>
      </c>
      <c r="E369">
        <v>-16.579999999999998</v>
      </c>
    </row>
    <row r="370" spans="1:5" x14ac:dyDescent="0.2">
      <c r="A370" s="2">
        <v>44876</v>
      </c>
      <c r="B370" t="s">
        <v>21</v>
      </c>
      <c r="C370" t="s">
        <v>159</v>
      </c>
      <c r="D370" t="s">
        <v>12</v>
      </c>
      <c r="E370">
        <v>-129.93</v>
      </c>
    </row>
    <row r="371" spans="1:5" x14ac:dyDescent="0.2">
      <c r="A371" s="2">
        <v>44876</v>
      </c>
      <c r="B371" t="s">
        <v>21</v>
      </c>
      <c r="C371" t="s">
        <v>193</v>
      </c>
      <c r="D371" t="s">
        <v>12</v>
      </c>
      <c r="E371">
        <v>-22.45</v>
      </c>
    </row>
    <row r="372" spans="1:5" x14ac:dyDescent="0.2">
      <c r="A372" s="2">
        <v>44878</v>
      </c>
      <c r="B372" t="s">
        <v>21</v>
      </c>
      <c r="C372" t="s">
        <v>97</v>
      </c>
      <c r="D372" t="s">
        <v>12</v>
      </c>
      <c r="E372">
        <v>-64.38</v>
      </c>
    </row>
    <row r="373" spans="1:5" x14ac:dyDescent="0.2">
      <c r="A373" s="2">
        <v>44878</v>
      </c>
      <c r="B373" t="s">
        <v>21</v>
      </c>
      <c r="C373" t="s">
        <v>208</v>
      </c>
      <c r="D373" t="s">
        <v>267</v>
      </c>
      <c r="E373">
        <v>-38.07</v>
      </c>
    </row>
    <row r="374" spans="1:5" x14ac:dyDescent="0.2">
      <c r="A374" s="2">
        <v>44878</v>
      </c>
      <c r="B374" t="s">
        <v>21</v>
      </c>
      <c r="C374" t="s">
        <v>208</v>
      </c>
      <c r="D374" t="s">
        <v>267</v>
      </c>
      <c r="E374">
        <v>-52.99</v>
      </c>
    </row>
    <row r="375" spans="1:5" x14ac:dyDescent="0.2">
      <c r="A375" s="2">
        <v>44878</v>
      </c>
      <c r="B375" t="s">
        <v>21</v>
      </c>
      <c r="C375" t="s">
        <v>113</v>
      </c>
      <c r="D375" t="s">
        <v>11</v>
      </c>
      <c r="E375">
        <v>-36.020000000000003</v>
      </c>
    </row>
    <row r="376" spans="1:5" x14ac:dyDescent="0.2">
      <c r="A376" s="2">
        <v>44879</v>
      </c>
      <c r="B376" t="s">
        <v>7</v>
      </c>
      <c r="C376" t="s">
        <v>106</v>
      </c>
      <c r="D376" t="s">
        <v>265</v>
      </c>
      <c r="E376">
        <v>-10.49</v>
      </c>
    </row>
    <row r="377" spans="1:5" x14ac:dyDescent="0.2">
      <c r="A377" s="2">
        <v>44879</v>
      </c>
      <c r="B377" t="s">
        <v>7</v>
      </c>
      <c r="C377" t="s">
        <v>106</v>
      </c>
      <c r="D377" t="s">
        <v>266</v>
      </c>
      <c r="E377">
        <v>-27.99</v>
      </c>
    </row>
    <row r="378" spans="1:5" x14ac:dyDescent="0.2">
      <c r="A378" s="2">
        <v>44879</v>
      </c>
      <c r="B378" t="s">
        <v>7</v>
      </c>
      <c r="C378" t="s">
        <v>106</v>
      </c>
      <c r="D378" t="s">
        <v>12</v>
      </c>
      <c r="E378">
        <v>-5.86</v>
      </c>
    </row>
    <row r="379" spans="1:5" x14ac:dyDescent="0.2">
      <c r="A379" s="2">
        <v>44879</v>
      </c>
      <c r="B379" t="s">
        <v>7</v>
      </c>
      <c r="C379" t="s">
        <v>71</v>
      </c>
      <c r="D379" t="s">
        <v>32</v>
      </c>
      <c r="E379">
        <v>2953.42</v>
      </c>
    </row>
    <row r="380" spans="1:5" x14ac:dyDescent="0.2">
      <c r="A380" s="2">
        <v>44879</v>
      </c>
      <c r="B380" t="s">
        <v>7</v>
      </c>
      <c r="C380" t="s">
        <v>106</v>
      </c>
      <c r="D380" t="s">
        <v>266</v>
      </c>
      <c r="E380">
        <v>-106.4</v>
      </c>
    </row>
    <row r="381" spans="1:5" x14ac:dyDescent="0.2">
      <c r="A381" s="2">
        <v>44879</v>
      </c>
      <c r="B381" t="s">
        <v>21</v>
      </c>
      <c r="C381" t="s">
        <v>207</v>
      </c>
      <c r="D381" t="s">
        <v>266</v>
      </c>
      <c r="E381">
        <v>-64</v>
      </c>
    </row>
    <row r="382" spans="1:5" x14ac:dyDescent="0.2">
      <c r="A382" s="2">
        <v>44880</v>
      </c>
      <c r="B382" t="s">
        <v>7</v>
      </c>
      <c r="C382" t="s">
        <v>6</v>
      </c>
      <c r="D382" t="s">
        <v>8</v>
      </c>
      <c r="E382">
        <v>-50</v>
      </c>
    </row>
    <row r="383" spans="1:5" x14ac:dyDescent="0.2">
      <c r="A383" s="2">
        <v>44880</v>
      </c>
      <c r="B383" t="s">
        <v>21</v>
      </c>
      <c r="C383" t="s">
        <v>53</v>
      </c>
      <c r="D383" t="s">
        <v>54</v>
      </c>
      <c r="E383">
        <v>-105</v>
      </c>
    </row>
    <row r="384" spans="1:5" x14ac:dyDescent="0.2">
      <c r="A384" s="2">
        <v>44880</v>
      </c>
      <c r="B384" t="s">
        <v>21</v>
      </c>
      <c r="C384" t="s">
        <v>221</v>
      </c>
      <c r="D384" t="s">
        <v>267</v>
      </c>
      <c r="E384">
        <v>-80.33</v>
      </c>
    </row>
    <row r="385" spans="1:5" x14ac:dyDescent="0.2">
      <c r="A385" s="2">
        <v>44880</v>
      </c>
      <c r="B385" t="s">
        <v>21</v>
      </c>
      <c r="C385" t="s">
        <v>165</v>
      </c>
      <c r="D385" t="s">
        <v>268</v>
      </c>
      <c r="E385">
        <v>-19.7</v>
      </c>
    </row>
    <row r="386" spans="1:5" x14ac:dyDescent="0.2">
      <c r="A386" s="2">
        <v>44880</v>
      </c>
      <c r="B386" t="s">
        <v>7</v>
      </c>
      <c r="C386" t="s">
        <v>6</v>
      </c>
      <c r="D386" t="s">
        <v>9</v>
      </c>
      <c r="E386">
        <v>-300</v>
      </c>
    </row>
    <row r="387" spans="1:5" x14ac:dyDescent="0.2">
      <c r="A387" s="2">
        <v>44880</v>
      </c>
      <c r="B387" t="s">
        <v>16</v>
      </c>
      <c r="C387" t="s">
        <v>15</v>
      </c>
      <c r="D387" t="s">
        <v>9</v>
      </c>
      <c r="E387">
        <v>300</v>
      </c>
    </row>
    <row r="388" spans="1:5" x14ac:dyDescent="0.2">
      <c r="A388" s="2">
        <v>44881</v>
      </c>
      <c r="B388" t="s">
        <v>7</v>
      </c>
      <c r="C388" t="s">
        <v>169</v>
      </c>
      <c r="D388" t="s">
        <v>14</v>
      </c>
      <c r="E388">
        <v>0.02</v>
      </c>
    </row>
    <row r="389" spans="1:5" x14ac:dyDescent="0.2">
      <c r="A389" s="2">
        <v>44881</v>
      </c>
      <c r="B389" t="s">
        <v>21</v>
      </c>
      <c r="C389" t="s">
        <v>154</v>
      </c>
      <c r="D389" t="s">
        <v>265</v>
      </c>
      <c r="E389">
        <v>376.29</v>
      </c>
    </row>
    <row r="390" spans="1:5" x14ac:dyDescent="0.2">
      <c r="A390" s="2">
        <v>44881</v>
      </c>
      <c r="B390" t="s">
        <v>16</v>
      </c>
      <c r="C390" t="s">
        <v>166</v>
      </c>
      <c r="D390" t="s">
        <v>269</v>
      </c>
      <c r="E390">
        <v>-300</v>
      </c>
    </row>
    <row r="391" spans="1:5" x14ac:dyDescent="0.2">
      <c r="A391" s="2">
        <v>44881</v>
      </c>
      <c r="B391" t="s">
        <v>21</v>
      </c>
      <c r="C391" t="s">
        <v>220</v>
      </c>
      <c r="D391" t="s">
        <v>11</v>
      </c>
      <c r="E391">
        <v>-26.25</v>
      </c>
    </row>
    <row r="392" spans="1:5" x14ac:dyDescent="0.2">
      <c r="A392" s="2">
        <v>44881</v>
      </c>
      <c r="B392" t="s">
        <v>7</v>
      </c>
      <c r="C392" t="s">
        <v>214</v>
      </c>
      <c r="D392" t="s">
        <v>32</v>
      </c>
      <c r="E392">
        <v>347.5</v>
      </c>
    </row>
    <row r="393" spans="1:5" x14ac:dyDescent="0.2">
      <c r="A393" s="2">
        <v>44882</v>
      </c>
      <c r="B393" t="s">
        <v>21</v>
      </c>
      <c r="C393" t="s">
        <v>219</v>
      </c>
      <c r="D393" t="s">
        <v>90</v>
      </c>
      <c r="E393">
        <v>-160</v>
      </c>
    </row>
    <row r="394" spans="1:5" x14ac:dyDescent="0.2">
      <c r="A394" s="2">
        <v>44884</v>
      </c>
      <c r="B394" t="s">
        <v>21</v>
      </c>
      <c r="C394" t="s">
        <v>152</v>
      </c>
      <c r="D394" t="s">
        <v>264</v>
      </c>
      <c r="E394">
        <v>-9.99</v>
      </c>
    </row>
    <row r="395" spans="1:5" x14ac:dyDescent="0.2">
      <c r="A395" s="2">
        <v>44884</v>
      </c>
      <c r="B395" t="s">
        <v>21</v>
      </c>
      <c r="C395" t="s">
        <v>152</v>
      </c>
      <c r="D395" t="s">
        <v>265</v>
      </c>
      <c r="E395">
        <v>-48.07</v>
      </c>
    </row>
    <row r="396" spans="1:5" x14ac:dyDescent="0.2">
      <c r="A396" s="2">
        <v>44884</v>
      </c>
      <c r="B396" t="s">
        <v>21</v>
      </c>
      <c r="C396" t="s">
        <v>152</v>
      </c>
      <c r="D396" t="s">
        <v>266</v>
      </c>
      <c r="E396">
        <v>-82.96</v>
      </c>
    </row>
    <row r="397" spans="1:5" x14ac:dyDescent="0.2">
      <c r="A397" s="2">
        <v>44884</v>
      </c>
      <c r="B397" t="s">
        <v>21</v>
      </c>
      <c r="C397" t="s">
        <v>217</v>
      </c>
      <c r="D397" t="s">
        <v>266</v>
      </c>
      <c r="E397">
        <v>-87.21</v>
      </c>
    </row>
    <row r="398" spans="1:5" x14ac:dyDescent="0.2">
      <c r="A398" s="2">
        <v>44884</v>
      </c>
      <c r="B398" t="s">
        <v>21</v>
      </c>
      <c r="C398" t="s">
        <v>152</v>
      </c>
      <c r="D398" t="s">
        <v>12</v>
      </c>
      <c r="E398">
        <v>-134.57</v>
      </c>
    </row>
    <row r="399" spans="1:5" x14ac:dyDescent="0.2">
      <c r="A399" s="2">
        <v>44884</v>
      </c>
      <c r="B399" t="s">
        <v>21</v>
      </c>
      <c r="C399" t="s">
        <v>152</v>
      </c>
      <c r="D399" t="s">
        <v>265</v>
      </c>
      <c r="E399">
        <v>-53.98</v>
      </c>
    </row>
    <row r="400" spans="1:5" x14ac:dyDescent="0.2">
      <c r="A400" s="2">
        <v>44884</v>
      </c>
      <c r="B400" t="s">
        <v>21</v>
      </c>
      <c r="C400" t="s">
        <v>218</v>
      </c>
      <c r="D400" t="s">
        <v>265</v>
      </c>
      <c r="E400">
        <v>-79.5</v>
      </c>
    </row>
    <row r="401" spans="1:5" x14ac:dyDescent="0.2">
      <c r="A401" s="2">
        <v>44884</v>
      </c>
      <c r="B401" t="s">
        <v>21</v>
      </c>
      <c r="C401" t="s">
        <v>152</v>
      </c>
      <c r="D401" t="s">
        <v>267</v>
      </c>
      <c r="E401">
        <v>-18.989999999999998</v>
      </c>
    </row>
    <row r="402" spans="1:5" x14ac:dyDescent="0.2">
      <c r="A402" s="2">
        <v>44884</v>
      </c>
      <c r="B402" t="s">
        <v>21</v>
      </c>
      <c r="C402" t="s">
        <v>152</v>
      </c>
      <c r="D402" t="s">
        <v>11</v>
      </c>
      <c r="E402">
        <v>-120</v>
      </c>
    </row>
    <row r="403" spans="1:5" x14ac:dyDescent="0.2">
      <c r="A403" s="2">
        <v>44884</v>
      </c>
      <c r="B403" t="s">
        <v>21</v>
      </c>
      <c r="C403" t="s">
        <v>152</v>
      </c>
      <c r="D403" t="s">
        <v>266</v>
      </c>
      <c r="E403">
        <v>-75.48</v>
      </c>
    </row>
    <row r="404" spans="1:5" x14ac:dyDescent="0.2">
      <c r="A404" s="2">
        <v>44884</v>
      </c>
      <c r="B404" t="s">
        <v>21</v>
      </c>
      <c r="C404" t="s">
        <v>174</v>
      </c>
      <c r="D404" t="s">
        <v>91</v>
      </c>
      <c r="E404">
        <v>1218</v>
      </c>
    </row>
    <row r="405" spans="1:5" x14ac:dyDescent="0.2">
      <c r="A405" s="2">
        <v>44885</v>
      </c>
      <c r="B405" t="s">
        <v>21</v>
      </c>
      <c r="C405" t="s">
        <v>215</v>
      </c>
      <c r="D405" t="s">
        <v>12</v>
      </c>
      <c r="E405">
        <v>-35</v>
      </c>
    </row>
    <row r="406" spans="1:5" x14ac:dyDescent="0.2">
      <c r="A406" s="2">
        <v>44885</v>
      </c>
      <c r="B406" t="s">
        <v>21</v>
      </c>
      <c r="C406" t="s">
        <v>97</v>
      </c>
      <c r="D406" t="s">
        <v>12</v>
      </c>
      <c r="E406">
        <v>-27.45</v>
      </c>
    </row>
    <row r="407" spans="1:5" x14ac:dyDescent="0.2">
      <c r="A407" s="2">
        <v>44885</v>
      </c>
      <c r="B407" t="s">
        <v>21</v>
      </c>
      <c r="C407" t="s">
        <v>97</v>
      </c>
      <c r="D407" t="s">
        <v>12</v>
      </c>
      <c r="E407">
        <v>-61.99</v>
      </c>
    </row>
    <row r="408" spans="1:5" x14ac:dyDescent="0.2">
      <c r="A408" s="2">
        <v>44885</v>
      </c>
      <c r="B408" t="s">
        <v>21</v>
      </c>
      <c r="C408" t="s">
        <v>98</v>
      </c>
      <c r="D408" t="s">
        <v>265</v>
      </c>
      <c r="E408">
        <v>-184.05</v>
      </c>
    </row>
    <row r="409" spans="1:5" x14ac:dyDescent="0.2">
      <c r="A409" s="2">
        <v>44885</v>
      </c>
      <c r="B409" t="s">
        <v>21</v>
      </c>
      <c r="C409" t="s">
        <v>195</v>
      </c>
      <c r="D409" t="s">
        <v>265</v>
      </c>
      <c r="E409">
        <v>-39.99</v>
      </c>
    </row>
    <row r="410" spans="1:5" x14ac:dyDescent="0.2">
      <c r="A410" s="2">
        <v>44885</v>
      </c>
      <c r="B410" t="s">
        <v>21</v>
      </c>
      <c r="C410" t="s">
        <v>216</v>
      </c>
      <c r="D410" t="s">
        <v>268</v>
      </c>
      <c r="E410">
        <v>-29.63</v>
      </c>
    </row>
    <row r="411" spans="1:5" x14ac:dyDescent="0.2">
      <c r="A411" s="2">
        <v>44886</v>
      </c>
      <c r="B411" t="s">
        <v>7</v>
      </c>
      <c r="C411" t="s">
        <v>106</v>
      </c>
      <c r="D411" t="s">
        <v>12</v>
      </c>
      <c r="E411">
        <v>-24.24</v>
      </c>
    </row>
    <row r="412" spans="1:5" x14ac:dyDescent="0.2">
      <c r="A412" s="2">
        <v>44886</v>
      </c>
      <c r="B412" t="s">
        <v>7</v>
      </c>
      <c r="C412" t="s">
        <v>106</v>
      </c>
      <c r="D412" t="s">
        <v>265</v>
      </c>
      <c r="E412">
        <v>-11.99</v>
      </c>
    </row>
    <row r="413" spans="1:5" x14ac:dyDescent="0.2">
      <c r="A413" s="2">
        <v>44886</v>
      </c>
      <c r="B413" t="s">
        <v>7</v>
      </c>
      <c r="C413" t="s">
        <v>106</v>
      </c>
      <c r="D413" t="s">
        <v>11</v>
      </c>
      <c r="E413">
        <v>-25.99</v>
      </c>
    </row>
    <row r="414" spans="1:5" x14ac:dyDescent="0.2">
      <c r="A414" s="2">
        <v>44886</v>
      </c>
      <c r="B414" t="s">
        <v>7</v>
      </c>
      <c r="C414" t="s">
        <v>106</v>
      </c>
      <c r="D414" t="s">
        <v>266</v>
      </c>
      <c r="E414">
        <v>-94.13</v>
      </c>
    </row>
    <row r="415" spans="1:5" x14ac:dyDescent="0.2">
      <c r="A415" s="2">
        <v>44886</v>
      </c>
      <c r="B415" t="s">
        <v>7</v>
      </c>
      <c r="C415" t="s">
        <v>43</v>
      </c>
      <c r="D415" t="s">
        <v>91</v>
      </c>
      <c r="E415">
        <v>-1218</v>
      </c>
    </row>
    <row r="416" spans="1:5" x14ac:dyDescent="0.2">
      <c r="A416" s="2">
        <v>44887</v>
      </c>
      <c r="B416" t="s">
        <v>21</v>
      </c>
      <c r="C416" t="s">
        <v>161</v>
      </c>
      <c r="D416" t="s">
        <v>264</v>
      </c>
      <c r="E416">
        <v>-56.99</v>
      </c>
    </row>
    <row r="417" spans="1:5" x14ac:dyDescent="0.2">
      <c r="A417" s="2">
        <v>44887</v>
      </c>
      <c r="B417" t="s">
        <v>21</v>
      </c>
      <c r="C417" t="s">
        <v>159</v>
      </c>
      <c r="D417" t="s">
        <v>12</v>
      </c>
      <c r="E417">
        <v>-68.849999999999994</v>
      </c>
    </row>
    <row r="418" spans="1:5" x14ac:dyDescent="0.2">
      <c r="A418" s="2">
        <v>44887</v>
      </c>
      <c r="B418" t="s">
        <v>21</v>
      </c>
      <c r="C418" t="s">
        <v>229</v>
      </c>
      <c r="D418" t="s">
        <v>268</v>
      </c>
      <c r="E418">
        <v>-9.56</v>
      </c>
    </row>
    <row r="419" spans="1:5" x14ac:dyDescent="0.2">
      <c r="A419" s="2">
        <v>44887</v>
      </c>
      <c r="B419" t="s">
        <v>21</v>
      </c>
      <c r="C419" t="s">
        <v>205</v>
      </c>
      <c r="D419" t="s">
        <v>268</v>
      </c>
      <c r="E419">
        <v>-27.76</v>
      </c>
    </row>
    <row r="420" spans="1:5" x14ac:dyDescent="0.2">
      <c r="A420" s="2">
        <v>44888</v>
      </c>
      <c r="B420" t="s">
        <v>21</v>
      </c>
      <c r="C420" t="s">
        <v>53</v>
      </c>
      <c r="D420" t="s">
        <v>54</v>
      </c>
      <c r="E420">
        <v>-105</v>
      </c>
    </row>
    <row r="421" spans="1:5" x14ac:dyDescent="0.2">
      <c r="A421" s="2">
        <v>44888</v>
      </c>
      <c r="B421" t="s">
        <v>21</v>
      </c>
      <c r="C421" t="s">
        <v>228</v>
      </c>
      <c r="D421" t="s">
        <v>12</v>
      </c>
      <c r="E421">
        <v>-79.739999999999995</v>
      </c>
    </row>
    <row r="422" spans="1:5" x14ac:dyDescent="0.2">
      <c r="A422" s="2">
        <v>44888</v>
      </c>
      <c r="B422" t="s">
        <v>21</v>
      </c>
      <c r="C422" t="s">
        <v>165</v>
      </c>
      <c r="D422" t="s">
        <v>268</v>
      </c>
      <c r="E422">
        <v>-36.96</v>
      </c>
    </row>
    <row r="423" spans="1:5" x14ac:dyDescent="0.2">
      <c r="A423" s="2">
        <v>44889</v>
      </c>
      <c r="B423" t="s">
        <v>21</v>
      </c>
      <c r="C423" t="s">
        <v>227</v>
      </c>
      <c r="D423" t="s">
        <v>265</v>
      </c>
      <c r="E423">
        <v>-145.46</v>
      </c>
    </row>
    <row r="424" spans="1:5" x14ac:dyDescent="0.2">
      <c r="A424" s="2">
        <v>44890</v>
      </c>
      <c r="B424" t="s">
        <v>7</v>
      </c>
      <c r="C424" t="s">
        <v>171</v>
      </c>
      <c r="D424" t="s">
        <v>265</v>
      </c>
      <c r="E424">
        <v>-15.48</v>
      </c>
    </row>
    <row r="425" spans="1:5" x14ac:dyDescent="0.2">
      <c r="A425" s="2">
        <v>44890</v>
      </c>
      <c r="B425" t="s">
        <v>21</v>
      </c>
      <c r="C425" t="s">
        <v>225</v>
      </c>
      <c r="D425" t="s">
        <v>266</v>
      </c>
      <c r="E425">
        <v>-27.2</v>
      </c>
    </row>
    <row r="426" spans="1:5" x14ac:dyDescent="0.2">
      <c r="A426" s="2">
        <v>44890</v>
      </c>
      <c r="B426" t="s">
        <v>21</v>
      </c>
      <c r="C426" t="s">
        <v>98</v>
      </c>
      <c r="D426" t="s">
        <v>266</v>
      </c>
      <c r="E426">
        <v>-19.7</v>
      </c>
    </row>
    <row r="427" spans="1:5" x14ac:dyDescent="0.2">
      <c r="A427" s="2">
        <v>44890</v>
      </c>
      <c r="B427" t="s">
        <v>7</v>
      </c>
      <c r="C427" t="s">
        <v>171</v>
      </c>
      <c r="D427" t="s">
        <v>266</v>
      </c>
      <c r="E427">
        <v>-28.49</v>
      </c>
    </row>
    <row r="428" spans="1:5" x14ac:dyDescent="0.2">
      <c r="A428" s="2">
        <v>44890</v>
      </c>
      <c r="B428" t="s">
        <v>7</v>
      </c>
      <c r="C428" t="s">
        <v>171</v>
      </c>
      <c r="D428" t="s">
        <v>266</v>
      </c>
      <c r="E428">
        <v>-47.5</v>
      </c>
    </row>
    <row r="429" spans="1:5" x14ac:dyDescent="0.2">
      <c r="A429" s="2">
        <v>44890</v>
      </c>
      <c r="B429" t="s">
        <v>7</v>
      </c>
      <c r="C429" t="s">
        <v>171</v>
      </c>
      <c r="D429" t="s">
        <v>12</v>
      </c>
      <c r="E429">
        <v>-17.86</v>
      </c>
    </row>
    <row r="430" spans="1:5" x14ac:dyDescent="0.2">
      <c r="A430" s="2">
        <v>44890</v>
      </c>
      <c r="B430" t="s">
        <v>21</v>
      </c>
      <c r="C430" t="s">
        <v>97</v>
      </c>
      <c r="D430" t="s">
        <v>12</v>
      </c>
      <c r="E430">
        <v>-66.709999999999994</v>
      </c>
    </row>
    <row r="431" spans="1:5" x14ac:dyDescent="0.2">
      <c r="A431" s="2">
        <v>44890</v>
      </c>
      <c r="B431" t="s">
        <v>21</v>
      </c>
      <c r="C431" t="s">
        <v>226</v>
      </c>
      <c r="D431" t="s">
        <v>266</v>
      </c>
      <c r="E431">
        <v>-21.3</v>
      </c>
    </row>
    <row r="432" spans="1:5" x14ac:dyDescent="0.2">
      <c r="A432" s="2">
        <v>44891</v>
      </c>
      <c r="B432" t="s">
        <v>21</v>
      </c>
      <c r="C432" t="s">
        <v>224</v>
      </c>
      <c r="D432" t="s">
        <v>267</v>
      </c>
      <c r="E432">
        <v>-85.26</v>
      </c>
    </row>
    <row r="433" spans="1:5" x14ac:dyDescent="0.2">
      <c r="A433" s="2">
        <v>44891</v>
      </c>
      <c r="B433" t="s">
        <v>21</v>
      </c>
      <c r="C433" t="s">
        <v>223</v>
      </c>
      <c r="D433" t="s">
        <v>268</v>
      </c>
      <c r="E433">
        <v>-56.92</v>
      </c>
    </row>
    <row r="434" spans="1:5" x14ac:dyDescent="0.2">
      <c r="A434" s="2">
        <v>44892</v>
      </c>
      <c r="B434" t="s">
        <v>21</v>
      </c>
      <c r="C434" t="s">
        <v>172</v>
      </c>
      <c r="D434" t="s">
        <v>11</v>
      </c>
      <c r="E434">
        <v>-64</v>
      </c>
    </row>
    <row r="435" spans="1:5" x14ac:dyDescent="0.2">
      <c r="A435" s="2">
        <v>44893</v>
      </c>
      <c r="B435" t="s">
        <v>21</v>
      </c>
      <c r="C435" t="s">
        <v>222</v>
      </c>
      <c r="D435" t="s">
        <v>263</v>
      </c>
      <c r="E435">
        <v>-15.04</v>
      </c>
    </row>
    <row r="436" spans="1:5" x14ac:dyDescent="0.2">
      <c r="A436" s="2">
        <v>44893</v>
      </c>
      <c r="B436" t="s">
        <v>21</v>
      </c>
      <c r="C436" t="s">
        <v>200</v>
      </c>
      <c r="D436" t="s">
        <v>263</v>
      </c>
      <c r="E436">
        <v>-15.04</v>
      </c>
    </row>
    <row r="437" spans="1:5" x14ac:dyDescent="0.2">
      <c r="A437" s="2">
        <v>44893</v>
      </c>
      <c r="B437" t="s">
        <v>21</v>
      </c>
      <c r="C437" t="s">
        <v>261</v>
      </c>
      <c r="D437" t="s">
        <v>12</v>
      </c>
      <c r="E437">
        <v>-12.48</v>
      </c>
    </row>
    <row r="438" spans="1:5" x14ac:dyDescent="0.2">
      <c r="A438" s="2">
        <v>44893</v>
      </c>
      <c r="B438" t="s">
        <v>21</v>
      </c>
      <c r="C438" t="s">
        <v>149</v>
      </c>
      <c r="D438" t="s">
        <v>11</v>
      </c>
      <c r="E438">
        <v>-64</v>
      </c>
    </row>
    <row r="439" spans="1:5" x14ac:dyDescent="0.2">
      <c r="A439" s="2">
        <v>44893</v>
      </c>
      <c r="B439" t="s">
        <v>21</v>
      </c>
      <c r="C439" t="s">
        <v>260</v>
      </c>
      <c r="D439" t="s">
        <v>266</v>
      </c>
      <c r="E439">
        <v>-37.49</v>
      </c>
    </row>
    <row r="440" spans="1:5" x14ac:dyDescent="0.2">
      <c r="A440" s="2">
        <v>44893</v>
      </c>
      <c r="B440" t="s">
        <v>21</v>
      </c>
      <c r="C440" t="s">
        <v>258</v>
      </c>
      <c r="D440" t="s">
        <v>268</v>
      </c>
      <c r="E440">
        <v>-8.25</v>
      </c>
    </row>
    <row r="441" spans="1:5" x14ac:dyDescent="0.2">
      <c r="A441" s="2">
        <v>44893</v>
      </c>
      <c r="B441" t="s">
        <v>21</v>
      </c>
      <c r="C441" t="s">
        <v>258</v>
      </c>
      <c r="D441" t="s">
        <v>268</v>
      </c>
      <c r="E441">
        <v>-11.53</v>
      </c>
    </row>
    <row r="442" spans="1:5" x14ac:dyDescent="0.2">
      <c r="A442" s="2">
        <v>44893</v>
      </c>
      <c r="B442" t="s">
        <v>21</v>
      </c>
      <c r="C442" t="s">
        <v>259</v>
      </c>
      <c r="D442" t="s">
        <v>268</v>
      </c>
      <c r="E442">
        <v>-18.88</v>
      </c>
    </row>
    <row r="443" spans="1:5" x14ac:dyDescent="0.2">
      <c r="A443" s="2">
        <v>44894</v>
      </c>
      <c r="B443" t="s">
        <v>7</v>
      </c>
      <c r="C443" t="s">
        <v>230</v>
      </c>
      <c r="D443" t="s">
        <v>232</v>
      </c>
      <c r="E443">
        <v>2700</v>
      </c>
    </row>
    <row r="444" spans="1:5" x14ac:dyDescent="0.2">
      <c r="A444" s="2">
        <v>44894</v>
      </c>
      <c r="B444" t="s">
        <v>21</v>
      </c>
      <c r="C444" t="s">
        <v>53</v>
      </c>
      <c r="D444" t="s">
        <v>54</v>
      </c>
      <c r="E444">
        <v>-105</v>
      </c>
    </row>
    <row r="445" spans="1:5" x14ac:dyDescent="0.2">
      <c r="A445" s="2">
        <v>44894</v>
      </c>
      <c r="B445" t="s">
        <v>7</v>
      </c>
      <c r="C445" t="s">
        <v>231</v>
      </c>
      <c r="D445" t="s">
        <v>266</v>
      </c>
      <c r="E445">
        <v>50</v>
      </c>
    </row>
    <row r="446" spans="1:5" x14ac:dyDescent="0.2">
      <c r="A446" s="2">
        <v>44894</v>
      </c>
      <c r="B446" t="s">
        <v>7</v>
      </c>
      <c r="C446" t="s">
        <v>171</v>
      </c>
      <c r="D446" t="s">
        <v>12</v>
      </c>
      <c r="E446">
        <v>-27.03</v>
      </c>
    </row>
    <row r="447" spans="1:5" x14ac:dyDescent="0.2">
      <c r="A447" s="2">
        <v>44894</v>
      </c>
      <c r="B447" t="s">
        <v>21</v>
      </c>
      <c r="C447" t="s">
        <v>180</v>
      </c>
      <c r="D447" t="s">
        <v>12</v>
      </c>
      <c r="E447">
        <v>-8.5399999999999991</v>
      </c>
    </row>
    <row r="448" spans="1:5" x14ac:dyDescent="0.2">
      <c r="A448" s="2">
        <v>44894</v>
      </c>
      <c r="B448" t="s">
        <v>7</v>
      </c>
      <c r="C448" t="s">
        <v>171</v>
      </c>
      <c r="D448" t="s">
        <v>265</v>
      </c>
      <c r="E448">
        <v>-99.5</v>
      </c>
    </row>
    <row r="449" spans="1:5" x14ac:dyDescent="0.2">
      <c r="A449" s="2">
        <v>44894</v>
      </c>
      <c r="B449" t="s">
        <v>21</v>
      </c>
      <c r="C449" t="s">
        <v>256</v>
      </c>
      <c r="D449" t="s">
        <v>262</v>
      </c>
      <c r="E449">
        <v>-124</v>
      </c>
    </row>
    <row r="450" spans="1:5" x14ac:dyDescent="0.2">
      <c r="A450" s="2">
        <v>44894</v>
      </c>
      <c r="B450" t="s">
        <v>7</v>
      </c>
      <c r="C450" t="s">
        <v>171</v>
      </c>
      <c r="D450" t="s">
        <v>11</v>
      </c>
      <c r="E450">
        <v>-26.78</v>
      </c>
    </row>
    <row r="451" spans="1:5" x14ac:dyDescent="0.2">
      <c r="A451" s="2">
        <v>44894</v>
      </c>
      <c r="B451" t="s">
        <v>21</v>
      </c>
      <c r="C451" t="s">
        <v>149</v>
      </c>
      <c r="D451" t="s">
        <v>11</v>
      </c>
      <c r="E451">
        <v>-9.99</v>
      </c>
    </row>
    <row r="452" spans="1:5" x14ac:dyDescent="0.2">
      <c r="A452" s="2">
        <v>44894</v>
      </c>
      <c r="B452" t="s">
        <v>7</v>
      </c>
      <c r="C452" t="s">
        <v>171</v>
      </c>
      <c r="D452" t="s">
        <v>266</v>
      </c>
      <c r="E452">
        <v>-13.99</v>
      </c>
    </row>
    <row r="453" spans="1:5" x14ac:dyDescent="0.2">
      <c r="A453" s="2">
        <v>44894</v>
      </c>
      <c r="B453" t="s">
        <v>21</v>
      </c>
      <c r="C453" t="s">
        <v>257</v>
      </c>
      <c r="D453" t="s">
        <v>268</v>
      </c>
      <c r="E453">
        <v>-27.71</v>
      </c>
    </row>
    <row r="454" spans="1:5" x14ac:dyDescent="0.2">
      <c r="A454" s="2">
        <v>44894</v>
      </c>
      <c r="B454" t="s">
        <v>7</v>
      </c>
      <c r="C454" t="s">
        <v>174</v>
      </c>
      <c r="D454" t="s">
        <v>91</v>
      </c>
      <c r="E454">
        <v>-1733.86</v>
      </c>
    </row>
    <row r="455" spans="1:5" x14ac:dyDescent="0.2">
      <c r="A455" s="2">
        <v>44894</v>
      </c>
      <c r="B455" t="s">
        <v>21</v>
      </c>
      <c r="C455" t="s">
        <v>174</v>
      </c>
      <c r="D455" t="s">
        <v>91</v>
      </c>
      <c r="E455">
        <v>1733.86</v>
      </c>
    </row>
    <row r="456" spans="1:5" x14ac:dyDescent="0.2">
      <c r="A456" s="2">
        <v>44895</v>
      </c>
      <c r="B456" t="s">
        <v>16</v>
      </c>
      <c r="C456" t="s">
        <v>169</v>
      </c>
      <c r="D456" t="s">
        <v>14</v>
      </c>
      <c r="E456">
        <v>0.13</v>
      </c>
    </row>
    <row r="457" spans="1:5" x14ac:dyDescent="0.2">
      <c r="A457" s="2">
        <v>44895</v>
      </c>
      <c r="B457" t="s">
        <v>21</v>
      </c>
      <c r="C457" t="s">
        <v>254</v>
      </c>
      <c r="D457" t="s">
        <v>264</v>
      </c>
      <c r="E457">
        <v>-40</v>
      </c>
    </row>
    <row r="458" spans="1:5" x14ac:dyDescent="0.2">
      <c r="A458" s="2">
        <v>44895</v>
      </c>
      <c r="B458" t="s">
        <v>7</v>
      </c>
      <c r="C458" t="s">
        <v>170</v>
      </c>
      <c r="D458" t="s">
        <v>32</v>
      </c>
      <c r="E458">
        <v>2952.87</v>
      </c>
    </row>
    <row r="459" spans="1:5" x14ac:dyDescent="0.2">
      <c r="A459" s="2">
        <v>44895</v>
      </c>
      <c r="B459" t="s">
        <v>21</v>
      </c>
      <c r="C459" t="s">
        <v>238</v>
      </c>
      <c r="D459" t="s">
        <v>11</v>
      </c>
      <c r="E459">
        <v>-2.5499999999999998</v>
      </c>
    </row>
    <row r="460" spans="1:5" x14ac:dyDescent="0.2">
      <c r="A460" s="2">
        <v>44895</v>
      </c>
      <c r="B460" t="s">
        <v>21</v>
      </c>
      <c r="C460" t="s">
        <v>252</v>
      </c>
      <c r="D460" t="s">
        <v>268</v>
      </c>
      <c r="E460">
        <v>-27.75</v>
      </c>
    </row>
    <row r="461" spans="1:5" x14ac:dyDescent="0.2">
      <c r="A461" s="2">
        <v>44895</v>
      </c>
      <c r="B461" t="s">
        <v>21</v>
      </c>
      <c r="C461" t="s">
        <v>253</v>
      </c>
      <c r="D461" t="s">
        <v>268</v>
      </c>
      <c r="E461">
        <v>-12.71</v>
      </c>
    </row>
    <row r="462" spans="1:5" x14ac:dyDescent="0.2">
      <c r="A462" s="2">
        <v>44895</v>
      </c>
      <c r="B462" t="s">
        <v>21</v>
      </c>
      <c r="C462" t="s">
        <v>255</v>
      </c>
      <c r="D462" t="s">
        <v>268</v>
      </c>
      <c r="E462">
        <v>-21.36</v>
      </c>
    </row>
    <row r="463" spans="1:5" x14ac:dyDescent="0.2">
      <c r="A463" s="2">
        <v>44896</v>
      </c>
      <c r="B463" t="s">
        <v>7</v>
      </c>
      <c r="C463" t="s">
        <v>171</v>
      </c>
      <c r="D463" t="s">
        <v>266</v>
      </c>
      <c r="E463">
        <v>-22.79</v>
      </c>
    </row>
    <row r="464" spans="1:5" x14ac:dyDescent="0.2">
      <c r="A464" s="2">
        <v>44896</v>
      </c>
      <c r="B464" t="s">
        <v>7</v>
      </c>
      <c r="C464" t="s">
        <v>147</v>
      </c>
      <c r="D464" t="s">
        <v>8</v>
      </c>
      <c r="E464">
        <v>-50</v>
      </c>
    </row>
    <row r="465" spans="1:5" x14ac:dyDescent="0.2">
      <c r="A465" s="2">
        <v>44896</v>
      </c>
      <c r="B465" t="s">
        <v>21</v>
      </c>
      <c r="C465" t="s">
        <v>250</v>
      </c>
      <c r="D465" t="s">
        <v>268</v>
      </c>
      <c r="E465">
        <v>-26.2</v>
      </c>
    </row>
    <row r="466" spans="1:5" x14ac:dyDescent="0.2">
      <c r="A466" s="2">
        <v>44896</v>
      </c>
      <c r="B466" t="s">
        <v>21</v>
      </c>
      <c r="C466" t="s">
        <v>251</v>
      </c>
      <c r="D466" t="s">
        <v>268</v>
      </c>
      <c r="E466">
        <v>-5.15</v>
      </c>
    </row>
    <row r="467" spans="1:5" x14ac:dyDescent="0.2">
      <c r="A467" s="2">
        <v>44896</v>
      </c>
      <c r="B467" t="s">
        <v>7</v>
      </c>
      <c r="C467" t="s">
        <v>147</v>
      </c>
      <c r="D467" t="s">
        <v>9</v>
      </c>
      <c r="E467">
        <v>-300</v>
      </c>
    </row>
    <row r="468" spans="1:5" x14ac:dyDescent="0.2">
      <c r="A468" s="2">
        <v>44896</v>
      </c>
      <c r="B468" t="s">
        <v>16</v>
      </c>
      <c r="C468" t="s">
        <v>147</v>
      </c>
      <c r="D468" t="s">
        <v>9</v>
      </c>
      <c r="E468">
        <v>300</v>
      </c>
    </row>
    <row r="469" spans="1:5" x14ac:dyDescent="0.2">
      <c r="A469" s="2">
        <v>44897</v>
      </c>
      <c r="B469" t="s">
        <v>21</v>
      </c>
      <c r="C469" t="s">
        <v>248</v>
      </c>
      <c r="D469" t="s">
        <v>12</v>
      </c>
      <c r="E469">
        <v>-12.41</v>
      </c>
    </row>
    <row r="470" spans="1:5" x14ac:dyDescent="0.2">
      <c r="A470" s="2">
        <v>44897</v>
      </c>
      <c r="B470" t="s">
        <v>16</v>
      </c>
      <c r="C470" t="s">
        <v>166</v>
      </c>
      <c r="D470" t="s">
        <v>269</v>
      </c>
      <c r="E470">
        <v>-300</v>
      </c>
    </row>
    <row r="471" spans="1:5" x14ac:dyDescent="0.2">
      <c r="A471" s="2">
        <v>44897</v>
      </c>
      <c r="B471" t="s">
        <v>21</v>
      </c>
      <c r="C471" t="s">
        <v>246</v>
      </c>
      <c r="D471" t="s">
        <v>268</v>
      </c>
      <c r="E471">
        <v>-25</v>
      </c>
    </row>
    <row r="472" spans="1:5" x14ac:dyDescent="0.2">
      <c r="A472" s="2">
        <v>44897</v>
      </c>
      <c r="B472" t="s">
        <v>21</v>
      </c>
      <c r="C472" t="s">
        <v>247</v>
      </c>
      <c r="D472" t="s">
        <v>268</v>
      </c>
      <c r="E472">
        <v>-11.63</v>
      </c>
    </row>
    <row r="473" spans="1:5" x14ac:dyDescent="0.2">
      <c r="A473" s="2">
        <v>44897</v>
      </c>
      <c r="B473" t="s">
        <v>21</v>
      </c>
      <c r="C473" t="s">
        <v>249</v>
      </c>
      <c r="D473" t="s">
        <v>268</v>
      </c>
      <c r="E473">
        <v>-12.82</v>
      </c>
    </row>
    <row r="474" spans="1:5" x14ac:dyDescent="0.2">
      <c r="A474" s="2">
        <v>44898</v>
      </c>
      <c r="B474" t="s">
        <v>21</v>
      </c>
      <c r="C474" t="s">
        <v>237</v>
      </c>
      <c r="D474" t="s">
        <v>263</v>
      </c>
      <c r="E474">
        <v>-10.59</v>
      </c>
    </row>
    <row r="475" spans="1:5" x14ac:dyDescent="0.2">
      <c r="A475" s="2">
        <v>44898</v>
      </c>
      <c r="B475" t="s">
        <v>21</v>
      </c>
      <c r="C475" t="s">
        <v>239</v>
      </c>
      <c r="D475" t="s">
        <v>263</v>
      </c>
      <c r="E475">
        <v>-10.59</v>
      </c>
    </row>
    <row r="476" spans="1:5" x14ac:dyDescent="0.2">
      <c r="A476" s="2">
        <v>44898</v>
      </c>
      <c r="B476" t="s">
        <v>21</v>
      </c>
      <c r="C476" t="s">
        <v>240</v>
      </c>
      <c r="D476" t="s">
        <v>263</v>
      </c>
      <c r="E476">
        <v>-15.89</v>
      </c>
    </row>
    <row r="477" spans="1:5" x14ac:dyDescent="0.2">
      <c r="A477" s="2">
        <v>44898</v>
      </c>
      <c r="B477" t="s">
        <v>21</v>
      </c>
      <c r="C477" t="s">
        <v>241</v>
      </c>
      <c r="D477" t="s">
        <v>263</v>
      </c>
      <c r="E477">
        <v>-15.89</v>
      </c>
    </row>
    <row r="478" spans="1:5" x14ac:dyDescent="0.2">
      <c r="A478" s="2">
        <v>44898</v>
      </c>
      <c r="B478" t="s">
        <v>21</v>
      </c>
      <c r="C478" t="s">
        <v>242</v>
      </c>
      <c r="D478" t="s">
        <v>263</v>
      </c>
      <c r="E478">
        <v>-10.59</v>
      </c>
    </row>
    <row r="479" spans="1:5" x14ac:dyDescent="0.2">
      <c r="A479" s="2">
        <v>44898</v>
      </c>
      <c r="B479" t="s">
        <v>21</v>
      </c>
      <c r="C479" t="s">
        <v>243</v>
      </c>
      <c r="D479" t="s">
        <v>263</v>
      </c>
      <c r="E479">
        <v>-15.89</v>
      </c>
    </row>
    <row r="480" spans="1:5" x14ac:dyDescent="0.2">
      <c r="A480" s="2">
        <v>44898</v>
      </c>
      <c r="B480" t="s">
        <v>21</v>
      </c>
      <c r="C480" t="s">
        <v>118</v>
      </c>
      <c r="D480" t="s">
        <v>12</v>
      </c>
      <c r="E480">
        <v>-21.68</v>
      </c>
    </row>
    <row r="481" spans="1:5" x14ac:dyDescent="0.2">
      <c r="A481" s="2">
        <v>44898</v>
      </c>
      <c r="B481" t="s">
        <v>21</v>
      </c>
      <c r="C481" t="s">
        <v>235</v>
      </c>
      <c r="D481" t="s">
        <v>265</v>
      </c>
      <c r="E481">
        <v>-66.92</v>
      </c>
    </row>
    <row r="482" spans="1:5" x14ac:dyDescent="0.2">
      <c r="A482" s="2">
        <v>44898</v>
      </c>
      <c r="B482" t="s">
        <v>21</v>
      </c>
      <c r="C482" t="s">
        <v>236</v>
      </c>
      <c r="D482" t="s">
        <v>11</v>
      </c>
      <c r="E482">
        <v>-28.59</v>
      </c>
    </row>
    <row r="483" spans="1:5" x14ac:dyDescent="0.2">
      <c r="A483" s="2">
        <v>44898</v>
      </c>
      <c r="B483" t="s">
        <v>21</v>
      </c>
      <c r="C483" t="s">
        <v>244</v>
      </c>
      <c r="D483" t="s">
        <v>11</v>
      </c>
      <c r="E483">
        <v>-66.709999999999994</v>
      </c>
    </row>
    <row r="484" spans="1:5" x14ac:dyDescent="0.2">
      <c r="A484" s="2">
        <v>44898</v>
      </c>
      <c r="B484" t="s">
        <v>21</v>
      </c>
      <c r="C484" t="s">
        <v>245</v>
      </c>
      <c r="D484" t="s">
        <v>266</v>
      </c>
      <c r="E484">
        <v>-12.47</v>
      </c>
    </row>
    <row r="485" spans="1:5" x14ac:dyDescent="0.2">
      <c r="A485" s="2">
        <v>44898</v>
      </c>
      <c r="B485" t="s">
        <v>21</v>
      </c>
      <c r="C485" t="s">
        <v>245</v>
      </c>
      <c r="D485" t="s">
        <v>266</v>
      </c>
      <c r="E485">
        <v>-59.81</v>
      </c>
    </row>
    <row r="486" spans="1:5" x14ac:dyDescent="0.2">
      <c r="A486" s="2">
        <v>44899</v>
      </c>
      <c r="B486" t="s">
        <v>21</v>
      </c>
      <c r="C486" t="s">
        <v>234</v>
      </c>
      <c r="D486" t="s">
        <v>266</v>
      </c>
      <c r="E486">
        <v>-146.88</v>
      </c>
    </row>
    <row r="487" spans="1:5" x14ac:dyDescent="0.2">
      <c r="A487" s="2">
        <v>44899</v>
      </c>
      <c r="B487" t="s">
        <v>21</v>
      </c>
      <c r="C487" t="s">
        <v>233</v>
      </c>
      <c r="D487" t="s">
        <v>12</v>
      </c>
      <c r="E487">
        <v>-34.08</v>
      </c>
    </row>
    <row r="488" spans="1:5" x14ac:dyDescent="0.2">
      <c r="A488" s="2">
        <v>44899</v>
      </c>
      <c r="B488" t="s">
        <v>21</v>
      </c>
      <c r="C488" t="s">
        <v>28</v>
      </c>
      <c r="D488" t="s">
        <v>268</v>
      </c>
      <c r="E488">
        <v>-11.65</v>
      </c>
    </row>
    <row r="489" spans="1:5" x14ac:dyDescent="0.2">
      <c r="A489" s="2">
        <v>44899</v>
      </c>
      <c r="B489" t="s">
        <v>21</v>
      </c>
      <c r="C489" t="s">
        <v>160</v>
      </c>
      <c r="D489" t="s">
        <v>263</v>
      </c>
      <c r="E489">
        <v>-10.59</v>
      </c>
    </row>
    <row r="490" spans="1:5" x14ac:dyDescent="0.2">
      <c r="A490" s="2">
        <v>44900</v>
      </c>
      <c r="B490" t="s">
        <v>7</v>
      </c>
      <c r="C490" t="s">
        <v>171</v>
      </c>
      <c r="D490" t="s">
        <v>266</v>
      </c>
      <c r="E490">
        <v>-160.77000000000001</v>
      </c>
    </row>
    <row r="491" spans="1:5" x14ac:dyDescent="0.2">
      <c r="A491" s="2">
        <v>44900</v>
      </c>
      <c r="B491" t="s">
        <v>7</v>
      </c>
      <c r="C491" t="s">
        <v>203</v>
      </c>
      <c r="D491" t="s">
        <v>10</v>
      </c>
      <c r="E491">
        <v>-156.16</v>
      </c>
    </row>
    <row r="492" spans="1:5" x14ac:dyDescent="0.2">
      <c r="A492" s="2">
        <v>44900</v>
      </c>
      <c r="B492" t="s">
        <v>7</v>
      </c>
      <c r="C492" t="s">
        <v>171</v>
      </c>
      <c r="D492" t="s">
        <v>266</v>
      </c>
      <c r="E492">
        <v>-22.79</v>
      </c>
    </row>
    <row r="493" spans="1:5" x14ac:dyDescent="0.2">
      <c r="A493" s="2">
        <v>44900</v>
      </c>
      <c r="B493" t="s">
        <v>7</v>
      </c>
      <c r="C493" t="s">
        <v>171</v>
      </c>
      <c r="D493" t="s">
        <v>266</v>
      </c>
      <c r="E493">
        <v>-11.3</v>
      </c>
    </row>
    <row r="494" spans="1:5" x14ac:dyDescent="0.2">
      <c r="A494" s="2">
        <v>44900</v>
      </c>
      <c r="B494" t="s">
        <v>7</v>
      </c>
      <c r="C494" t="s">
        <v>147</v>
      </c>
      <c r="D494" t="s">
        <v>9</v>
      </c>
      <c r="E494">
        <v>-4000</v>
      </c>
    </row>
    <row r="495" spans="1:5" x14ac:dyDescent="0.2">
      <c r="A495" s="2">
        <v>44900</v>
      </c>
      <c r="B495" t="s">
        <v>7</v>
      </c>
      <c r="C495" t="s">
        <v>171</v>
      </c>
      <c r="D495" t="s">
        <v>266</v>
      </c>
      <c r="E495">
        <v>88.72</v>
      </c>
    </row>
    <row r="496" spans="1:5" x14ac:dyDescent="0.2">
      <c r="A496" s="2">
        <v>44900</v>
      </c>
      <c r="B496" t="s">
        <v>16</v>
      </c>
      <c r="C496" t="s">
        <v>147</v>
      </c>
      <c r="D496" t="s">
        <v>9</v>
      </c>
      <c r="E496">
        <v>4000</v>
      </c>
    </row>
    <row r="497" spans="1:5" x14ac:dyDescent="0.2">
      <c r="A497" s="2">
        <v>44900</v>
      </c>
      <c r="B497" t="s">
        <v>21</v>
      </c>
      <c r="C497" t="s">
        <v>278</v>
      </c>
      <c r="D497" t="s">
        <v>263</v>
      </c>
      <c r="E497">
        <v>-150</v>
      </c>
    </row>
    <row r="498" spans="1:5" x14ac:dyDescent="0.2">
      <c r="A498" s="2">
        <v>44901</v>
      </c>
      <c r="B498" t="s">
        <v>7</v>
      </c>
      <c r="C498" t="s">
        <v>270</v>
      </c>
      <c r="D498" t="s">
        <v>266</v>
      </c>
      <c r="E498">
        <v>-78.400000000000006</v>
      </c>
    </row>
    <row r="499" spans="1:5" x14ac:dyDescent="0.2">
      <c r="A499" s="2">
        <v>44901</v>
      </c>
      <c r="B499" t="s">
        <v>21</v>
      </c>
      <c r="C499" t="s">
        <v>160</v>
      </c>
      <c r="D499" t="s">
        <v>263</v>
      </c>
      <c r="E499">
        <v>-15.89</v>
      </c>
    </row>
    <row r="500" spans="1:5" x14ac:dyDescent="0.2">
      <c r="A500" s="2">
        <v>44901</v>
      </c>
      <c r="B500" t="s">
        <v>21</v>
      </c>
      <c r="C500" t="s">
        <v>277</v>
      </c>
      <c r="D500" t="s">
        <v>268</v>
      </c>
      <c r="E500">
        <v>-40.28</v>
      </c>
    </row>
    <row r="501" spans="1:5" x14ac:dyDescent="0.2">
      <c r="A501" s="2">
        <v>44902</v>
      </c>
      <c r="B501" t="s">
        <v>7</v>
      </c>
      <c r="C501" t="s">
        <v>171</v>
      </c>
      <c r="D501" t="s">
        <v>266</v>
      </c>
      <c r="E501">
        <v>-23.75</v>
      </c>
    </row>
    <row r="502" spans="1:5" x14ac:dyDescent="0.2">
      <c r="A502" s="2">
        <v>44902</v>
      </c>
      <c r="B502" t="s">
        <v>7</v>
      </c>
      <c r="C502" t="s">
        <v>214</v>
      </c>
      <c r="D502" t="s">
        <v>32</v>
      </c>
      <c r="E502">
        <v>296.01</v>
      </c>
    </row>
    <row r="503" spans="1:5" x14ac:dyDescent="0.2">
      <c r="A503" s="2">
        <v>44902</v>
      </c>
      <c r="B503" t="s">
        <v>21</v>
      </c>
      <c r="C503" t="s">
        <v>276</v>
      </c>
      <c r="D503" t="s">
        <v>265</v>
      </c>
      <c r="E503">
        <v>-28.59</v>
      </c>
    </row>
    <row r="504" spans="1:5" x14ac:dyDescent="0.2">
      <c r="A504" s="2">
        <v>44902</v>
      </c>
      <c r="B504" t="s">
        <v>21</v>
      </c>
      <c r="C504" t="s">
        <v>256</v>
      </c>
      <c r="D504" t="s">
        <v>262</v>
      </c>
      <c r="E504">
        <v>-203.4</v>
      </c>
    </row>
    <row r="505" spans="1:5" x14ac:dyDescent="0.2">
      <c r="A505" s="2">
        <v>44902</v>
      </c>
      <c r="B505" t="s">
        <v>21</v>
      </c>
      <c r="C505" t="s">
        <v>159</v>
      </c>
      <c r="D505" t="s">
        <v>12</v>
      </c>
      <c r="E505">
        <v>-170.88</v>
      </c>
    </row>
    <row r="506" spans="1:5" x14ac:dyDescent="0.2">
      <c r="A506" s="2">
        <v>44902</v>
      </c>
      <c r="B506" t="s">
        <v>21</v>
      </c>
      <c r="C506" t="s">
        <v>206</v>
      </c>
      <c r="D506" t="s">
        <v>266</v>
      </c>
      <c r="E506">
        <v>-250</v>
      </c>
    </row>
    <row r="507" spans="1:5" x14ac:dyDescent="0.2">
      <c r="A507" s="2">
        <v>44902</v>
      </c>
      <c r="B507" t="s">
        <v>21</v>
      </c>
      <c r="C507" t="s">
        <v>206</v>
      </c>
      <c r="D507" t="s">
        <v>266</v>
      </c>
      <c r="E507">
        <v>-20.95</v>
      </c>
    </row>
    <row r="508" spans="1:5" x14ac:dyDescent="0.2">
      <c r="A508" s="2">
        <v>44902</v>
      </c>
      <c r="B508" t="s">
        <v>21</v>
      </c>
      <c r="C508" t="s">
        <v>53</v>
      </c>
      <c r="D508" t="s">
        <v>54</v>
      </c>
      <c r="E508">
        <v>-105</v>
      </c>
    </row>
    <row r="509" spans="1:5" x14ac:dyDescent="0.2">
      <c r="A509" s="2">
        <v>44903</v>
      </c>
      <c r="B509" t="s">
        <v>21</v>
      </c>
      <c r="C509" t="s">
        <v>181</v>
      </c>
      <c r="D509" t="s">
        <v>266</v>
      </c>
      <c r="E509">
        <v>-23.1</v>
      </c>
    </row>
    <row r="510" spans="1:5" x14ac:dyDescent="0.2">
      <c r="A510" s="2">
        <v>44903</v>
      </c>
      <c r="B510" t="s">
        <v>21</v>
      </c>
      <c r="C510" t="s">
        <v>51</v>
      </c>
      <c r="D510" t="s">
        <v>12</v>
      </c>
      <c r="E510">
        <v>-12.5</v>
      </c>
    </row>
    <row r="511" spans="1:5" x14ac:dyDescent="0.2">
      <c r="A511" s="2">
        <v>44903</v>
      </c>
      <c r="B511" t="s">
        <v>21</v>
      </c>
      <c r="C511" t="s">
        <v>51</v>
      </c>
      <c r="D511" t="s">
        <v>12</v>
      </c>
      <c r="E511">
        <v>-55.19</v>
      </c>
    </row>
    <row r="512" spans="1:5" x14ac:dyDescent="0.2">
      <c r="A512" s="2">
        <v>44903</v>
      </c>
      <c r="B512" t="s">
        <v>21</v>
      </c>
      <c r="C512" t="s">
        <v>175</v>
      </c>
      <c r="D512" t="s">
        <v>263</v>
      </c>
      <c r="E512">
        <v>-34.83</v>
      </c>
    </row>
    <row r="513" spans="1:5" x14ac:dyDescent="0.2">
      <c r="A513" s="2">
        <v>44904</v>
      </c>
      <c r="B513" t="s">
        <v>21</v>
      </c>
      <c r="C513" t="s">
        <v>149</v>
      </c>
      <c r="D513" t="s">
        <v>265</v>
      </c>
      <c r="E513">
        <v>-2.99</v>
      </c>
    </row>
    <row r="514" spans="1:5" x14ac:dyDescent="0.2">
      <c r="A514" s="2">
        <v>44904</v>
      </c>
      <c r="B514" t="s">
        <v>21</v>
      </c>
      <c r="C514" t="s">
        <v>274</v>
      </c>
      <c r="D514" t="s">
        <v>262</v>
      </c>
      <c r="E514">
        <v>-35</v>
      </c>
    </row>
    <row r="515" spans="1:5" x14ac:dyDescent="0.2">
      <c r="A515" s="2">
        <v>44904</v>
      </c>
      <c r="B515" t="s">
        <v>21</v>
      </c>
      <c r="C515" t="s">
        <v>275</v>
      </c>
      <c r="D515" t="s">
        <v>263</v>
      </c>
      <c r="E515">
        <v>-51.38</v>
      </c>
    </row>
    <row r="516" spans="1:5" x14ac:dyDescent="0.2">
      <c r="A516" s="2">
        <v>44904</v>
      </c>
      <c r="B516" t="s">
        <v>21</v>
      </c>
      <c r="C516" t="s">
        <v>193</v>
      </c>
      <c r="D516" t="s">
        <v>12</v>
      </c>
      <c r="E516">
        <v>-35.049999999999997</v>
      </c>
    </row>
    <row r="517" spans="1:5" x14ac:dyDescent="0.2">
      <c r="A517" s="2">
        <v>44905</v>
      </c>
      <c r="B517" t="s">
        <v>21</v>
      </c>
      <c r="C517" t="s">
        <v>161</v>
      </c>
      <c r="D517" t="s">
        <v>12</v>
      </c>
      <c r="E517">
        <v>-2.4900000000000002</v>
      </c>
    </row>
    <row r="518" spans="1:5" x14ac:dyDescent="0.2">
      <c r="A518" s="2">
        <v>44905</v>
      </c>
      <c r="B518" t="s">
        <v>21</v>
      </c>
      <c r="C518" t="s">
        <v>175</v>
      </c>
      <c r="D518" t="s">
        <v>12</v>
      </c>
      <c r="E518">
        <v>-21.16</v>
      </c>
    </row>
    <row r="519" spans="1:5" x14ac:dyDescent="0.2">
      <c r="A519" s="2">
        <v>44905</v>
      </c>
      <c r="B519" t="s">
        <v>21</v>
      </c>
      <c r="C519" t="s">
        <v>165</v>
      </c>
      <c r="D519" t="s">
        <v>268</v>
      </c>
      <c r="E519">
        <v>-85.48</v>
      </c>
    </row>
    <row r="520" spans="1:5" x14ac:dyDescent="0.2">
      <c r="A520" s="2">
        <v>44907</v>
      </c>
      <c r="B520" t="s">
        <v>21</v>
      </c>
      <c r="C520" t="s">
        <v>273</v>
      </c>
      <c r="D520" t="s">
        <v>262</v>
      </c>
      <c r="E520">
        <v>-121.98</v>
      </c>
    </row>
    <row r="521" spans="1:5" x14ac:dyDescent="0.2">
      <c r="A521" s="2">
        <v>44908</v>
      </c>
      <c r="B521" t="s">
        <v>7</v>
      </c>
      <c r="C521" t="s">
        <v>71</v>
      </c>
      <c r="D521" t="s">
        <v>32</v>
      </c>
      <c r="E521">
        <v>3309.3</v>
      </c>
    </row>
    <row r="522" spans="1:5" x14ac:dyDescent="0.2">
      <c r="A522" s="2">
        <v>44908</v>
      </c>
      <c r="B522" t="s">
        <v>21</v>
      </c>
      <c r="C522" t="s">
        <v>28</v>
      </c>
      <c r="D522" t="s">
        <v>268</v>
      </c>
      <c r="E522">
        <v>-16.96</v>
      </c>
    </row>
    <row r="523" spans="1:5" x14ac:dyDescent="0.2">
      <c r="A523" s="2">
        <v>44908</v>
      </c>
      <c r="B523" t="s">
        <v>21</v>
      </c>
      <c r="C523" t="s">
        <v>271</v>
      </c>
      <c r="D523" t="s">
        <v>268</v>
      </c>
      <c r="E523">
        <v>-23.56</v>
      </c>
    </row>
    <row r="524" spans="1:5" x14ac:dyDescent="0.2">
      <c r="A524" s="2">
        <v>44908</v>
      </c>
      <c r="B524" t="s">
        <v>21</v>
      </c>
      <c r="C524" t="s">
        <v>189</v>
      </c>
      <c r="D524" t="s">
        <v>54</v>
      </c>
      <c r="E524">
        <v>-105</v>
      </c>
    </row>
    <row r="525" spans="1:5" x14ac:dyDescent="0.2">
      <c r="A525" s="2">
        <v>44908</v>
      </c>
      <c r="B525" t="s">
        <v>21</v>
      </c>
      <c r="C525" t="s">
        <v>272</v>
      </c>
      <c r="D525" t="s">
        <v>268</v>
      </c>
      <c r="E525">
        <v>-5.05</v>
      </c>
    </row>
    <row r="526" spans="1:5" x14ac:dyDescent="0.2">
      <c r="A526" s="2">
        <v>44909</v>
      </c>
      <c r="B526" t="s">
        <v>21</v>
      </c>
      <c r="C526" t="s">
        <v>193</v>
      </c>
      <c r="D526" t="s">
        <v>12</v>
      </c>
      <c r="E526">
        <v>-40.5</v>
      </c>
    </row>
    <row r="527" spans="1:5" x14ac:dyDescent="0.2">
      <c r="A527" s="2">
        <v>44909</v>
      </c>
      <c r="B527" t="s">
        <v>21</v>
      </c>
      <c r="C527" t="s">
        <v>286</v>
      </c>
      <c r="D527" t="s">
        <v>268</v>
      </c>
      <c r="E527">
        <v>-17.579999999999998</v>
      </c>
    </row>
    <row r="528" spans="1:5" x14ac:dyDescent="0.2">
      <c r="A528" s="2">
        <v>44910</v>
      </c>
      <c r="B528" t="s">
        <v>7</v>
      </c>
      <c r="C528" t="s">
        <v>147</v>
      </c>
      <c r="D528" t="s">
        <v>9</v>
      </c>
      <c r="E528">
        <v>-300</v>
      </c>
    </row>
    <row r="529" spans="1:5" x14ac:dyDescent="0.2">
      <c r="A529" s="2">
        <v>44910</v>
      </c>
      <c r="B529" t="s">
        <v>7</v>
      </c>
      <c r="C529" t="s">
        <v>147</v>
      </c>
      <c r="D529" t="s">
        <v>8</v>
      </c>
      <c r="E529">
        <v>-50</v>
      </c>
    </row>
    <row r="530" spans="1:5" x14ac:dyDescent="0.2">
      <c r="A530" s="2">
        <v>44910</v>
      </c>
      <c r="B530" t="s">
        <v>16</v>
      </c>
      <c r="C530" t="s">
        <v>174</v>
      </c>
      <c r="D530" t="s">
        <v>91</v>
      </c>
      <c r="E530">
        <v>-2529.34</v>
      </c>
    </row>
    <row r="531" spans="1:5" x14ac:dyDescent="0.2">
      <c r="A531" s="2">
        <v>44910</v>
      </c>
      <c r="B531" t="s">
        <v>16</v>
      </c>
      <c r="C531" t="s">
        <v>147</v>
      </c>
      <c r="D531" t="s">
        <v>9</v>
      </c>
      <c r="E531">
        <v>300</v>
      </c>
    </row>
    <row r="532" spans="1:5" x14ac:dyDescent="0.2">
      <c r="A532" s="2">
        <v>44910</v>
      </c>
      <c r="B532" t="s">
        <v>21</v>
      </c>
      <c r="C532" t="s">
        <v>174</v>
      </c>
      <c r="D532" t="s">
        <v>91</v>
      </c>
      <c r="E532">
        <v>2529.34</v>
      </c>
    </row>
    <row r="533" spans="1:5" x14ac:dyDescent="0.2">
      <c r="A533" s="2">
        <v>44911</v>
      </c>
      <c r="B533" t="s">
        <v>7</v>
      </c>
      <c r="C533" t="s">
        <v>169</v>
      </c>
      <c r="D533" t="s">
        <v>14</v>
      </c>
      <c r="E533">
        <v>0.03</v>
      </c>
    </row>
    <row r="534" spans="1:5" x14ac:dyDescent="0.2">
      <c r="A534" s="2">
        <v>44911</v>
      </c>
      <c r="B534" t="s">
        <v>7</v>
      </c>
      <c r="C534" t="s">
        <v>198</v>
      </c>
      <c r="D534" t="s">
        <v>92</v>
      </c>
      <c r="E534">
        <v>-1255.4100000000001</v>
      </c>
    </row>
    <row r="535" spans="1:5" x14ac:dyDescent="0.2">
      <c r="A535" s="2">
        <v>44911</v>
      </c>
      <c r="B535" t="s">
        <v>16</v>
      </c>
      <c r="C535" t="s">
        <v>166</v>
      </c>
      <c r="D535" t="s">
        <v>269</v>
      </c>
      <c r="E535">
        <v>-300</v>
      </c>
    </row>
    <row r="536" spans="1:5" x14ac:dyDescent="0.2">
      <c r="A536" s="2">
        <v>44911</v>
      </c>
      <c r="B536" t="s">
        <v>21</v>
      </c>
      <c r="C536" t="s">
        <v>285</v>
      </c>
      <c r="D536" t="s">
        <v>268</v>
      </c>
      <c r="E536">
        <v>-10.9</v>
      </c>
    </row>
    <row r="537" spans="1:5" x14ac:dyDescent="0.2">
      <c r="A537" s="2">
        <v>44911</v>
      </c>
      <c r="B537" t="s">
        <v>21</v>
      </c>
      <c r="C537" t="s">
        <v>206</v>
      </c>
      <c r="D537" t="s">
        <v>266</v>
      </c>
      <c r="E537">
        <v>-43.22</v>
      </c>
    </row>
    <row r="538" spans="1:5" x14ac:dyDescent="0.2">
      <c r="A538" s="2">
        <v>44912</v>
      </c>
      <c r="B538" t="s">
        <v>21</v>
      </c>
      <c r="C538" t="s">
        <v>175</v>
      </c>
      <c r="D538" t="s">
        <v>266</v>
      </c>
      <c r="E538">
        <v>-11.45</v>
      </c>
    </row>
    <row r="539" spans="1:5" x14ac:dyDescent="0.2">
      <c r="A539" s="2">
        <v>44912</v>
      </c>
      <c r="B539" t="s">
        <v>21</v>
      </c>
      <c r="C539" t="s">
        <v>284</v>
      </c>
      <c r="D539" t="s">
        <v>266</v>
      </c>
      <c r="E539">
        <v>-24.32</v>
      </c>
    </row>
    <row r="540" spans="1:5" x14ac:dyDescent="0.2">
      <c r="A540" s="2">
        <v>44912</v>
      </c>
      <c r="B540" t="s">
        <v>21</v>
      </c>
      <c r="C540" t="s">
        <v>152</v>
      </c>
      <c r="D540" t="s">
        <v>268</v>
      </c>
      <c r="E540">
        <v>-4.95</v>
      </c>
    </row>
    <row r="541" spans="1:5" x14ac:dyDescent="0.2">
      <c r="A541" s="2">
        <v>44912</v>
      </c>
      <c r="B541" t="s">
        <v>21</v>
      </c>
      <c r="C541" t="s">
        <v>152</v>
      </c>
      <c r="D541" t="s">
        <v>12</v>
      </c>
      <c r="E541">
        <v>-317.76</v>
      </c>
    </row>
    <row r="542" spans="1:5" x14ac:dyDescent="0.2">
      <c r="A542" s="2">
        <v>44912</v>
      </c>
      <c r="B542" t="s">
        <v>21</v>
      </c>
      <c r="C542" t="s">
        <v>157</v>
      </c>
      <c r="D542" t="s">
        <v>268</v>
      </c>
      <c r="E542">
        <v>-28.23</v>
      </c>
    </row>
    <row r="543" spans="1:5" x14ac:dyDescent="0.2">
      <c r="A543" s="2">
        <v>44913</v>
      </c>
      <c r="B543" t="s">
        <v>21</v>
      </c>
      <c r="C543" t="s">
        <v>157</v>
      </c>
      <c r="D543" t="s">
        <v>268</v>
      </c>
      <c r="E543">
        <v>-28.36</v>
      </c>
    </row>
    <row r="544" spans="1:5" x14ac:dyDescent="0.2">
      <c r="A544" s="2">
        <v>44913</v>
      </c>
      <c r="B544" t="s">
        <v>21</v>
      </c>
      <c r="C544" t="s">
        <v>281</v>
      </c>
      <c r="D544" t="s">
        <v>11</v>
      </c>
      <c r="E544">
        <v>-49.96</v>
      </c>
    </row>
    <row r="545" spans="1:5" x14ac:dyDescent="0.2">
      <c r="A545" s="2">
        <v>44913</v>
      </c>
      <c r="B545" t="s">
        <v>21</v>
      </c>
      <c r="C545" t="s">
        <v>282</v>
      </c>
      <c r="D545" t="s">
        <v>266</v>
      </c>
      <c r="E545">
        <v>-34.96</v>
      </c>
    </row>
    <row r="546" spans="1:5" x14ac:dyDescent="0.2">
      <c r="A546" s="2">
        <v>44913</v>
      </c>
      <c r="B546" t="s">
        <v>21</v>
      </c>
      <c r="C546" t="s">
        <v>51</v>
      </c>
      <c r="D546" t="s">
        <v>12</v>
      </c>
      <c r="E546">
        <v>-30.75</v>
      </c>
    </row>
    <row r="547" spans="1:5" x14ac:dyDescent="0.2">
      <c r="A547" s="2">
        <v>44913</v>
      </c>
      <c r="B547" t="s">
        <v>21</v>
      </c>
      <c r="C547" t="s">
        <v>283</v>
      </c>
      <c r="D547" t="s">
        <v>268</v>
      </c>
      <c r="E547">
        <v>-44.31</v>
      </c>
    </row>
    <row r="548" spans="1:5" x14ac:dyDescent="0.2">
      <c r="A548" s="2">
        <v>44913</v>
      </c>
      <c r="B548" t="s">
        <v>21</v>
      </c>
      <c r="C548" t="s">
        <v>152</v>
      </c>
      <c r="D548" t="s">
        <v>265</v>
      </c>
      <c r="E548">
        <v>42.39</v>
      </c>
    </row>
    <row r="549" spans="1:5" x14ac:dyDescent="0.2">
      <c r="A549" s="2">
        <v>44914</v>
      </c>
      <c r="B549" t="s">
        <v>7</v>
      </c>
      <c r="C549" t="s">
        <v>171</v>
      </c>
      <c r="D549" t="s">
        <v>266</v>
      </c>
      <c r="E549">
        <v>-140.36000000000001</v>
      </c>
    </row>
    <row r="550" spans="1:5" x14ac:dyDescent="0.2">
      <c r="A550" s="2">
        <v>44914</v>
      </c>
      <c r="B550" t="s">
        <v>7</v>
      </c>
      <c r="C550" t="s">
        <v>171</v>
      </c>
      <c r="D550" t="s">
        <v>265</v>
      </c>
      <c r="E550">
        <v>8.07</v>
      </c>
    </row>
    <row r="551" spans="1:5" x14ac:dyDescent="0.2">
      <c r="A551" s="2">
        <v>44914</v>
      </c>
      <c r="B551" t="s">
        <v>21</v>
      </c>
      <c r="C551" t="s">
        <v>150</v>
      </c>
      <c r="D551" t="s">
        <v>266</v>
      </c>
      <c r="E551">
        <v>35.880000000000003</v>
      </c>
    </row>
    <row r="552" spans="1:5" x14ac:dyDescent="0.2">
      <c r="A552" s="2">
        <v>44915</v>
      </c>
      <c r="B552" t="s">
        <v>7</v>
      </c>
      <c r="C552" t="s">
        <v>124</v>
      </c>
      <c r="D552" t="s">
        <v>266</v>
      </c>
      <c r="E552">
        <v>-43.66</v>
      </c>
    </row>
    <row r="553" spans="1:5" x14ac:dyDescent="0.2">
      <c r="A553" s="2">
        <v>44915</v>
      </c>
      <c r="B553" t="s">
        <v>7</v>
      </c>
      <c r="C553" t="s">
        <v>43</v>
      </c>
      <c r="D553" t="s">
        <v>91</v>
      </c>
      <c r="E553">
        <v>-992.26</v>
      </c>
    </row>
    <row r="554" spans="1:5" x14ac:dyDescent="0.2">
      <c r="A554" s="2">
        <v>44915</v>
      </c>
      <c r="B554" t="s">
        <v>21</v>
      </c>
      <c r="C554" t="s">
        <v>233</v>
      </c>
      <c r="D554" t="s">
        <v>12</v>
      </c>
      <c r="E554">
        <v>-30.26</v>
      </c>
    </row>
    <row r="555" spans="1:5" x14ac:dyDescent="0.2">
      <c r="A555" s="2">
        <v>44915</v>
      </c>
      <c r="B555" t="s">
        <v>21</v>
      </c>
      <c r="C555" t="s">
        <v>189</v>
      </c>
      <c r="D555" t="s">
        <v>54</v>
      </c>
      <c r="E555">
        <v>-105</v>
      </c>
    </row>
    <row r="556" spans="1:5" x14ac:dyDescent="0.2">
      <c r="A556" s="2">
        <v>44915</v>
      </c>
      <c r="B556" t="s">
        <v>21</v>
      </c>
      <c r="C556" t="s">
        <v>46</v>
      </c>
      <c r="D556" t="s">
        <v>91</v>
      </c>
      <c r="E556">
        <v>992.26</v>
      </c>
    </row>
    <row r="557" spans="1:5" x14ac:dyDescent="0.2">
      <c r="A557" s="2">
        <v>44915</v>
      </c>
      <c r="B557" t="s">
        <v>21</v>
      </c>
      <c r="C557" t="s">
        <v>279</v>
      </c>
      <c r="D557" t="s">
        <v>265</v>
      </c>
      <c r="E557">
        <v>-39.99</v>
      </c>
    </row>
    <row r="558" spans="1:5" x14ac:dyDescent="0.2">
      <c r="A558" s="2">
        <v>44915</v>
      </c>
      <c r="B558" t="s">
        <v>21</v>
      </c>
      <c r="C558" t="s">
        <v>280</v>
      </c>
      <c r="D558" t="s">
        <v>262</v>
      </c>
      <c r="E558">
        <v>35</v>
      </c>
    </row>
    <row r="559" spans="1:5" x14ac:dyDescent="0.2">
      <c r="A559" s="2">
        <v>44916</v>
      </c>
      <c r="B559" t="s">
        <v>21</v>
      </c>
      <c r="C559" t="s">
        <v>237</v>
      </c>
      <c r="D559" t="s">
        <v>263</v>
      </c>
      <c r="E559">
        <v>-13.77</v>
      </c>
    </row>
    <row r="560" spans="1:5" x14ac:dyDescent="0.2">
      <c r="A560" s="2">
        <v>44916</v>
      </c>
      <c r="B560" t="s">
        <v>16</v>
      </c>
      <c r="C560" t="s">
        <v>289</v>
      </c>
      <c r="D560" t="s">
        <v>31</v>
      </c>
      <c r="E560">
        <v>50</v>
      </c>
    </row>
    <row r="561" spans="1:5" x14ac:dyDescent="0.2">
      <c r="A561" s="2">
        <v>44918</v>
      </c>
      <c r="B561" t="s">
        <v>7</v>
      </c>
      <c r="C561" t="s">
        <v>287</v>
      </c>
      <c r="D561" t="s">
        <v>262</v>
      </c>
      <c r="E561">
        <v>-99.99</v>
      </c>
    </row>
    <row r="562" spans="1:5" x14ac:dyDescent="0.2">
      <c r="A562" s="2">
        <v>44918</v>
      </c>
      <c r="B562" t="s">
        <v>16</v>
      </c>
      <c r="C562" t="s">
        <v>288</v>
      </c>
      <c r="D562" t="s">
        <v>11</v>
      </c>
      <c r="E562">
        <v>-15</v>
      </c>
    </row>
    <row r="563" spans="1:5" x14ac:dyDescent="0.2">
      <c r="A563" s="2">
        <v>44918</v>
      </c>
      <c r="B563" t="s">
        <v>21</v>
      </c>
      <c r="C563" t="s">
        <v>292</v>
      </c>
      <c r="D563" t="s">
        <v>266</v>
      </c>
      <c r="E563">
        <v>-257.5</v>
      </c>
    </row>
    <row r="564" spans="1:5" x14ac:dyDescent="0.2">
      <c r="A564" s="2">
        <v>44918</v>
      </c>
      <c r="B564" t="s">
        <v>21</v>
      </c>
      <c r="C564" t="s">
        <v>293</v>
      </c>
      <c r="D564" t="s">
        <v>264</v>
      </c>
      <c r="E564">
        <v>-43.21</v>
      </c>
    </row>
    <row r="565" spans="1:5" x14ac:dyDescent="0.2">
      <c r="A565" s="2">
        <v>44918</v>
      </c>
      <c r="B565" t="s">
        <v>21</v>
      </c>
      <c r="C565" t="s">
        <v>293</v>
      </c>
      <c r="D565" t="s">
        <v>12</v>
      </c>
      <c r="E565">
        <v>-4.78</v>
      </c>
    </row>
    <row r="566" spans="1:5" x14ac:dyDescent="0.2">
      <c r="A566" s="2">
        <v>44918</v>
      </c>
      <c r="B566" t="s">
        <v>21</v>
      </c>
      <c r="C566" t="s">
        <v>293</v>
      </c>
      <c r="D566" t="s">
        <v>12</v>
      </c>
      <c r="E566">
        <v>-12</v>
      </c>
    </row>
    <row r="567" spans="1:5" x14ac:dyDescent="0.2">
      <c r="A567" s="2">
        <v>44918</v>
      </c>
      <c r="B567" t="s">
        <v>21</v>
      </c>
      <c r="C567" t="s">
        <v>254</v>
      </c>
      <c r="D567" t="s">
        <v>12</v>
      </c>
      <c r="E567">
        <v>-11.63</v>
      </c>
    </row>
    <row r="568" spans="1:5" x14ac:dyDescent="0.2">
      <c r="A568" s="2">
        <v>44919</v>
      </c>
      <c r="B568" t="s">
        <v>21</v>
      </c>
      <c r="C568" t="s">
        <v>163</v>
      </c>
      <c r="D568" t="s">
        <v>263</v>
      </c>
      <c r="E568">
        <v>-25</v>
      </c>
    </row>
    <row r="569" spans="1:5" x14ac:dyDescent="0.2">
      <c r="A569" s="2">
        <v>44919</v>
      </c>
      <c r="B569" t="s">
        <v>21</v>
      </c>
      <c r="C569" t="s">
        <v>227</v>
      </c>
      <c r="D569" t="s">
        <v>265</v>
      </c>
      <c r="E569">
        <v>-150.07</v>
      </c>
    </row>
    <row r="570" spans="1:5" x14ac:dyDescent="0.2">
      <c r="A570" s="2">
        <v>44921</v>
      </c>
      <c r="B570" t="s">
        <v>21</v>
      </c>
      <c r="C570" t="s">
        <v>290</v>
      </c>
      <c r="D570" t="s">
        <v>266</v>
      </c>
      <c r="E570">
        <v>-5.54</v>
      </c>
    </row>
    <row r="571" spans="1:5" x14ac:dyDescent="0.2">
      <c r="A571" s="2">
        <v>44921</v>
      </c>
      <c r="B571" t="s">
        <v>21</v>
      </c>
      <c r="C571" t="s">
        <v>291</v>
      </c>
      <c r="D571" t="s">
        <v>266</v>
      </c>
      <c r="E571">
        <v>-12.05</v>
      </c>
    </row>
    <row r="572" spans="1:5" x14ac:dyDescent="0.2">
      <c r="A572" s="2">
        <v>44923</v>
      </c>
      <c r="B572" t="s">
        <v>7</v>
      </c>
      <c r="C572" t="s">
        <v>170</v>
      </c>
      <c r="D572" t="s">
        <v>32</v>
      </c>
      <c r="E572">
        <v>3308.81</v>
      </c>
    </row>
    <row r="573" spans="1:5" x14ac:dyDescent="0.2">
      <c r="A573" s="2">
        <v>44923</v>
      </c>
      <c r="B573" t="s">
        <v>21</v>
      </c>
      <c r="C573" t="s">
        <v>151</v>
      </c>
      <c r="D573" t="s">
        <v>265</v>
      </c>
      <c r="E573">
        <v>-148.4</v>
      </c>
    </row>
    <row r="574" spans="1:5" x14ac:dyDescent="0.2">
      <c r="A574" s="2">
        <v>44923</v>
      </c>
      <c r="B574" t="s">
        <v>21</v>
      </c>
      <c r="C574" t="s">
        <v>217</v>
      </c>
      <c r="D574" t="s">
        <v>266</v>
      </c>
      <c r="E574">
        <v>-53.8</v>
      </c>
    </row>
    <row r="575" spans="1:5" x14ac:dyDescent="0.2">
      <c r="A575" s="2">
        <v>44923</v>
      </c>
      <c r="B575" t="s">
        <v>21</v>
      </c>
      <c r="C575" t="s">
        <v>200</v>
      </c>
      <c r="D575" t="s">
        <v>263</v>
      </c>
      <c r="E575">
        <v>-16.11</v>
      </c>
    </row>
    <row r="576" spans="1:5" x14ac:dyDescent="0.2">
      <c r="A576" s="2">
        <v>44923</v>
      </c>
      <c r="B576" t="s">
        <v>21</v>
      </c>
      <c r="C576" t="s">
        <v>149</v>
      </c>
      <c r="D576" t="s">
        <v>266</v>
      </c>
      <c r="E576">
        <v>-75.239999999999995</v>
      </c>
    </row>
    <row r="577" spans="1:5" x14ac:dyDescent="0.2">
      <c r="A577" s="2">
        <v>44923</v>
      </c>
      <c r="B577" t="s">
        <v>21</v>
      </c>
      <c r="C577" t="s">
        <v>296</v>
      </c>
      <c r="D577" t="s">
        <v>266</v>
      </c>
      <c r="E577">
        <v>-75</v>
      </c>
    </row>
    <row r="578" spans="1:5" x14ac:dyDescent="0.2">
      <c r="A578" s="2">
        <v>44923</v>
      </c>
      <c r="B578" t="s">
        <v>21</v>
      </c>
      <c r="C578" t="s">
        <v>149</v>
      </c>
      <c r="D578" t="s">
        <v>263</v>
      </c>
      <c r="E578">
        <v>-9.99</v>
      </c>
    </row>
    <row r="579" spans="1:5" x14ac:dyDescent="0.2">
      <c r="A579" s="2">
        <v>44923</v>
      </c>
      <c r="B579" t="s">
        <v>21</v>
      </c>
      <c r="C579" t="s">
        <v>293</v>
      </c>
      <c r="D579" t="s">
        <v>264</v>
      </c>
      <c r="E579">
        <v>-52.78</v>
      </c>
    </row>
    <row r="580" spans="1:5" x14ac:dyDescent="0.2">
      <c r="A580" s="2">
        <v>44923</v>
      </c>
      <c r="B580" t="s">
        <v>21</v>
      </c>
      <c r="C580" t="s">
        <v>293</v>
      </c>
      <c r="D580" t="s">
        <v>12</v>
      </c>
      <c r="E580">
        <v>-8</v>
      </c>
    </row>
    <row r="581" spans="1:5" x14ac:dyDescent="0.2">
      <c r="A581" s="2">
        <v>44923</v>
      </c>
      <c r="B581" t="s">
        <v>21</v>
      </c>
      <c r="C581" t="s">
        <v>216</v>
      </c>
      <c r="D581" t="s">
        <v>268</v>
      </c>
      <c r="E581">
        <v>-24.54</v>
      </c>
    </row>
    <row r="582" spans="1:5" x14ac:dyDescent="0.2">
      <c r="A582" s="2">
        <v>44923</v>
      </c>
      <c r="B582" t="s">
        <v>21</v>
      </c>
      <c r="C582" t="s">
        <v>161</v>
      </c>
      <c r="D582" t="s">
        <v>264</v>
      </c>
      <c r="E582">
        <v>-41.24</v>
      </c>
    </row>
    <row r="583" spans="1:5" x14ac:dyDescent="0.2">
      <c r="A583" s="2">
        <v>44924</v>
      </c>
      <c r="B583" t="s">
        <v>7</v>
      </c>
      <c r="C583" t="s">
        <v>174</v>
      </c>
      <c r="D583" t="s">
        <v>91</v>
      </c>
      <c r="E583">
        <v>-730.53</v>
      </c>
    </row>
    <row r="584" spans="1:5" x14ac:dyDescent="0.2">
      <c r="A584" s="2">
        <v>44924</v>
      </c>
      <c r="B584" t="s">
        <v>7</v>
      </c>
      <c r="C584" t="s">
        <v>294</v>
      </c>
      <c r="D584" t="s">
        <v>232</v>
      </c>
      <c r="E584">
        <v>3870</v>
      </c>
    </row>
    <row r="585" spans="1:5" x14ac:dyDescent="0.2">
      <c r="A585" s="2">
        <v>44924</v>
      </c>
      <c r="B585" t="s">
        <v>16</v>
      </c>
      <c r="C585" t="s">
        <v>289</v>
      </c>
      <c r="D585" t="s">
        <v>31</v>
      </c>
      <c r="E585">
        <v>100</v>
      </c>
    </row>
    <row r="586" spans="1:5" x14ac:dyDescent="0.2">
      <c r="A586" s="2">
        <v>44924</v>
      </c>
      <c r="B586" t="s">
        <v>21</v>
      </c>
      <c r="C586" t="s">
        <v>174</v>
      </c>
      <c r="D586" t="s">
        <v>91</v>
      </c>
      <c r="E586">
        <v>730.53</v>
      </c>
    </row>
    <row r="587" spans="1:5" x14ac:dyDescent="0.2">
      <c r="A587" s="2">
        <v>44924</v>
      </c>
      <c r="B587" t="s">
        <v>21</v>
      </c>
      <c r="C587" t="s">
        <v>193</v>
      </c>
      <c r="D587" t="s">
        <v>12</v>
      </c>
      <c r="E587">
        <v>-32.090000000000003</v>
      </c>
    </row>
    <row r="588" spans="1:5" x14ac:dyDescent="0.2">
      <c r="A588" s="2">
        <v>44924</v>
      </c>
      <c r="B588" t="s">
        <v>21</v>
      </c>
      <c r="C588" t="s">
        <v>151</v>
      </c>
      <c r="D588" t="s">
        <v>265</v>
      </c>
      <c r="E588">
        <v>-35.03</v>
      </c>
    </row>
    <row r="589" spans="1:5" x14ac:dyDescent="0.2">
      <c r="A589" s="2">
        <v>44925</v>
      </c>
      <c r="B589" t="s">
        <v>16</v>
      </c>
      <c r="C589" t="s">
        <v>169</v>
      </c>
      <c r="D589" t="s">
        <v>14</v>
      </c>
      <c r="E589">
        <v>0.15</v>
      </c>
    </row>
    <row r="590" spans="1:5" x14ac:dyDescent="0.2">
      <c r="A590" s="2">
        <v>44925</v>
      </c>
      <c r="B590" t="s">
        <v>21</v>
      </c>
      <c r="C590" t="s">
        <v>216</v>
      </c>
      <c r="D590" t="s">
        <v>268</v>
      </c>
      <c r="E590">
        <v>-30.53</v>
      </c>
    </row>
    <row r="591" spans="1:5" x14ac:dyDescent="0.2">
      <c r="A591" s="2">
        <v>44925</v>
      </c>
      <c r="B591" t="s">
        <v>21</v>
      </c>
      <c r="C591" t="s">
        <v>193</v>
      </c>
      <c r="D591" t="s">
        <v>12</v>
      </c>
      <c r="E591">
        <v>-22.49</v>
      </c>
    </row>
    <row r="592" spans="1:5" x14ac:dyDescent="0.2">
      <c r="A592" s="2">
        <v>44926</v>
      </c>
      <c r="B592" t="s">
        <v>21</v>
      </c>
      <c r="C592" t="s">
        <v>295</v>
      </c>
      <c r="D592" t="s">
        <v>268</v>
      </c>
      <c r="E592">
        <v>-31.52</v>
      </c>
    </row>
    <row r="593" spans="1:5" x14ac:dyDescent="0.2">
      <c r="A593" s="2">
        <v>44927</v>
      </c>
      <c r="B593" t="s">
        <v>21</v>
      </c>
      <c r="C593" t="s">
        <v>309</v>
      </c>
      <c r="D593" t="s">
        <v>268</v>
      </c>
      <c r="E593">
        <v>-35.04</v>
      </c>
    </row>
    <row r="594" spans="1:5" x14ac:dyDescent="0.2">
      <c r="A594" s="2">
        <v>44927</v>
      </c>
      <c r="B594" t="s">
        <v>21</v>
      </c>
      <c r="C594" t="s">
        <v>51</v>
      </c>
      <c r="D594" t="s">
        <v>12</v>
      </c>
      <c r="E594">
        <v>-189.03</v>
      </c>
    </row>
    <row r="595" spans="1:5" x14ac:dyDescent="0.2">
      <c r="A595" s="2">
        <v>44928</v>
      </c>
      <c r="B595" t="s">
        <v>21</v>
      </c>
      <c r="C595" t="s">
        <v>307</v>
      </c>
      <c r="D595" t="s">
        <v>12</v>
      </c>
      <c r="E595">
        <v>-61.43</v>
      </c>
    </row>
    <row r="596" spans="1:5" x14ac:dyDescent="0.2">
      <c r="A596" s="2">
        <v>44928</v>
      </c>
      <c r="B596" t="s">
        <v>21</v>
      </c>
      <c r="C596" t="s">
        <v>308</v>
      </c>
      <c r="D596" t="s">
        <v>266</v>
      </c>
      <c r="E596">
        <v>-28.8</v>
      </c>
    </row>
    <row r="597" spans="1:5" x14ac:dyDescent="0.2">
      <c r="A597" s="2">
        <v>44929</v>
      </c>
      <c r="B597" t="s">
        <v>7</v>
      </c>
      <c r="C597" t="s">
        <v>147</v>
      </c>
      <c r="D597" t="s">
        <v>9</v>
      </c>
      <c r="E597">
        <v>-6000</v>
      </c>
    </row>
    <row r="598" spans="1:5" x14ac:dyDescent="0.2">
      <c r="A598" s="2">
        <v>44929</v>
      </c>
      <c r="B598" t="s">
        <v>7</v>
      </c>
      <c r="C598" t="s">
        <v>147</v>
      </c>
      <c r="D598" t="s">
        <v>9</v>
      </c>
      <c r="E598">
        <v>-300</v>
      </c>
    </row>
    <row r="599" spans="1:5" x14ac:dyDescent="0.2">
      <c r="A599" s="2">
        <v>44929</v>
      </c>
      <c r="B599" t="s">
        <v>7</v>
      </c>
      <c r="C599" t="s">
        <v>147</v>
      </c>
      <c r="D599" t="s">
        <v>8</v>
      </c>
      <c r="E599">
        <v>-50</v>
      </c>
    </row>
    <row r="600" spans="1:5" x14ac:dyDescent="0.2">
      <c r="A600" s="2">
        <v>44929</v>
      </c>
      <c r="B600" t="s">
        <v>16</v>
      </c>
      <c r="C600" t="s">
        <v>166</v>
      </c>
      <c r="D600" t="s">
        <v>269</v>
      </c>
      <c r="E600">
        <v>-300</v>
      </c>
    </row>
    <row r="601" spans="1:5" x14ac:dyDescent="0.2">
      <c r="A601" s="2">
        <v>44929</v>
      </c>
      <c r="B601" t="s">
        <v>16</v>
      </c>
      <c r="C601" t="s">
        <v>147</v>
      </c>
      <c r="D601" t="s">
        <v>9</v>
      </c>
      <c r="E601">
        <v>6000</v>
      </c>
    </row>
    <row r="602" spans="1:5" x14ac:dyDescent="0.2">
      <c r="A602" s="2">
        <v>44929</v>
      </c>
      <c r="B602" t="s">
        <v>16</v>
      </c>
      <c r="C602" t="s">
        <v>147</v>
      </c>
      <c r="D602" t="s">
        <v>9</v>
      </c>
      <c r="E602">
        <v>300</v>
      </c>
    </row>
    <row r="603" spans="1:5" x14ac:dyDescent="0.2">
      <c r="A603" s="2">
        <v>44929</v>
      </c>
      <c r="B603" t="s">
        <v>16</v>
      </c>
      <c r="C603" t="s">
        <v>147</v>
      </c>
      <c r="D603" t="s">
        <v>11</v>
      </c>
      <c r="E603">
        <v>48</v>
      </c>
    </row>
    <row r="604" spans="1:5" x14ac:dyDescent="0.2">
      <c r="A604" s="2">
        <v>44929</v>
      </c>
      <c r="B604" t="s">
        <v>21</v>
      </c>
      <c r="C604" t="s">
        <v>210</v>
      </c>
      <c r="D604" t="s">
        <v>268</v>
      </c>
      <c r="E604">
        <v>-22.11</v>
      </c>
    </row>
    <row r="605" spans="1:5" x14ac:dyDescent="0.2">
      <c r="A605" s="2">
        <v>44930</v>
      </c>
      <c r="B605" t="s">
        <v>7</v>
      </c>
      <c r="C605" t="s">
        <v>203</v>
      </c>
      <c r="D605" t="s">
        <v>10</v>
      </c>
      <c r="E605">
        <v>-50.76</v>
      </c>
    </row>
    <row r="606" spans="1:5" x14ac:dyDescent="0.2">
      <c r="A606" s="2">
        <v>44930</v>
      </c>
      <c r="B606" t="s">
        <v>16</v>
      </c>
      <c r="C606" t="s">
        <v>166</v>
      </c>
      <c r="D606" t="s">
        <v>269</v>
      </c>
      <c r="E606">
        <v>-8500</v>
      </c>
    </row>
    <row r="607" spans="1:5" x14ac:dyDescent="0.2">
      <c r="A607" s="2">
        <v>44930</v>
      </c>
      <c r="B607" t="s">
        <v>21</v>
      </c>
      <c r="C607" t="s">
        <v>306</v>
      </c>
      <c r="D607" t="s">
        <v>90</v>
      </c>
      <c r="E607">
        <v>-95</v>
      </c>
    </row>
    <row r="608" spans="1:5" x14ac:dyDescent="0.2">
      <c r="A608" s="2">
        <v>44930</v>
      </c>
      <c r="B608" t="s">
        <v>21</v>
      </c>
      <c r="C608" t="s">
        <v>206</v>
      </c>
      <c r="D608" t="s">
        <v>266</v>
      </c>
      <c r="E608">
        <v>-53.23</v>
      </c>
    </row>
    <row r="609" spans="1:5" x14ac:dyDescent="0.2">
      <c r="A609" s="2">
        <v>44930</v>
      </c>
      <c r="B609" t="s">
        <v>21</v>
      </c>
      <c r="C609" t="s">
        <v>53</v>
      </c>
      <c r="D609" t="s">
        <v>54</v>
      </c>
      <c r="E609">
        <v>-105</v>
      </c>
    </row>
    <row r="610" spans="1:5" x14ac:dyDescent="0.2">
      <c r="A610" s="2">
        <v>44931</v>
      </c>
      <c r="B610" t="s">
        <v>7</v>
      </c>
      <c r="C610" t="s">
        <v>297</v>
      </c>
      <c r="D610" t="s">
        <v>11</v>
      </c>
      <c r="E610">
        <v>-40</v>
      </c>
    </row>
    <row r="611" spans="1:5" x14ac:dyDescent="0.2">
      <c r="A611" s="2">
        <v>44931</v>
      </c>
      <c r="B611" t="s">
        <v>21</v>
      </c>
      <c r="C611" t="s">
        <v>210</v>
      </c>
      <c r="D611" t="s">
        <v>268</v>
      </c>
      <c r="E611">
        <v>-22.11</v>
      </c>
    </row>
    <row r="612" spans="1:5" x14ac:dyDescent="0.2">
      <c r="A612" s="2">
        <v>44931</v>
      </c>
      <c r="B612" t="s">
        <v>21</v>
      </c>
      <c r="C612" t="s">
        <v>211</v>
      </c>
      <c r="D612" t="s">
        <v>12</v>
      </c>
      <c r="E612">
        <v>-6.6</v>
      </c>
    </row>
    <row r="613" spans="1:5" x14ac:dyDescent="0.2">
      <c r="A613" s="2">
        <v>44931</v>
      </c>
      <c r="B613" t="s">
        <v>21</v>
      </c>
      <c r="C613" t="s">
        <v>165</v>
      </c>
      <c r="D613" t="s">
        <v>268</v>
      </c>
      <c r="E613">
        <v>-21.32</v>
      </c>
    </row>
    <row r="614" spans="1:5" x14ac:dyDescent="0.2">
      <c r="A614" s="2">
        <v>44932</v>
      </c>
      <c r="B614" t="s">
        <v>21</v>
      </c>
      <c r="C614" t="s">
        <v>304</v>
      </c>
      <c r="D614" t="s">
        <v>268</v>
      </c>
      <c r="E614">
        <v>-9.5299999999999994</v>
      </c>
    </row>
    <row r="615" spans="1:5" x14ac:dyDescent="0.2">
      <c r="A615" s="2">
        <v>44932</v>
      </c>
      <c r="B615" t="s">
        <v>21</v>
      </c>
      <c r="C615" t="s">
        <v>181</v>
      </c>
      <c r="D615" t="s">
        <v>266</v>
      </c>
      <c r="E615">
        <v>-23.1</v>
      </c>
    </row>
    <row r="616" spans="1:5" x14ac:dyDescent="0.2">
      <c r="A616" s="2">
        <v>44932</v>
      </c>
      <c r="B616" t="s">
        <v>21</v>
      </c>
      <c r="C616" t="s">
        <v>305</v>
      </c>
      <c r="D616" t="s">
        <v>264</v>
      </c>
      <c r="E616">
        <v>-67.75</v>
      </c>
    </row>
    <row r="617" spans="1:5" x14ac:dyDescent="0.2">
      <c r="A617" s="2">
        <v>44933</v>
      </c>
      <c r="B617" t="s">
        <v>21</v>
      </c>
      <c r="C617" t="s">
        <v>301</v>
      </c>
      <c r="D617" t="s">
        <v>310</v>
      </c>
      <c r="E617">
        <v>-63.56</v>
      </c>
    </row>
    <row r="618" spans="1:5" x14ac:dyDescent="0.2">
      <c r="A618" s="2">
        <v>44933</v>
      </c>
      <c r="B618" t="s">
        <v>21</v>
      </c>
      <c r="C618" t="s">
        <v>89</v>
      </c>
      <c r="D618" t="s">
        <v>268</v>
      </c>
      <c r="E618">
        <v>-17.41</v>
      </c>
    </row>
    <row r="619" spans="1:5" x14ac:dyDescent="0.2">
      <c r="A619" s="2">
        <v>44933</v>
      </c>
      <c r="B619" t="s">
        <v>21</v>
      </c>
      <c r="C619" t="s">
        <v>302</v>
      </c>
      <c r="D619" t="s">
        <v>310</v>
      </c>
      <c r="E619">
        <v>-2432.66</v>
      </c>
    </row>
    <row r="620" spans="1:5" x14ac:dyDescent="0.2">
      <c r="A620" s="2">
        <v>44933</v>
      </c>
      <c r="B620" t="s">
        <v>21</v>
      </c>
      <c r="C620" t="s">
        <v>303</v>
      </c>
      <c r="D620" t="s">
        <v>310</v>
      </c>
      <c r="E620">
        <v>-47.68</v>
      </c>
    </row>
    <row r="621" spans="1:5" x14ac:dyDescent="0.2">
      <c r="A621" s="2">
        <v>44933</v>
      </c>
      <c r="B621" t="s">
        <v>21</v>
      </c>
      <c r="C621" t="s">
        <v>150</v>
      </c>
      <c r="D621" t="s">
        <v>265</v>
      </c>
      <c r="E621">
        <v>-206.29</v>
      </c>
    </row>
    <row r="622" spans="1:5" x14ac:dyDescent="0.2">
      <c r="A622" s="2">
        <v>44934</v>
      </c>
      <c r="B622" t="s">
        <v>21</v>
      </c>
      <c r="C622" t="s">
        <v>172</v>
      </c>
      <c r="D622" t="s">
        <v>265</v>
      </c>
      <c r="E622">
        <v>-2.99</v>
      </c>
    </row>
    <row r="623" spans="1:5" x14ac:dyDescent="0.2">
      <c r="A623" s="2">
        <v>44934</v>
      </c>
      <c r="B623" t="s">
        <v>21</v>
      </c>
      <c r="C623" t="s">
        <v>299</v>
      </c>
      <c r="D623" t="s">
        <v>310</v>
      </c>
      <c r="E623">
        <v>-135.63</v>
      </c>
    </row>
    <row r="624" spans="1:5" x14ac:dyDescent="0.2">
      <c r="A624" s="2">
        <v>44934</v>
      </c>
      <c r="B624" t="s">
        <v>21</v>
      </c>
      <c r="C624" t="s">
        <v>300</v>
      </c>
      <c r="D624" t="s">
        <v>266</v>
      </c>
      <c r="E624">
        <v>-114.75</v>
      </c>
    </row>
    <row r="625" spans="1:5" x14ac:dyDescent="0.2">
      <c r="A625" s="2">
        <v>44934</v>
      </c>
      <c r="B625" t="s">
        <v>21</v>
      </c>
      <c r="C625" t="s">
        <v>103</v>
      </c>
      <c r="D625" t="s">
        <v>12</v>
      </c>
      <c r="E625">
        <v>-67.44</v>
      </c>
    </row>
    <row r="626" spans="1:5" x14ac:dyDescent="0.2">
      <c r="A626" s="2">
        <v>44935</v>
      </c>
      <c r="B626" t="s">
        <v>7</v>
      </c>
      <c r="C626" t="s">
        <v>106</v>
      </c>
      <c r="D626" t="s">
        <v>12</v>
      </c>
      <c r="E626">
        <v>-54.58</v>
      </c>
    </row>
    <row r="627" spans="1:5" x14ac:dyDescent="0.2">
      <c r="A627" s="2">
        <v>44935</v>
      </c>
      <c r="B627" t="s">
        <v>7</v>
      </c>
      <c r="C627" t="s">
        <v>106</v>
      </c>
      <c r="D627" t="s">
        <v>266</v>
      </c>
      <c r="E627">
        <v>-18</v>
      </c>
    </row>
    <row r="628" spans="1:5" x14ac:dyDescent="0.2">
      <c r="A628" s="2">
        <v>44935</v>
      </c>
      <c r="B628" t="s">
        <v>21</v>
      </c>
      <c r="C628" t="s">
        <v>298</v>
      </c>
      <c r="D628" t="s">
        <v>268</v>
      </c>
      <c r="E628">
        <v>-7.62</v>
      </c>
    </row>
    <row r="629" spans="1:5" x14ac:dyDescent="0.2">
      <c r="A629" s="2">
        <v>44936</v>
      </c>
      <c r="B629" t="s">
        <v>7</v>
      </c>
      <c r="C629" t="s">
        <v>313</v>
      </c>
      <c r="D629" t="s">
        <v>11</v>
      </c>
      <c r="E629">
        <v>-15</v>
      </c>
    </row>
    <row r="630" spans="1:5" x14ac:dyDescent="0.2">
      <c r="A630" s="2">
        <v>44936</v>
      </c>
      <c r="B630" t="s">
        <v>21</v>
      </c>
      <c r="C630" t="s">
        <v>211</v>
      </c>
      <c r="D630" t="s">
        <v>12</v>
      </c>
      <c r="E630">
        <v>-19.32</v>
      </c>
    </row>
    <row r="631" spans="1:5" x14ac:dyDescent="0.2">
      <c r="A631" s="2">
        <v>44936</v>
      </c>
      <c r="B631" t="s">
        <v>21</v>
      </c>
      <c r="C631" t="s">
        <v>205</v>
      </c>
      <c r="D631" t="s">
        <v>268</v>
      </c>
      <c r="E631">
        <v>-17.37</v>
      </c>
    </row>
    <row r="632" spans="1:5" x14ac:dyDescent="0.2">
      <c r="A632" s="2">
        <v>44936</v>
      </c>
      <c r="B632" t="s">
        <v>21</v>
      </c>
      <c r="C632" t="s">
        <v>161</v>
      </c>
      <c r="D632" t="s">
        <v>264</v>
      </c>
      <c r="E632">
        <v>-35.39</v>
      </c>
    </row>
    <row r="633" spans="1:5" x14ac:dyDescent="0.2">
      <c r="A633" s="2">
        <v>44936</v>
      </c>
      <c r="B633" t="s">
        <v>21</v>
      </c>
      <c r="C633" t="s">
        <v>53</v>
      </c>
      <c r="D633" t="s">
        <v>54</v>
      </c>
      <c r="E633">
        <v>-105</v>
      </c>
    </row>
    <row r="634" spans="1:5" x14ac:dyDescent="0.2">
      <c r="A634" s="2">
        <v>44937</v>
      </c>
      <c r="B634" t="s">
        <v>7</v>
      </c>
      <c r="C634" t="s">
        <v>171</v>
      </c>
      <c r="D634" t="s">
        <v>266</v>
      </c>
      <c r="E634">
        <v>-25.28</v>
      </c>
    </row>
    <row r="635" spans="1:5" x14ac:dyDescent="0.2">
      <c r="A635" s="2">
        <v>44937</v>
      </c>
      <c r="B635" t="s">
        <v>7</v>
      </c>
      <c r="C635" t="s">
        <v>171</v>
      </c>
      <c r="D635" t="s">
        <v>12</v>
      </c>
      <c r="E635">
        <v>-20.85</v>
      </c>
    </row>
    <row r="636" spans="1:5" x14ac:dyDescent="0.2">
      <c r="A636" s="2">
        <v>44937</v>
      </c>
      <c r="B636" t="s">
        <v>7</v>
      </c>
      <c r="C636" t="s">
        <v>171</v>
      </c>
      <c r="D636" t="s">
        <v>265</v>
      </c>
      <c r="E636">
        <v>-117.17</v>
      </c>
    </row>
    <row r="637" spans="1:5" x14ac:dyDescent="0.2">
      <c r="A637" s="2">
        <v>44937</v>
      </c>
      <c r="B637" t="s">
        <v>7</v>
      </c>
      <c r="C637" t="s">
        <v>170</v>
      </c>
      <c r="D637" t="s">
        <v>32</v>
      </c>
      <c r="E637">
        <v>3106.4</v>
      </c>
    </row>
    <row r="638" spans="1:5" x14ac:dyDescent="0.2">
      <c r="A638" s="2">
        <v>44937</v>
      </c>
      <c r="B638" t="s">
        <v>7</v>
      </c>
      <c r="C638" t="s">
        <v>214</v>
      </c>
      <c r="D638" t="s">
        <v>32</v>
      </c>
      <c r="E638">
        <v>512.70000000000005</v>
      </c>
    </row>
    <row r="639" spans="1:5" x14ac:dyDescent="0.2">
      <c r="A639" s="2">
        <v>44937</v>
      </c>
      <c r="B639" t="s">
        <v>21</v>
      </c>
      <c r="C639" t="s">
        <v>210</v>
      </c>
      <c r="D639" t="s">
        <v>268</v>
      </c>
      <c r="E639">
        <v>-21.93</v>
      </c>
    </row>
    <row r="640" spans="1:5" x14ac:dyDescent="0.2">
      <c r="A640" s="2">
        <v>44938</v>
      </c>
      <c r="B640" t="s">
        <v>7</v>
      </c>
      <c r="C640" t="s">
        <v>171</v>
      </c>
      <c r="D640" t="s">
        <v>11</v>
      </c>
      <c r="E640">
        <v>-40.06</v>
      </c>
    </row>
    <row r="641" spans="1:5" x14ac:dyDescent="0.2">
      <c r="A641" s="2">
        <v>44938</v>
      </c>
      <c r="B641" t="s">
        <v>7</v>
      </c>
      <c r="C641" t="s">
        <v>171</v>
      </c>
      <c r="D641" t="s">
        <v>265</v>
      </c>
      <c r="E641">
        <v>-32.229999999999997</v>
      </c>
    </row>
    <row r="642" spans="1:5" x14ac:dyDescent="0.2">
      <c r="A642" s="2">
        <v>44939</v>
      </c>
      <c r="B642" t="s">
        <v>7</v>
      </c>
      <c r="C642" t="s">
        <v>169</v>
      </c>
      <c r="D642" t="s">
        <v>14</v>
      </c>
      <c r="E642">
        <v>0.03</v>
      </c>
    </row>
    <row r="643" spans="1:5" x14ac:dyDescent="0.2">
      <c r="A643" s="2">
        <v>44939</v>
      </c>
      <c r="B643" t="s">
        <v>7</v>
      </c>
      <c r="C643" t="s">
        <v>312</v>
      </c>
      <c r="D643" t="s">
        <v>268</v>
      </c>
      <c r="E643">
        <v>-14.77</v>
      </c>
    </row>
    <row r="644" spans="1:5" x14ac:dyDescent="0.2">
      <c r="A644" s="2">
        <v>44939</v>
      </c>
      <c r="B644" t="s">
        <v>21</v>
      </c>
      <c r="C644" t="s">
        <v>209</v>
      </c>
      <c r="D644" t="s">
        <v>264</v>
      </c>
      <c r="E644">
        <v>-45.76</v>
      </c>
    </row>
    <row r="645" spans="1:5" x14ac:dyDescent="0.2">
      <c r="A645" s="2">
        <v>44939</v>
      </c>
      <c r="B645" t="s">
        <v>21</v>
      </c>
      <c r="C645" t="s">
        <v>255</v>
      </c>
      <c r="D645" t="s">
        <v>268</v>
      </c>
      <c r="E645">
        <v>-38.35</v>
      </c>
    </row>
    <row r="646" spans="1:5" x14ac:dyDescent="0.2">
      <c r="A646" s="2">
        <v>44940</v>
      </c>
      <c r="B646" t="s">
        <v>21</v>
      </c>
      <c r="C646" t="s">
        <v>318</v>
      </c>
      <c r="D646" t="s">
        <v>310</v>
      </c>
      <c r="E646">
        <v>-54.34</v>
      </c>
    </row>
    <row r="647" spans="1:5" x14ac:dyDescent="0.2">
      <c r="A647" s="2">
        <v>44941</v>
      </c>
      <c r="B647" t="s">
        <v>21</v>
      </c>
      <c r="C647" t="s">
        <v>138</v>
      </c>
      <c r="D647" t="s">
        <v>268</v>
      </c>
      <c r="E647">
        <v>-26.99</v>
      </c>
    </row>
    <row r="648" spans="1:5" x14ac:dyDescent="0.2">
      <c r="A648" s="2">
        <v>44941</v>
      </c>
      <c r="B648" t="s">
        <v>21</v>
      </c>
      <c r="C648" t="s">
        <v>317</v>
      </c>
      <c r="D648" t="s">
        <v>266</v>
      </c>
      <c r="E648">
        <v>-53.83</v>
      </c>
    </row>
    <row r="649" spans="1:5" x14ac:dyDescent="0.2">
      <c r="A649" s="2">
        <v>44942</v>
      </c>
      <c r="B649" t="s">
        <v>21</v>
      </c>
      <c r="C649" t="s">
        <v>314</v>
      </c>
      <c r="D649" t="s">
        <v>12</v>
      </c>
      <c r="E649">
        <v>-31.77</v>
      </c>
    </row>
    <row r="650" spans="1:5" x14ac:dyDescent="0.2">
      <c r="A650" s="2">
        <v>44942</v>
      </c>
      <c r="B650" t="s">
        <v>21</v>
      </c>
      <c r="C650" t="s">
        <v>315</v>
      </c>
      <c r="D650" t="s">
        <v>12</v>
      </c>
      <c r="E650">
        <v>-5.38</v>
      </c>
    </row>
    <row r="651" spans="1:5" x14ac:dyDescent="0.2">
      <c r="A651" s="2">
        <v>44942</v>
      </c>
      <c r="B651" t="s">
        <v>21</v>
      </c>
      <c r="C651" t="s">
        <v>316</v>
      </c>
      <c r="D651" t="s">
        <v>310</v>
      </c>
      <c r="E651">
        <v>-291.58</v>
      </c>
    </row>
    <row r="652" spans="1:5" x14ac:dyDescent="0.2">
      <c r="A652" s="2">
        <v>44943</v>
      </c>
      <c r="B652" t="s">
        <v>7</v>
      </c>
      <c r="C652" t="s">
        <v>106</v>
      </c>
      <c r="D652" t="s">
        <v>265</v>
      </c>
      <c r="E652">
        <v>100.48</v>
      </c>
    </row>
    <row r="653" spans="1:5" x14ac:dyDescent="0.2">
      <c r="A653" s="2">
        <v>44943</v>
      </c>
      <c r="B653" t="s">
        <v>7</v>
      </c>
      <c r="C653" t="s">
        <v>311</v>
      </c>
      <c r="D653" t="s">
        <v>266</v>
      </c>
      <c r="E653">
        <v>78.400000000000006</v>
      </c>
    </row>
    <row r="654" spans="1:5" x14ac:dyDescent="0.2">
      <c r="A654" s="2">
        <v>44943</v>
      </c>
      <c r="B654" t="s">
        <v>7</v>
      </c>
      <c r="C654" t="s">
        <v>6</v>
      </c>
      <c r="D654" t="s">
        <v>9</v>
      </c>
      <c r="E654">
        <v>-300</v>
      </c>
    </row>
    <row r="655" spans="1:5" x14ac:dyDescent="0.2">
      <c r="A655" s="2">
        <v>44943</v>
      </c>
      <c r="B655" t="s">
        <v>7</v>
      </c>
      <c r="C655" t="s">
        <v>6</v>
      </c>
      <c r="D655" t="s">
        <v>8</v>
      </c>
      <c r="E655">
        <v>-50</v>
      </c>
    </row>
    <row r="656" spans="1:5" x14ac:dyDescent="0.2">
      <c r="A656" s="2">
        <v>44943</v>
      </c>
      <c r="B656" t="s">
        <v>16</v>
      </c>
      <c r="C656" t="s">
        <v>6</v>
      </c>
      <c r="D656" t="s">
        <v>9</v>
      </c>
      <c r="E656">
        <v>300</v>
      </c>
    </row>
    <row r="657" spans="1:5" x14ac:dyDescent="0.2">
      <c r="A657" s="2">
        <v>44943</v>
      </c>
      <c r="B657" t="s">
        <v>7</v>
      </c>
      <c r="C657" t="s">
        <v>171</v>
      </c>
      <c r="D657" t="s">
        <v>266</v>
      </c>
      <c r="E657">
        <v>-44.53</v>
      </c>
    </row>
    <row r="658" spans="1:5" x14ac:dyDescent="0.2">
      <c r="A658" s="2">
        <v>44943</v>
      </c>
      <c r="B658" t="s">
        <v>7</v>
      </c>
      <c r="C658" t="s">
        <v>171</v>
      </c>
      <c r="D658" t="s">
        <v>12</v>
      </c>
      <c r="E658">
        <v>-12.8</v>
      </c>
    </row>
    <row r="659" spans="1:5" x14ac:dyDescent="0.2">
      <c r="A659" s="2">
        <v>44943</v>
      </c>
      <c r="B659" t="s">
        <v>7</v>
      </c>
      <c r="C659" t="s">
        <v>171</v>
      </c>
      <c r="D659" t="s">
        <v>12</v>
      </c>
      <c r="E659">
        <v>-5.22</v>
      </c>
    </row>
    <row r="660" spans="1:5" x14ac:dyDescent="0.2">
      <c r="A660" s="2">
        <v>44943</v>
      </c>
      <c r="B660" t="s">
        <v>16</v>
      </c>
      <c r="C660" t="s">
        <v>166</v>
      </c>
      <c r="D660" t="s">
        <v>269</v>
      </c>
      <c r="E660">
        <v>-300</v>
      </c>
    </row>
    <row r="661" spans="1:5" x14ac:dyDescent="0.2">
      <c r="A661" s="2">
        <v>44943</v>
      </c>
      <c r="B661" t="s">
        <v>21</v>
      </c>
      <c r="C661" t="s">
        <v>254</v>
      </c>
      <c r="D661" t="s">
        <v>264</v>
      </c>
      <c r="E661">
        <v>-33.090000000000003</v>
      </c>
    </row>
    <row r="662" spans="1:5" x14ac:dyDescent="0.2">
      <c r="A662" s="2">
        <v>44944</v>
      </c>
      <c r="B662" t="s">
        <v>7</v>
      </c>
      <c r="C662" t="s">
        <v>320</v>
      </c>
      <c r="D662" t="s">
        <v>11</v>
      </c>
      <c r="E662">
        <v>-23</v>
      </c>
    </row>
    <row r="663" spans="1:5" x14ac:dyDescent="0.2">
      <c r="A663" s="2">
        <v>44944</v>
      </c>
      <c r="B663" t="s">
        <v>7</v>
      </c>
      <c r="C663" t="s">
        <v>183</v>
      </c>
      <c r="D663" t="s">
        <v>14</v>
      </c>
      <c r="E663">
        <v>3</v>
      </c>
    </row>
    <row r="664" spans="1:5" x14ac:dyDescent="0.2">
      <c r="A664" s="2">
        <v>44944</v>
      </c>
      <c r="B664" t="s">
        <v>7</v>
      </c>
      <c r="C664" t="s">
        <v>214</v>
      </c>
      <c r="D664" t="s">
        <v>32</v>
      </c>
      <c r="E664">
        <v>433.7</v>
      </c>
    </row>
    <row r="665" spans="1:5" x14ac:dyDescent="0.2">
      <c r="A665" s="2">
        <v>44944</v>
      </c>
      <c r="B665" t="s">
        <v>21</v>
      </c>
      <c r="C665" t="s">
        <v>210</v>
      </c>
      <c r="D665" t="s">
        <v>268</v>
      </c>
      <c r="E665">
        <v>-23.12</v>
      </c>
    </row>
    <row r="666" spans="1:5" x14ac:dyDescent="0.2">
      <c r="A666" s="2">
        <v>44944</v>
      </c>
      <c r="B666" t="s">
        <v>21</v>
      </c>
      <c r="C666" t="s">
        <v>211</v>
      </c>
      <c r="D666" t="s">
        <v>12</v>
      </c>
      <c r="E666">
        <v>-3.52</v>
      </c>
    </row>
    <row r="667" spans="1:5" x14ac:dyDescent="0.2">
      <c r="A667" s="2">
        <v>44944</v>
      </c>
      <c r="B667" t="s">
        <v>21</v>
      </c>
      <c r="C667" t="s">
        <v>216</v>
      </c>
      <c r="D667" t="s">
        <v>268</v>
      </c>
      <c r="E667">
        <v>-22.64</v>
      </c>
    </row>
    <row r="668" spans="1:5" x14ac:dyDescent="0.2">
      <c r="A668" s="2">
        <v>44944</v>
      </c>
      <c r="B668" t="s">
        <v>21</v>
      </c>
      <c r="C668" t="s">
        <v>209</v>
      </c>
      <c r="D668" t="s">
        <v>268</v>
      </c>
      <c r="E668">
        <v>-18.91</v>
      </c>
    </row>
    <row r="669" spans="1:5" x14ac:dyDescent="0.2">
      <c r="A669" s="2">
        <v>44944</v>
      </c>
      <c r="B669" t="s">
        <v>21</v>
      </c>
      <c r="C669" t="s">
        <v>53</v>
      </c>
      <c r="D669" t="s">
        <v>54</v>
      </c>
      <c r="E669">
        <v>-105</v>
      </c>
    </row>
    <row r="670" spans="1:5" x14ac:dyDescent="0.2">
      <c r="A670" s="2">
        <v>44945</v>
      </c>
      <c r="B670" t="s">
        <v>21</v>
      </c>
      <c r="C670" t="s">
        <v>329</v>
      </c>
      <c r="D670" t="s">
        <v>268</v>
      </c>
      <c r="E670">
        <v>-35.270000000000003</v>
      </c>
    </row>
    <row r="671" spans="1:5" x14ac:dyDescent="0.2">
      <c r="A671" s="2">
        <v>44945</v>
      </c>
      <c r="B671" t="s">
        <v>21</v>
      </c>
      <c r="C671" t="s">
        <v>330</v>
      </c>
      <c r="D671" t="s">
        <v>268</v>
      </c>
      <c r="E671">
        <v>-5.51</v>
      </c>
    </row>
    <row r="672" spans="1:5" x14ac:dyDescent="0.2">
      <c r="A672" s="2">
        <v>44945</v>
      </c>
      <c r="B672" t="s">
        <v>21</v>
      </c>
      <c r="C672" t="s">
        <v>331</v>
      </c>
      <c r="D672" t="s">
        <v>266</v>
      </c>
      <c r="E672">
        <v>-29.99</v>
      </c>
    </row>
    <row r="673" spans="1:5" x14ac:dyDescent="0.2">
      <c r="A673" s="2">
        <v>44945</v>
      </c>
      <c r="B673" t="s">
        <v>21</v>
      </c>
      <c r="C673" t="s">
        <v>205</v>
      </c>
      <c r="D673" t="s">
        <v>268</v>
      </c>
      <c r="E673">
        <v>-15.67</v>
      </c>
    </row>
    <row r="674" spans="1:5" x14ac:dyDescent="0.2">
      <c r="A674" s="2">
        <v>44946</v>
      </c>
      <c r="B674" t="s">
        <v>21</v>
      </c>
      <c r="C674" t="s">
        <v>195</v>
      </c>
      <c r="D674" t="s">
        <v>265</v>
      </c>
      <c r="E674">
        <v>-39.99</v>
      </c>
    </row>
    <row r="675" spans="1:5" x14ac:dyDescent="0.2">
      <c r="A675" s="2">
        <v>44946</v>
      </c>
      <c r="B675" t="s">
        <v>21</v>
      </c>
      <c r="C675" t="s">
        <v>326</v>
      </c>
      <c r="D675" t="s">
        <v>266</v>
      </c>
      <c r="E675">
        <v>-17.239999999999998</v>
      </c>
    </row>
    <row r="676" spans="1:5" x14ac:dyDescent="0.2">
      <c r="A676" s="2">
        <v>44946</v>
      </c>
      <c r="B676" t="s">
        <v>21</v>
      </c>
      <c r="C676" t="s">
        <v>304</v>
      </c>
      <c r="D676" t="s">
        <v>268</v>
      </c>
      <c r="E676">
        <v>-9.5299999999999994</v>
      </c>
    </row>
    <row r="677" spans="1:5" x14ac:dyDescent="0.2">
      <c r="A677" s="2">
        <v>44946</v>
      </c>
      <c r="B677" t="s">
        <v>21</v>
      </c>
      <c r="C677" t="s">
        <v>327</v>
      </c>
      <c r="D677" t="s">
        <v>268</v>
      </c>
      <c r="E677">
        <v>-15.15</v>
      </c>
    </row>
    <row r="678" spans="1:5" x14ac:dyDescent="0.2">
      <c r="A678" s="2">
        <v>44946</v>
      </c>
      <c r="B678" t="s">
        <v>21</v>
      </c>
      <c r="C678" t="s">
        <v>175</v>
      </c>
      <c r="D678" t="s">
        <v>265</v>
      </c>
      <c r="E678">
        <v>-8.4600000000000009</v>
      </c>
    </row>
    <row r="679" spans="1:5" x14ac:dyDescent="0.2">
      <c r="A679" s="2">
        <v>44946</v>
      </c>
      <c r="B679" t="s">
        <v>21</v>
      </c>
      <c r="C679" t="s">
        <v>328</v>
      </c>
      <c r="D679" t="s">
        <v>268</v>
      </c>
      <c r="E679">
        <v>-22.56</v>
      </c>
    </row>
    <row r="680" spans="1:5" x14ac:dyDescent="0.2">
      <c r="A680" s="2">
        <v>44948</v>
      </c>
      <c r="B680" t="s">
        <v>21</v>
      </c>
      <c r="C680" t="s">
        <v>322</v>
      </c>
      <c r="D680" t="s">
        <v>264</v>
      </c>
      <c r="E680">
        <v>-32.56</v>
      </c>
    </row>
    <row r="681" spans="1:5" x14ac:dyDescent="0.2">
      <c r="A681" s="2">
        <v>44948</v>
      </c>
      <c r="B681" t="s">
        <v>21</v>
      </c>
      <c r="C681" t="s">
        <v>322</v>
      </c>
      <c r="D681" t="s">
        <v>264</v>
      </c>
      <c r="E681">
        <v>-227.8</v>
      </c>
    </row>
    <row r="682" spans="1:5" x14ac:dyDescent="0.2">
      <c r="A682" s="2">
        <v>44948</v>
      </c>
      <c r="B682" t="s">
        <v>21</v>
      </c>
      <c r="C682" t="s">
        <v>174</v>
      </c>
      <c r="D682" t="s">
        <v>91</v>
      </c>
      <c r="E682">
        <v>1602</v>
      </c>
    </row>
    <row r="683" spans="1:5" x14ac:dyDescent="0.2">
      <c r="A683" s="2">
        <v>44948</v>
      </c>
      <c r="B683" t="s">
        <v>21</v>
      </c>
      <c r="C683" t="s">
        <v>174</v>
      </c>
      <c r="D683" t="s">
        <v>91</v>
      </c>
      <c r="E683">
        <v>4000</v>
      </c>
    </row>
    <row r="684" spans="1:5" x14ac:dyDescent="0.2">
      <c r="A684" s="2">
        <v>44949</v>
      </c>
      <c r="B684" t="s">
        <v>7</v>
      </c>
      <c r="C684" t="s">
        <v>319</v>
      </c>
      <c r="D684" t="s">
        <v>92</v>
      </c>
      <c r="E684">
        <v>-732.57</v>
      </c>
    </row>
    <row r="685" spans="1:5" x14ac:dyDescent="0.2">
      <c r="A685" s="2">
        <v>44949</v>
      </c>
      <c r="B685" t="s">
        <v>7</v>
      </c>
      <c r="C685" t="s">
        <v>106</v>
      </c>
      <c r="D685" t="s">
        <v>12</v>
      </c>
      <c r="E685">
        <v>-69.23</v>
      </c>
    </row>
    <row r="686" spans="1:5" x14ac:dyDescent="0.2">
      <c r="A686" s="2">
        <v>44949</v>
      </c>
      <c r="B686" t="s">
        <v>7</v>
      </c>
      <c r="C686" t="s">
        <v>43</v>
      </c>
      <c r="D686" t="s">
        <v>91</v>
      </c>
      <c r="E686">
        <v>-4000</v>
      </c>
    </row>
    <row r="687" spans="1:5" x14ac:dyDescent="0.2">
      <c r="A687" s="2">
        <v>44949</v>
      </c>
      <c r="B687" t="s">
        <v>7</v>
      </c>
      <c r="C687" t="s">
        <v>106</v>
      </c>
      <c r="D687" t="s">
        <v>11</v>
      </c>
      <c r="E687">
        <v>16.149999999999999</v>
      </c>
    </row>
    <row r="688" spans="1:5" x14ac:dyDescent="0.2">
      <c r="A688" s="2">
        <v>44949</v>
      </c>
      <c r="B688" t="s">
        <v>16</v>
      </c>
      <c r="C688" t="s">
        <v>43</v>
      </c>
      <c r="D688" t="s">
        <v>91</v>
      </c>
      <c r="E688">
        <v>-1602</v>
      </c>
    </row>
    <row r="689" spans="1:5" x14ac:dyDescent="0.2">
      <c r="A689" s="2">
        <v>44949</v>
      </c>
      <c r="B689" t="s">
        <v>21</v>
      </c>
      <c r="C689" t="s">
        <v>189</v>
      </c>
      <c r="D689" t="s">
        <v>54</v>
      </c>
      <c r="E689">
        <v>-105</v>
      </c>
    </row>
    <row r="690" spans="1:5" x14ac:dyDescent="0.2">
      <c r="A690" s="2">
        <v>44949</v>
      </c>
      <c r="B690" t="s">
        <v>21</v>
      </c>
      <c r="C690" t="s">
        <v>321</v>
      </c>
      <c r="D690" t="s">
        <v>12</v>
      </c>
      <c r="E690">
        <v>-36.92</v>
      </c>
    </row>
    <row r="691" spans="1:5" x14ac:dyDescent="0.2">
      <c r="A691" s="2">
        <v>44949</v>
      </c>
      <c r="B691" t="s">
        <v>21</v>
      </c>
      <c r="C691" t="s">
        <v>323</v>
      </c>
      <c r="D691" t="s">
        <v>310</v>
      </c>
      <c r="E691">
        <v>-60.72</v>
      </c>
    </row>
    <row r="692" spans="1:5" x14ac:dyDescent="0.2">
      <c r="A692" s="2">
        <v>44949</v>
      </c>
      <c r="B692" t="s">
        <v>21</v>
      </c>
      <c r="C692" t="s">
        <v>324</v>
      </c>
      <c r="D692" t="s">
        <v>264</v>
      </c>
      <c r="E692">
        <v>-8</v>
      </c>
    </row>
    <row r="693" spans="1:5" x14ac:dyDescent="0.2">
      <c r="A693" s="2">
        <v>44949</v>
      </c>
      <c r="B693" t="s">
        <v>21</v>
      </c>
      <c r="C693" t="s">
        <v>325</v>
      </c>
      <c r="D693" t="s">
        <v>268</v>
      </c>
      <c r="E693">
        <v>-87.18</v>
      </c>
    </row>
    <row r="694" spans="1:5" x14ac:dyDescent="0.2">
      <c r="A694" s="3">
        <v>44950</v>
      </c>
      <c r="B694" t="s">
        <v>7</v>
      </c>
      <c r="C694" t="s">
        <v>214</v>
      </c>
      <c r="D694" s="4" t="s">
        <v>32</v>
      </c>
      <c r="E694">
        <v>433.7</v>
      </c>
    </row>
    <row r="695" spans="1:5" x14ac:dyDescent="0.2">
      <c r="A695" s="3">
        <v>44950</v>
      </c>
      <c r="B695" t="s">
        <v>21</v>
      </c>
      <c r="C695" t="s">
        <v>338</v>
      </c>
      <c r="D695" s="4" t="s">
        <v>268</v>
      </c>
      <c r="E695">
        <v>-8.49</v>
      </c>
    </row>
    <row r="696" spans="1:5" x14ac:dyDescent="0.2">
      <c r="A696" s="3">
        <v>44950</v>
      </c>
      <c r="B696" t="s">
        <v>21</v>
      </c>
      <c r="C696" t="s">
        <v>227</v>
      </c>
      <c r="D696" s="4" t="s">
        <v>265</v>
      </c>
      <c r="E696">
        <v>-150.30000000000001</v>
      </c>
    </row>
    <row r="697" spans="1:5" x14ac:dyDescent="0.2">
      <c r="A697" s="3">
        <v>44951</v>
      </c>
      <c r="B697" t="s">
        <v>21</v>
      </c>
      <c r="C697" t="s">
        <v>165</v>
      </c>
      <c r="D697" s="4" t="s">
        <v>268</v>
      </c>
      <c r="E697">
        <v>-33.31</v>
      </c>
    </row>
    <row r="698" spans="1:5" x14ac:dyDescent="0.2">
      <c r="A698" s="3">
        <v>44952</v>
      </c>
      <c r="B698" t="s">
        <v>21</v>
      </c>
      <c r="C698" t="s">
        <v>51</v>
      </c>
      <c r="D698" s="4" t="s">
        <v>12</v>
      </c>
      <c r="E698">
        <v>-220.65</v>
      </c>
    </row>
    <row r="699" spans="1:5" x14ac:dyDescent="0.2">
      <c r="A699" s="3">
        <v>44952</v>
      </c>
      <c r="B699" t="s">
        <v>21</v>
      </c>
      <c r="C699" t="s">
        <v>339</v>
      </c>
      <c r="D699" s="4" t="s">
        <v>268</v>
      </c>
      <c r="E699">
        <v>-45.79</v>
      </c>
    </row>
    <row r="700" spans="1:5" x14ac:dyDescent="0.2">
      <c r="A700" s="3">
        <v>44953</v>
      </c>
      <c r="B700" t="s">
        <v>21</v>
      </c>
      <c r="C700" t="s">
        <v>149</v>
      </c>
      <c r="D700" s="4" t="s">
        <v>266</v>
      </c>
      <c r="E700">
        <v>-85.99</v>
      </c>
    </row>
    <row r="701" spans="1:5" x14ac:dyDescent="0.2">
      <c r="A701" s="3">
        <v>44953</v>
      </c>
      <c r="B701" t="s">
        <v>21</v>
      </c>
      <c r="C701" t="s">
        <v>337</v>
      </c>
      <c r="D701" s="4" t="s">
        <v>263</v>
      </c>
      <c r="E701">
        <v>-22</v>
      </c>
    </row>
    <row r="702" spans="1:5" x14ac:dyDescent="0.2">
      <c r="A702" s="3">
        <v>44953</v>
      </c>
      <c r="B702" t="s">
        <v>21</v>
      </c>
      <c r="C702" t="s">
        <v>338</v>
      </c>
      <c r="D702" s="4" t="s">
        <v>268</v>
      </c>
      <c r="E702">
        <v>-10.59</v>
      </c>
    </row>
    <row r="703" spans="1:5" x14ac:dyDescent="0.2">
      <c r="A703" s="3">
        <v>44953</v>
      </c>
      <c r="B703" t="s">
        <v>21</v>
      </c>
      <c r="C703" t="s">
        <v>278</v>
      </c>
      <c r="D703" s="4" t="s">
        <v>263</v>
      </c>
      <c r="E703">
        <v>-12</v>
      </c>
    </row>
    <row r="704" spans="1:5" x14ac:dyDescent="0.2">
      <c r="A704" s="3">
        <v>44954</v>
      </c>
      <c r="B704" t="s">
        <v>21</v>
      </c>
      <c r="C704" t="s">
        <v>333</v>
      </c>
      <c r="D704" s="4" t="s">
        <v>266</v>
      </c>
      <c r="E704">
        <v>-9.09</v>
      </c>
    </row>
    <row r="705" spans="1:5" x14ac:dyDescent="0.2">
      <c r="A705" s="3">
        <v>44954</v>
      </c>
      <c r="B705" t="s">
        <v>21</v>
      </c>
      <c r="C705" t="s">
        <v>334</v>
      </c>
      <c r="D705" s="4" t="s">
        <v>264</v>
      </c>
      <c r="E705">
        <v>-59.87</v>
      </c>
    </row>
    <row r="706" spans="1:5" x14ac:dyDescent="0.2">
      <c r="A706" s="3">
        <v>44954</v>
      </c>
      <c r="B706" t="s">
        <v>21</v>
      </c>
      <c r="C706" t="s">
        <v>335</v>
      </c>
      <c r="D706" s="4" t="s">
        <v>266</v>
      </c>
      <c r="E706">
        <v>-73.599999999999994</v>
      </c>
    </row>
    <row r="707" spans="1:5" x14ac:dyDescent="0.2">
      <c r="A707" s="3">
        <v>44954</v>
      </c>
      <c r="B707" t="s">
        <v>21</v>
      </c>
      <c r="C707" t="s">
        <v>200</v>
      </c>
      <c r="D707" s="4" t="s">
        <v>263</v>
      </c>
      <c r="E707">
        <v>-16.11</v>
      </c>
    </row>
    <row r="708" spans="1:5" x14ac:dyDescent="0.2">
      <c r="A708" s="3">
        <v>44954</v>
      </c>
      <c r="B708" t="s">
        <v>21</v>
      </c>
      <c r="C708" t="s">
        <v>336</v>
      </c>
      <c r="D708" s="4" t="s">
        <v>11</v>
      </c>
      <c r="E708">
        <v>-10</v>
      </c>
    </row>
    <row r="709" spans="1:5" x14ac:dyDescent="0.2">
      <c r="A709" s="3">
        <v>44954</v>
      </c>
      <c r="B709" t="s">
        <v>21</v>
      </c>
      <c r="C709" t="s">
        <v>304</v>
      </c>
      <c r="D709" s="4" t="s">
        <v>268</v>
      </c>
      <c r="E709">
        <v>-10.59</v>
      </c>
    </row>
    <row r="710" spans="1:5" x14ac:dyDescent="0.2">
      <c r="A710" s="3">
        <v>44954</v>
      </c>
      <c r="B710" t="s">
        <v>21</v>
      </c>
      <c r="C710" t="s">
        <v>221</v>
      </c>
      <c r="D710" s="4" t="s">
        <v>265</v>
      </c>
      <c r="E710">
        <v>-36.090000000000003</v>
      </c>
    </row>
    <row r="711" spans="1:5" x14ac:dyDescent="0.2">
      <c r="A711" s="3">
        <v>44954</v>
      </c>
      <c r="B711" t="s">
        <v>21</v>
      </c>
      <c r="C711" t="s">
        <v>282</v>
      </c>
      <c r="D711" s="4" t="s">
        <v>266</v>
      </c>
      <c r="E711">
        <v>-137.80000000000001</v>
      </c>
    </row>
    <row r="712" spans="1:5" x14ac:dyDescent="0.2">
      <c r="A712" s="3">
        <v>44954</v>
      </c>
      <c r="B712" t="s">
        <v>21</v>
      </c>
      <c r="C712" t="s">
        <v>283</v>
      </c>
      <c r="D712" s="4" t="s">
        <v>268</v>
      </c>
      <c r="E712">
        <v>-49.61</v>
      </c>
    </row>
    <row r="713" spans="1:5" x14ac:dyDescent="0.2">
      <c r="A713" s="3">
        <v>44955</v>
      </c>
      <c r="B713" t="s">
        <v>21</v>
      </c>
      <c r="C713" t="s">
        <v>149</v>
      </c>
      <c r="D713" s="4" t="s">
        <v>265</v>
      </c>
      <c r="E713">
        <v>-9.99</v>
      </c>
    </row>
    <row r="714" spans="1:5" x14ac:dyDescent="0.2">
      <c r="A714" s="3">
        <v>44956</v>
      </c>
      <c r="B714" t="s">
        <v>7</v>
      </c>
      <c r="C714" t="s">
        <v>43</v>
      </c>
      <c r="D714" s="4" t="s">
        <v>91</v>
      </c>
      <c r="E714">
        <v>-1200</v>
      </c>
    </row>
    <row r="715" spans="1:5" x14ac:dyDescent="0.2">
      <c r="A715" s="3">
        <v>44956</v>
      </c>
      <c r="B715" t="s">
        <v>7</v>
      </c>
      <c r="C715" t="s">
        <v>332</v>
      </c>
      <c r="D715" s="4" t="s">
        <v>11</v>
      </c>
      <c r="E715">
        <v>-42.5</v>
      </c>
    </row>
    <row r="716" spans="1:5" x14ac:dyDescent="0.2">
      <c r="A716" s="3">
        <v>44956</v>
      </c>
      <c r="B716" t="s">
        <v>7</v>
      </c>
      <c r="C716" t="s">
        <v>5</v>
      </c>
      <c r="D716" s="4" t="s">
        <v>14</v>
      </c>
      <c r="E716">
        <v>2.5</v>
      </c>
    </row>
    <row r="717" spans="1:5" x14ac:dyDescent="0.2">
      <c r="A717" s="3">
        <v>44956</v>
      </c>
      <c r="B717" t="s">
        <v>7</v>
      </c>
      <c r="C717" t="s">
        <v>71</v>
      </c>
      <c r="D717" s="4" t="s">
        <v>32</v>
      </c>
      <c r="E717">
        <v>3105.84</v>
      </c>
    </row>
    <row r="718" spans="1:5" x14ac:dyDescent="0.2">
      <c r="A718" s="3">
        <v>44956</v>
      </c>
      <c r="B718" t="s">
        <v>21</v>
      </c>
      <c r="C718" t="s">
        <v>46</v>
      </c>
      <c r="D718" s="4" t="s">
        <v>91</v>
      </c>
      <c r="E718">
        <v>1200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C4E65F-6742-3441-B8A5-210F2912AB41}">
          <x14:formula1>
            <xm:f>OFFSET(Categories!$A$2,0,0,COUNTIF(Categories!$A$2:$A$99,"&lt;&gt;"))</xm:f>
          </x14:formula1>
          <xm:sqref>D2:D718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5DC7-AAE6-0D45-BE57-A2D20F484BD4}">
  <dimension ref="A1:A23"/>
  <sheetViews>
    <sheetView workbookViewId="0">
      <selection activeCell="A23" sqref="A23"/>
    </sheetView>
  </sheetViews>
  <sheetFormatPr baseColWidth="10" defaultRowHeight="16" x14ac:dyDescent="0.2"/>
  <cols>
    <col min="1" max="1" width="20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92</v>
      </c>
    </row>
    <row r="4" spans="1:1" x14ac:dyDescent="0.2">
      <c r="A4" t="s">
        <v>232</v>
      </c>
    </row>
    <row r="5" spans="1:1" x14ac:dyDescent="0.2">
      <c r="A5" t="s">
        <v>8</v>
      </c>
    </row>
    <row r="6" spans="1:1" x14ac:dyDescent="0.2">
      <c r="A6" t="s">
        <v>54</v>
      </c>
    </row>
    <row r="7" spans="1:1" x14ac:dyDescent="0.2">
      <c r="A7" t="s">
        <v>12</v>
      </c>
    </row>
    <row r="8" spans="1:1" x14ac:dyDescent="0.2">
      <c r="A8" t="s">
        <v>262</v>
      </c>
    </row>
    <row r="9" spans="1:1" x14ac:dyDescent="0.2">
      <c r="A9" t="s">
        <v>265</v>
      </c>
    </row>
    <row r="10" spans="1:1" x14ac:dyDescent="0.2">
      <c r="A10" t="s">
        <v>267</v>
      </c>
    </row>
    <row r="11" spans="1:1" x14ac:dyDescent="0.2">
      <c r="A11" t="s">
        <v>10</v>
      </c>
    </row>
    <row r="12" spans="1:1" x14ac:dyDescent="0.2">
      <c r="A12" t="s">
        <v>269</v>
      </c>
    </row>
    <row r="13" spans="1:1" x14ac:dyDescent="0.2">
      <c r="A13" t="s">
        <v>32</v>
      </c>
    </row>
    <row r="14" spans="1:1" x14ac:dyDescent="0.2">
      <c r="A14" t="s">
        <v>11</v>
      </c>
    </row>
    <row r="15" spans="1:1" x14ac:dyDescent="0.2">
      <c r="A15" t="s">
        <v>31</v>
      </c>
    </row>
    <row r="16" spans="1:1" x14ac:dyDescent="0.2">
      <c r="A16" t="s">
        <v>266</v>
      </c>
    </row>
    <row r="17" spans="1:1" x14ac:dyDescent="0.2">
      <c r="A17" t="s">
        <v>310</v>
      </c>
    </row>
    <row r="18" spans="1:1" x14ac:dyDescent="0.2">
      <c r="A18" t="s">
        <v>90</v>
      </c>
    </row>
    <row r="19" spans="1:1" x14ac:dyDescent="0.2">
      <c r="A19" t="s">
        <v>263</v>
      </c>
    </row>
    <row r="20" spans="1:1" x14ac:dyDescent="0.2">
      <c r="A20" t="s">
        <v>268</v>
      </c>
    </row>
    <row r="21" spans="1:1" x14ac:dyDescent="0.2">
      <c r="A21" t="s">
        <v>9</v>
      </c>
    </row>
    <row r="22" spans="1:1" x14ac:dyDescent="0.2">
      <c r="A22" t="s">
        <v>264</v>
      </c>
    </row>
    <row r="23" spans="1:1" x14ac:dyDescent="0.2">
      <c r="A23" t="s">
        <v>91</v>
      </c>
    </row>
  </sheetData>
  <autoFilter ref="A1:A9" xr:uid="{92A85DC7-AAE6-0D45-BE57-A2D20F484BD4}">
    <sortState xmlns:xlrd2="http://schemas.microsoft.com/office/spreadsheetml/2017/richdata2" ref="A2:A23">
      <sortCondition ref="A1:A2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2022-08-09T09:21:36Z</dcterms:created>
  <dcterms:modified xsi:type="dcterms:W3CDTF">2023-01-31T09:29:35Z</dcterms:modified>
</cp:coreProperties>
</file>