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/>
  <mc:AlternateContent xmlns:mc="http://schemas.openxmlformats.org/markup-compatibility/2006">
    <mc:Choice Requires="x15">
      <x15ac:absPath xmlns:x15ac="http://schemas.microsoft.com/office/spreadsheetml/2010/11/ac" url="https://mauabr-my.sharepoint.com/personal/jones_egydio_maua_br/Documents/Profissional - IMT/Disciplinas/_PósCD-VG/Lecture 01/"/>
    </mc:Choice>
  </mc:AlternateContent>
  <xr:revisionPtr revIDLastSave="5" documentId="8_{9F140D57-650B-4FDB-A72B-76CF9AA588CC}" xr6:coauthVersionLast="47" xr6:coauthVersionMax="47" xr10:uidLastSave="{93E23140-B96A-4410-AD7A-B8C7A028D249}"/>
  <bookViews>
    <workbookView xWindow="0" yWindow="0" windowWidth="20490" windowHeight="7755" firstSheet="1" activeTab="1" xr2:uid="{00000000-000D-0000-FFFF-FFFF00000000}"/>
  </bookViews>
  <sheets>
    <sheet name="Resumo" sheetId="1" r:id="rId1"/>
    <sheet name="Exercicio01" sheetId="2" r:id="rId2"/>
    <sheet name="Exercicio02" sheetId="4" state="hidden" r:id="rId3"/>
    <sheet name="Exercicio03" sheetId="5" state="hidden" r:id="rId4"/>
    <sheet name="Exercicio04" sheetId="7" state="hidden" r:id="rId5"/>
    <sheet name="Exercicio05" sheetId="8" state="hidden" r:id="rId6"/>
    <sheet name="Dados" sheetId="3" state="hidden" r:id="rId7"/>
  </sheets>
  <definedNames>
    <definedName name="_xlnm._FilterDatabase" localSheetId="6" hidden="1">Dados!$A$1:$B$201</definedName>
  </definedNames>
  <calcPr calcId="191029"/>
  <pivotCaches>
    <pivotCache cacheId="2779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2" l="1"/>
  <c r="F26" i="2"/>
  <c r="D25" i="8" l="1"/>
  <c r="D26" i="8"/>
  <c r="D27" i="8"/>
  <c r="D24" i="8"/>
  <c r="E35" i="7"/>
  <c r="D44" i="7" s="1"/>
  <c r="F33" i="5"/>
  <c r="F34" i="5"/>
  <c r="F37" i="5"/>
  <c r="F38" i="5"/>
  <c r="F30" i="5"/>
  <c r="F29" i="5"/>
  <c r="C42" i="5"/>
  <c r="D39" i="5"/>
  <c r="F39" i="5" s="1"/>
  <c r="D38" i="5"/>
  <c r="D37" i="5"/>
  <c r="D36" i="5"/>
  <c r="F36" i="5" s="1"/>
  <c r="D35" i="5"/>
  <c r="F35" i="5" s="1"/>
  <c r="D34" i="5"/>
  <c r="D33" i="5"/>
  <c r="D32" i="5"/>
  <c r="F32" i="5" s="1"/>
  <c r="D31" i="5"/>
  <c r="F31" i="5" s="1"/>
  <c r="D30" i="5"/>
  <c r="D29" i="5"/>
  <c r="C46" i="5" s="1"/>
  <c r="F40" i="5" l="1"/>
  <c r="C50" i="5" s="1"/>
  <c r="C48" i="5"/>
  <c r="C44" i="5"/>
  <c r="D47" i="7"/>
  <c r="C30" i="8"/>
  <c r="E37" i="8" s="1"/>
  <c r="D28" i="8"/>
  <c r="D43" i="7"/>
  <c r="D46" i="7"/>
  <c r="D42" i="7"/>
  <c r="D45" i="7"/>
  <c r="D41" i="7"/>
  <c r="D40" i="7"/>
  <c r="D35" i="4"/>
  <c r="D39" i="4" s="1"/>
  <c r="D34" i="4"/>
  <c r="D33" i="4"/>
  <c r="D32" i="4"/>
  <c r="D31" i="4"/>
  <c r="D43" i="2"/>
  <c r="D44" i="2"/>
  <c r="D42" i="2"/>
  <c r="F29" i="2"/>
  <c r="F33" i="2"/>
  <c r="F32" i="2"/>
  <c r="F31" i="2"/>
  <c r="F30" i="2"/>
  <c r="F28" i="2"/>
  <c r="F27" i="2"/>
  <c r="F34" i="2" l="1"/>
  <c r="D46" i="8"/>
  <c r="D47" i="8"/>
  <c r="D43" i="8"/>
  <c r="D44" i="8"/>
  <c r="D45" i="8"/>
  <c r="D42" i="8"/>
  <c r="C49" i="7"/>
  <c r="D48" i="7"/>
  <c r="D40" i="5"/>
  <c r="D36" i="4"/>
  <c r="D45" i="2"/>
  <c r="C50" i="8" l="1"/>
  <c r="D48" i="8"/>
</calcChain>
</file>

<file path=xl/sharedStrings.xml><?xml version="1.0" encoding="utf-8"?>
<sst xmlns="http://schemas.openxmlformats.org/spreadsheetml/2006/main" count="153" uniqueCount="90">
  <si>
    <t>a.</t>
  </si>
  <si>
    <t>X = "Número de peças defeituosas"</t>
  </si>
  <si>
    <t>Possiveis resultados:</t>
  </si>
  <si>
    <t xml:space="preserve">Proporção de defeitos: </t>
  </si>
  <si>
    <t>{0, 1, 2, 3}</t>
  </si>
  <si>
    <t>Portanto:</t>
  </si>
  <si>
    <t>Lotes</t>
  </si>
  <si>
    <t>Probabilidades</t>
  </si>
  <si>
    <t>D</t>
  </si>
  <si>
    <t>B</t>
  </si>
  <si>
    <t>D = Defeitos</t>
  </si>
  <si>
    <t>B= Boas</t>
  </si>
  <si>
    <t>Modelo:</t>
  </si>
  <si>
    <t>X ~ Bin(3, 0.05)</t>
  </si>
  <si>
    <t>k (defeitos)</t>
  </si>
  <si>
    <t>Probabilidade</t>
  </si>
  <si>
    <t>P(X = 0) =</t>
  </si>
  <si>
    <t>P(X = 1) =</t>
  </si>
  <si>
    <t>P(X = 2) =</t>
  </si>
  <si>
    <t>P(X = 3) =</t>
  </si>
  <si>
    <t>b.</t>
  </si>
  <si>
    <t>Defeitos</t>
  </si>
  <si>
    <t>Quantidade</t>
  </si>
  <si>
    <t>%</t>
  </si>
  <si>
    <t>Grand Total</t>
  </si>
  <si>
    <t>Há uma diferença entre os valores observados em relacao aos teóricos.</t>
  </si>
  <si>
    <t xml:space="preserve">Essa diferença pode ser atribuida a muitos fatores: falta de controles no processo, </t>
  </si>
  <si>
    <t>erro de operador, etc.</t>
  </si>
  <si>
    <t>Ademais, muitas implicações podem ser observadas a partir dessa desta diferença.</t>
  </si>
  <si>
    <t>X = "Número de alunos que estão usando o WPP na aula dentre 4"</t>
  </si>
  <si>
    <t>Propabilidade de uso do WPP</t>
  </si>
  <si>
    <t>{0, 1, 2, 3, 4}</t>
  </si>
  <si>
    <t>X ~ Bin(4, 0.95)</t>
  </si>
  <si>
    <t>k (alunos)</t>
  </si>
  <si>
    <r>
      <t xml:space="preserve">P(X </t>
    </r>
    <r>
      <rPr>
        <b/>
        <sz val="11"/>
        <color theme="1"/>
        <rFont val="Calibri"/>
        <family val="2"/>
      </rPr>
      <t xml:space="preserve">≥ 3) = P(X = 3) + P(X = 4) = </t>
    </r>
  </si>
  <si>
    <t>X = "Número de alunos que usam o FB"</t>
  </si>
  <si>
    <t>Propabilidade de acesso ao FB</t>
  </si>
  <si>
    <t>{0, 1, 2, 3, 4, 5, 6, 7, 8, 9, 10}</t>
  </si>
  <si>
    <t>Grupo de alunos:</t>
  </si>
  <si>
    <t>X ~ Bin(10, 0.80)</t>
  </si>
  <si>
    <t>E(X)</t>
  </si>
  <si>
    <t>P(X = 4) =</t>
  </si>
  <si>
    <t>P(X = 5) =</t>
  </si>
  <si>
    <t>P(X = 6) =</t>
  </si>
  <si>
    <t>P(X = 7) =</t>
  </si>
  <si>
    <t>P(X = 8) =</t>
  </si>
  <si>
    <t>P(X = 9) =</t>
  </si>
  <si>
    <t>P(X = 10) =</t>
  </si>
  <si>
    <t>P(X=0) =</t>
  </si>
  <si>
    <t>P(X=3) =</t>
  </si>
  <si>
    <t>c.</t>
  </si>
  <si>
    <r>
      <t xml:space="preserve">P(X </t>
    </r>
    <r>
      <rPr>
        <b/>
        <sz val="11"/>
        <color theme="1"/>
        <rFont val="Calibri"/>
        <family val="2"/>
      </rPr>
      <t>≤ 1</t>
    </r>
    <r>
      <rPr>
        <b/>
        <sz val="11"/>
        <color theme="1"/>
        <rFont val="Calibri"/>
        <family val="2"/>
        <scheme val="minor"/>
      </rPr>
      <t>) =</t>
    </r>
  </si>
  <si>
    <t>d.</t>
  </si>
  <si>
    <r>
      <t xml:space="preserve">P(X </t>
    </r>
    <r>
      <rPr>
        <b/>
        <sz val="11"/>
        <color theme="1"/>
        <rFont val="Calibri"/>
        <family val="2"/>
      </rPr>
      <t>≥ 8</t>
    </r>
    <r>
      <rPr>
        <b/>
        <sz val="11"/>
        <color theme="1"/>
        <rFont val="Calibri"/>
        <family val="2"/>
        <scheme val="minor"/>
      </rPr>
      <t>) =</t>
    </r>
  </si>
  <si>
    <t>e.</t>
  </si>
  <si>
    <t xml:space="preserve">E(X) = </t>
  </si>
  <si>
    <t>Dada a FDP, encontrar o valor de "k"</t>
  </si>
  <si>
    <t>k = 3/500</t>
  </si>
  <si>
    <r>
      <t xml:space="preserve">Após, a probabilidade de um candidato tirar uma nota </t>
    </r>
    <r>
      <rPr>
        <i/>
        <sz val="11"/>
        <color theme="1"/>
        <rFont val="Calibri"/>
        <family val="2"/>
      </rPr>
      <t>≥ 8.5</t>
    </r>
  </si>
  <si>
    <t>Y = "Probabilidade associada a nota da prova"</t>
  </si>
  <si>
    <t>P(Y ≥ 8.5) =</t>
  </si>
  <si>
    <t>Assim,</t>
  </si>
  <si>
    <t>X = "Candidatos que tiraram nota de no mínimo 8,5"</t>
  </si>
  <si>
    <t>Propabilidade da nota ser superior a 8,5:</t>
  </si>
  <si>
    <t>{0, 1, 2, 3, 4, 5, 6, 7}</t>
  </si>
  <si>
    <t>Candidatos</t>
  </si>
  <si>
    <t>X ~ Bin(7, 0.06075)</t>
  </si>
  <si>
    <t>k (candidatos)</t>
  </si>
  <si>
    <r>
      <t xml:space="preserve">P(X </t>
    </r>
    <r>
      <rPr>
        <b/>
        <sz val="11"/>
        <color theme="1"/>
        <rFont val="Calibri"/>
        <family val="2"/>
      </rPr>
      <t>≥ 2) =</t>
    </r>
  </si>
  <si>
    <t>X = "Número de vendedores que ganham o bonus"</t>
  </si>
  <si>
    <t>Propabilidade de ganhar o bonus</t>
  </si>
  <si>
    <t>Vendedores por loja</t>
  </si>
  <si>
    <t>X ~ Bin(3, 0.35)</t>
  </si>
  <si>
    <t>k (vendedores)</t>
  </si>
  <si>
    <r>
      <t xml:space="preserve">P(X </t>
    </r>
    <r>
      <rPr>
        <b/>
        <sz val="11"/>
        <color theme="1"/>
        <rFont val="Calibri"/>
        <family val="2"/>
      </rPr>
      <t>≥ 1) =</t>
    </r>
  </si>
  <si>
    <t>Probabilidade de pelo menos 1 vendendor ganhar o bonus por loja!</t>
  </si>
  <si>
    <t>Y = "Número de lojas em que pelo menos um vendedor ganha o bonus</t>
  </si>
  <si>
    <t>Propabilidade em que pelo menos 1 vendedor ganhe o bonus</t>
  </si>
  <si>
    <t>{0, 1, 2, 3, 4, 5}</t>
  </si>
  <si>
    <t>Y ~ Bin(5, 0.7254)</t>
  </si>
  <si>
    <t>k (lojas)</t>
  </si>
  <si>
    <t>P(Y = 0) =</t>
  </si>
  <si>
    <t>P(Y = 1) =</t>
  </si>
  <si>
    <t>P(Y = 2) =</t>
  </si>
  <si>
    <t>P(Y = 3) =</t>
  </si>
  <si>
    <t>P(Y = 4) =</t>
  </si>
  <si>
    <t>P(Y = 5) =</t>
  </si>
  <si>
    <r>
      <t xml:space="preserve">P(Y </t>
    </r>
    <r>
      <rPr>
        <b/>
        <sz val="11"/>
        <color theme="1"/>
        <rFont val="Calibri"/>
        <family val="2"/>
      </rPr>
      <t>≤ 1) =</t>
    </r>
  </si>
  <si>
    <t>Lote</t>
  </si>
  <si>
    <t>Qtde defeitos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</si>
</sst>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4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quotePrefix="1"/>
    <xf numFmtId="0" fontId="4" fillId="0" borderId="0" xfId="0" applyFont="1"/>
    <xf numFmtId="0" fontId="1" fillId="0" borderId="0" xfId="0" applyFont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0" xfId="0" applyFont="1" applyAlignment="1">
      <alignment horizontal="right"/>
    </xf>
    <xf numFmtId="164" fontId="0" fillId="0" borderId="0" xfId="0" applyNumberFormat="1"/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447086</xdr:colOff>
      <xdr:row>17</xdr:row>
      <xdr:rowOff>66262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14286" cy="3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14</xdr:row>
      <xdr:rowOff>19051</xdr:rowOff>
    </xdr:from>
    <xdr:to>
      <xdr:col>2</xdr:col>
      <xdr:colOff>619125</xdr:colOff>
      <xdr:row>16</xdr:row>
      <xdr:rowOff>48383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3638551"/>
          <a:ext cx="1485900" cy="41033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6</xdr:col>
      <xdr:colOff>447676</xdr:colOff>
      <xdr:row>13</xdr:row>
      <xdr:rowOff>94023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350493C-6C9B-4278-BAB1-EFBC7A3BDB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5656" t="31797" r="16608" b="21865"/>
        <a:stretch/>
      </xdr:blipFill>
      <xdr:spPr>
        <a:xfrm>
          <a:off x="1" y="1"/>
          <a:ext cx="4914900" cy="25705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19</xdr:row>
      <xdr:rowOff>19051</xdr:rowOff>
    </xdr:from>
    <xdr:to>
      <xdr:col>2</xdr:col>
      <xdr:colOff>619125</xdr:colOff>
      <xdr:row>21</xdr:row>
      <xdr:rowOff>48383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3638551"/>
          <a:ext cx="1485900" cy="41033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6</xdr:col>
      <xdr:colOff>247033</xdr:colOff>
      <xdr:row>14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0"/>
          <a:ext cx="4933333" cy="27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17</xdr:row>
      <xdr:rowOff>19051</xdr:rowOff>
    </xdr:from>
    <xdr:to>
      <xdr:col>2</xdr:col>
      <xdr:colOff>619125</xdr:colOff>
      <xdr:row>19</xdr:row>
      <xdr:rowOff>48383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3638551"/>
          <a:ext cx="1485900" cy="4103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818537</xdr:colOff>
      <xdr:row>15</xdr:row>
      <xdr:rowOff>171071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904762" cy="30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28</xdr:row>
      <xdr:rowOff>114301</xdr:rowOff>
    </xdr:from>
    <xdr:to>
      <xdr:col>2</xdr:col>
      <xdr:colOff>590550</xdr:colOff>
      <xdr:row>30</xdr:row>
      <xdr:rowOff>143633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3352801"/>
          <a:ext cx="1485900" cy="4103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237508</xdr:colOff>
      <xdr:row>15</xdr:row>
      <xdr:rowOff>18690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933333" cy="28761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12</xdr:row>
      <xdr:rowOff>19051</xdr:rowOff>
    </xdr:from>
    <xdr:to>
      <xdr:col>2</xdr:col>
      <xdr:colOff>619125</xdr:colOff>
      <xdr:row>14</xdr:row>
      <xdr:rowOff>48383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3257551"/>
          <a:ext cx="1485900" cy="4103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313699</xdr:colOff>
      <xdr:row>10</xdr:row>
      <xdr:rowOff>66675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0982"/>
        <a:stretch/>
      </xdr:blipFill>
      <xdr:spPr>
        <a:xfrm>
          <a:off x="0" y="0"/>
          <a:ext cx="5009524" cy="1971675"/>
        </a:xfrm>
        <a:prstGeom prst="rect">
          <a:avLst/>
        </a:prstGeom>
      </xdr:spPr>
    </xdr:pic>
    <xdr:clientData/>
  </xdr:twoCellAnchor>
  <xdr:twoCellAnchor>
    <xdr:from>
      <xdr:col>2</xdr:col>
      <xdr:colOff>466725</xdr:colOff>
      <xdr:row>30</xdr:row>
      <xdr:rowOff>9525</xdr:rowOff>
    </xdr:from>
    <xdr:to>
      <xdr:col>4</xdr:col>
      <xdr:colOff>38100</xdr:colOff>
      <xdr:row>35</xdr:row>
      <xdr:rowOff>28575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>
          <a:off x="2219325" y="5743575"/>
          <a:ext cx="129540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es Egydio" refreshedDate="42844.657112615743" createdVersion="5" refreshedVersion="5" minRefreshableVersion="3" recordCount="200" xr:uid="{00000000-000A-0000-FFFF-FFFF00000000}">
  <cacheSource type="worksheet">
    <worksheetSource ref="A1:B201" sheet="Dados"/>
  </cacheSource>
  <cacheFields count="2">
    <cacheField name="Lote" numFmtId="0">
      <sharedItems containsSemiMixedTypes="0" containsString="0" containsNumber="1" containsInteger="1" minValue="1" maxValue="200"/>
    </cacheField>
    <cacheField name="Qtde defeitos" numFmtId="0">
      <sharedItems containsSemiMixedTypes="0" containsString="0" containsNumber="1" containsInteger="1" minValue="0" maxValue="3" count="4">
        <n v="0"/>
        <n v="3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x v="0"/>
  </r>
  <r>
    <n v="2"/>
    <x v="0"/>
  </r>
  <r>
    <n v="3"/>
    <x v="1"/>
  </r>
  <r>
    <n v="4"/>
    <x v="0"/>
  </r>
  <r>
    <n v="5"/>
    <x v="0"/>
  </r>
  <r>
    <n v="6"/>
    <x v="0"/>
  </r>
  <r>
    <n v="7"/>
    <x v="0"/>
  </r>
  <r>
    <n v="8"/>
    <x v="2"/>
  </r>
  <r>
    <n v="9"/>
    <x v="0"/>
  </r>
  <r>
    <n v="10"/>
    <x v="0"/>
  </r>
  <r>
    <n v="11"/>
    <x v="0"/>
  </r>
  <r>
    <n v="12"/>
    <x v="0"/>
  </r>
  <r>
    <n v="13"/>
    <x v="0"/>
  </r>
  <r>
    <n v="14"/>
    <x v="0"/>
  </r>
  <r>
    <n v="15"/>
    <x v="2"/>
  </r>
  <r>
    <n v="16"/>
    <x v="0"/>
  </r>
  <r>
    <n v="17"/>
    <x v="0"/>
  </r>
  <r>
    <n v="18"/>
    <x v="2"/>
  </r>
  <r>
    <n v="19"/>
    <x v="0"/>
  </r>
  <r>
    <n v="20"/>
    <x v="0"/>
  </r>
  <r>
    <n v="21"/>
    <x v="0"/>
  </r>
  <r>
    <n v="22"/>
    <x v="2"/>
  </r>
  <r>
    <n v="23"/>
    <x v="0"/>
  </r>
  <r>
    <n v="24"/>
    <x v="0"/>
  </r>
  <r>
    <n v="25"/>
    <x v="0"/>
  </r>
  <r>
    <n v="26"/>
    <x v="0"/>
  </r>
  <r>
    <n v="27"/>
    <x v="0"/>
  </r>
  <r>
    <n v="28"/>
    <x v="0"/>
  </r>
  <r>
    <n v="29"/>
    <x v="0"/>
  </r>
  <r>
    <n v="30"/>
    <x v="0"/>
  </r>
  <r>
    <n v="31"/>
    <x v="0"/>
  </r>
  <r>
    <n v="32"/>
    <x v="0"/>
  </r>
  <r>
    <n v="33"/>
    <x v="0"/>
  </r>
  <r>
    <n v="34"/>
    <x v="0"/>
  </r>
  <r>
    <n v="35"/>
    <x v="0"/>
  </r>
  <r>
    <n v="36"/>
    <x v="0"/>
  </r>
  <r>
    <n v="37"/>
    <x v="0"/>
  </r>
  <r>
    <n v="38"/>
    <x v="0"/>
  </r>
  <r>
    <n v="39"/>
    <x v="0"/>
  </r>
  <r>
    <n v="40"/>
    <x v="0"/>
  </r>
  <r>
    <n v="41"/>
    <x v="2"/>
  </r>
  <r>
    <n v="42"/>
    <x v="0"/>
  </r>
  <r>
    <n v="43"/>
    <x v="0"/>
  </r>
  <r>
    <n v="44"/>
    <x v="0"/>
  </r>
  <r>
    <n v="45"/>
    <x v="0"/>
  </r>
  <r>
    <n v="46"/>
    <x v="0"/>
  </r>
  <r>
    <n v="47"/>
    <x v="0"/>
  </r>
  <r>
    <n v="48"/>
    <x v="0"/>
  </r>
  <r>
    <n v="49"/>
    <x v="0"/>
  </r>
  <r>
    <n v="50"/>
    <x v="0"/>
  </r>
  <r>
    <n v="51"/>
    <x v="0"/>
  </r>
  <r>
    <n v="52"/>
    <x v="2"/>
  </r>
  <r>
    <n v="53"/>
    <x v="0"/>
  </r>
  <r>
    <n v="54"/>
    <x v="0"/>
  </r>
  <r>
    <n v="55"/>
    <x v="3"/>
  </r>
  <r>
    <n v="56"/>
    <x v="0"/>
  </r>
  <r>
    <n v="57"/>
    <x v="0"/>
  </r>
  <r>
    <n v="58"/>
    <x v="0"/>
  </r>
  <r>
    <n v="59"/>
    <x v="0"/>
  </r>
  <r>
    <n v="60"/>
    <x v="0"/>
  </r>
  <r>
    <n v="61"/>
    <x v="0"/>
  </r>
  <r>
    <n v="62"/>
    <x v="0"/>
  </r>
  <r>
    <n v="63"/>
    <x v="0"/>
  </r>
  <r>
    <n v="64"/>
    <x v="0"/>
  </r>
  <r>
    <n v="65"/>
    <x v="0"/>
  </r>
  <r>
    <n v="66"/>
    <x v="0"/>
  </r>
  <r>
    <n v="67"/>
    <x v="0"/>
  </r>
  <r>
    <n v="68"/>
    <x v="0"/>
  </r>
  <r>
    <n v="69"/>
    <x v="3"/>
  </r>
  <r>
    <n v="70"/>
    <x v="0"/>
  </r>
  <r>
    <n v="71"/>
    <x v="0"/>
  </r>
  <r>
    <n v="72"/>
    <x v="2"/>
  </r>
  <r>
    <n v="73"/>
    <x v="0"/>
  </r>
  <r>
    <n v="74"/>
    <x v="0"/>
  </r>
  <r>
    <n v="75"/>
    <x v="0"/>
  </r>
  <r>
    <n v="76"/>
    <x v="0"/>
  </r>
  <r>
    <n v="77"/>
    <x v="0"/>
  </r>
  <r>
    <n v="78"/>
    <x v="2"/>
  </r>
  <r>
    <n v="79"/>
    <x v="0"/>
  </r>
  <r>
    <n v="80"/>
    <x v="0"/>
  </r>
  <r>
    <n v="81"/>
    <x v="0"/>
  </r>
  <r>
    <n v="82"/>
    <x v="0"/>
  </r>
  <r>
    <n v="83"/>
    <x v="0"/>
  </r>
  <r>
    <n v="84"/>
    <x v="0"/>
  </r>
  <r>
    <n v="85"/>
    <x v="0"/>
  </r>
  <r>
    <n v="86"/>
    <x v="2"/>
  </r>
  <r>
    <n v="87"/>
    <x v="2"/>
  </r>
  <r>
    <n v="88"/>
    <x v="0"/>
  </r>
  <r>
    <n v="89"/>
    <x v="0"/>
  </r>
  <r>
    <n v="90"/>
    <x v="0"/>
  </r>
  <r>
    <n v="91"/>
    <x v="0"/>
  </r>
  <r>
    <n v="92"/>
    <x v="0"/>
  </r>
  <r>
    <n v="93"/>
    <x v="0"/>
  </r>
  <r>
    <n v="94"/>
    <x v="0"/>
  </r>
  <r>
    <n v="95"/>
    <x v="0"/>
  </r>
  <r>
    <n v="96"/>
    <x v="0"/>
  </r>
  <r>
    <n v="97"/>
    <x v="0"/>
  </r>
  <r>
    <n v="98"/>
    <x v="2"/>
  </r>
  <r>
    <n v="99"/>
    <x v="0"/>
  </r>
  <r>
    <n v="100"/>
    <x v="0"/>
  </r>
  <r>
    <n v="101"/>
    <x v="0"/>
  </r>
  <r>
    <n v="102"/>
    <x v="0"/>
  </r>
  <r>
    <n v="103"/>
    <x v="0"/>
  </r>
  <r>
    <n v="104"/>
    <x v="0"/>
  </r>
  <r>
    <n v="105"/>
    <x v="0"/>
  </r>
  <r>
    <n v="106"/>
    <x v="1"/>
  </r>
  <r>
    <n v="107"/>
    <x v="0"/>
  </r>
  <r>
    <n v="108"/>
    <x v="0"/>
  </r>
  <r>
    <n v="109"/>
    <x v="2"/>
  </r>
  <r>
    <n v="110"/>
    <x v="0"/>
  </r>
  <r>
    <n v="111"/>
    <x v="2"/>
  </r>
  <r>
    <n v="112"/>
    <x v="0"/>
  </r>
  <r>
    <n v="113"/>
    <x v="3"/>
  </r>
  <r>
    <n v="114"/>
    <x v="0"/>
  </r>
  <r>
    <n v="115"/>
    <x v="0"/>
  </r>
  <r>
    <n v="116"/>
    <x v="2"/>
  </r>
  <r>
    <n v="117"/>
    <x v="0"/>
  </r>
  <r>
    <n v="118"/>
    <x v="0"/>
  </r>
  <r>
    <n v="119"/>
    <x v="0"/>
  </r>
  <r>
    <n v="120"/>
    <x v="0"/>
  </r>
  <r>
    <n v="121"/>
    <x v="0"/>
  </r>
  <r>
    <n v="122"/>
    <x v="2"/>
  </r>
  <r>
    <n v="123"/>
    <x v="0"/>
  </r>
  <r>
    <n v="124"/>
    <x v="0"/>
  </r>
  <r>
    <n v="125"/>
    <x v="0"/>
  </r>
  <r>
    <n v="126"/>
    <x v="3"/>
  </r>
  <r>
    <n v="127"/>
    <x v="0"/>
  </r>
  <r>
    <n v="128"/>
    <x v="2"/>
  </r>
  <r>
    <n v="129"/>
    <x v="0"/>
  </r>
  <r>
    <n v="130"/>
    <x v="0"/>
  </r>
  <r>
    <n v="131"/>
    <x v="0"/>
  </r>
  <r>
    <n v="132"/>
    <x v="0"/>
  </r>
  <r>
    <n v="133"/>
    <x v="0"/>
  </r>
  <r>
    <n v="134"/>
    <x v="0"/>
  </r>
  <r>
    <n v="135"/>
    <x v="2"/>
  </r>
  <r>
    <n v="136"/>
    <x v="0"/>
  </r>
  <r>
    <n v="137"/>
    <x v="0"/>
  </r>
  <r>
    <n v="138"/>
    <x v="0"/>
  </r>
  <r>
    <n v="139"/>
    <x v="0"/>
  </r>
  <r>
    <n v="140"/>
    <x v="2"/>
  </r>
  <r>
    <n v="141"/>
    <x v="0"/>
  </r>
  <r>
    <n v="142"/>
    <x v="0"/>
  </r>
  <r>
    <n v="143"/>
    <x v="0"/>
  </r>
  <r>
    <n v="144"/>
    <x v="2"/>
  </r>
  <r>
    <n v="145"/>
    <x v="0"/>
  </r>
  <r>
    <n v="146"/>
    <x v="2"/>
  </r>
  <r>
    <n v="147"/>
    <x v="0"/>
  </r>
  <r>
    <n v="148"/>
    <x v="0"/>
  </r>
  <r>
    <n v="149"/>
    <x v="0"/>
  </r>
  <r>
    <n v="150"/>
    <x v="0"/>
  </r>
  <r>
    <n v="151"/>
    <x v="1"/>
  </r>
  <r>
    <n v="152"/>
    <x v="0"/>
  </r>
  <r>
    <n v="153"/>
    <x v="0"/>
  </r>
  <r>
    <n v="154"/>
    <x v="0"/>
  </r>
  <r>
    <n v="155"/>
    <x v="0"/>
  </r>
  <r>
    <n v="156"/>
    <x v="0"/>
  </r>
  <r>
    <n v="157"/>
    <x v="3"/>
  </r>
  <r>
    <n v="158"/>
    <x v="0"/>
  </r>
  <r>
    <n v="159"/>
    <x v="3"/>
  </r>
  <r>
    <n v="160"/>
    <x v="0"/>
  </r>
  <r>
    <n v="161"/>
    <x v="0"/>
  </r>
  <r>
    <n v="162"/>
    <x v="0"/>
  </r>
  <r>
    <n v="163"/>
    <x v="0"/>
  </r>
  <r>
    <n v="164"/>
    <x v="2"/>
  </r>
  <r>
    <n v="165"/>
    <x v="0"/>
  </r>
  <r>
    <n v="166"/>
    <x v="0"/>
  </r>
  <r>
    <n v="167"/>
    <x v="2"/>
  </r>
  <r>
    <n v="168"/>
    <x v="0"/>
  </r>
  <r>
    <n v="169"/>
    <x v="0"/>
  </r>
  <r>
    <n v="170"/>
    <x v="0"/>
  </r>
  <r>
    <n v="171"/>
    <x v="0"/>
  </r>
  <r>
    <n v="172"/>
    <x v="3"/>
  </r>
  <r>
    <n v="173"/>
    <x v="0"/>
  </r>
  <r>
    <n v="174"/>
    <x v="0"/>
  </r>
  <r>
    <n v="175"/>
    <x v="0"/>
  </r>
  <r>
    <n v="176"/>
    <x v="0"/>
  </r>
  <r>
    <n v="177"/>
    <x v="0"/>
  </r>
  <r>
    <n v="178"/>
    <x v="0"/>
  </r>
  <r>
    <n v="179"/>
    <x v="0"/>
  </r>
  <r>
    <n v="180"/>
    <x v="0"/>
  </r>
  <r>
    <n v="181"/>
    <x v="0"/>
  </r>
  <r>
    <n v="182"/>
    <x v="0"/>
  </r>
  <r>
    <n v="183"/>
    <x v="0"/>
  </r>
  <r>
    <n v="184"/>
    <x v="0"/>
  </r>
  <r>
    <n v="185"/>
    <x v="2"/>
  </r>
  <r>
    <n v="186"/>
    <x v="0"/>
  </r>
  <r>
    <n v="187"/>
    <x v="0"/>
  </r>
  <r>
    <n v="188"/>
    <x v="0"/>
  </r>
  <r>
    <n v="189"/>
    <x v="0"/>
  </r>
  <r>
    <n v="190"/>
    <x v="0"/>
  </r>
  <r>
    <n v="191"/>
    <x v="0"/>
  </r>
  <r>
    <n v="192"/>
    <x v="0"/>
  </r>
  <r>
    <n v="193"/>
    <x v="0"/>
  </r>
  <r>
    <n v="194"/>
    <x v="1"/>
  </r>
  <r>
    <n v="195"/>
    <x v="0"/>
  </r>
  <r>
    <n v="196"/>
    <x v="0"/>
  </r>
  <r>
    <n v="197"/>
    <x v="0"/>
  </r>
  <r>
    <n v="198"/>
    <x v="0"/>
  </r>
  <r>
    <n v="199"/>
    <x v="0"/>
  </r>
  <r>
    <n v="2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779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Defeitos">
  <location ref="B48:D53" firstHeaderRow="0" firstDataRow="1" firstDataCol="1"/>
  <pivotFields count="2">
    <pivotField showAll="0"/>
    <pivotField axis="axisRow" dataField="1" showAll="0">
      <items count="5">
        <item x="0"/>
        <item x="2"/>
        <item x="3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" fld="1" subtotal="count" baseField="1" baseItem="0"/>
    <dataField name="%" fld="1" subtotal="count" showDataAs="percentOfTotal" baseField="1" baseItem="0" numFmtId="10"/>
  </dataFields>
  <formats count="6">
    <format dxfId="0">
      <pivotArea collapsedLevelsAreSubtotals="1" fieldPosition="0">
        <references count="1">
          <reference field="1" count="0"/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2">
      <pivotArea collapsedLevelsAreSubtotals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0"/>
        </references>
      </pivotArea>
    </format>
    <format dxfId="4">
      <pivotArea field="1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N10" sqref="N10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5:G58"/>
  <sheetViews>
    <sheetView showGridLines="0" tabSelected="1" zoomScale="130" zoomScaleNormal="130" workbookViewId="0">
      <selection activeCell="F44" sqref="F44"/>
    </sheetView>
  </sheetViews>
  <sheetFormatPr defaultRowHeight="15"/>
  <cols>
    <col min="1" max="2" width="13.140625" customWidth="1"/>
    <col min="3" max="3" width="11.42578125" customWidth="1"/>
    <col min="4" max="4" width="11" customWidth="1"/>
  </cols>
  <sheetData>
    <row r="15" spans="1:1">
      <c r="A15" s="2" t="s">
        <v>0</v>
      </c>
    </row>
    <row r="18" spans="2:7">
      <c r="B18" s="1" t="s">
        <v>1</v>
      </c>
    </row>
    <row r="20" spans="2:7">
      <c r="B20" s="2" t="s">
        <v>2</v>
      </c>
      <c r="E20" s="2" t="s">
        <v>3</v>
      </c>
    </row>
    <row r="21" spans="2:7">
      <c r="B21" t="s">
        <v>4</v>
      </c>
      <c r="E21" s="4">
        <v>0.05</v>
      </c>
    </row>
    <row r="23" spans="2:7">
      <c r="B23" t="s">
        <v>5</v>
      </c>
    </row>
    <row r="25" spans="2:7" ht="15.75" thickBot="1">
      <c r="B25" s="43" t="s">
        <v>6</v>
      </c>
      <c r="C25" s="43"/>
      <c r="D25" s="43"/>
      <c r="F25" s="43" t="s">
        <v>7</v>
      </c>
      <c r="G25" s="43"/>
    </row>
    <row r="26" spans="2:7">
      <c r="B26" s="6" t="s">
        <v>8</v>
      </c>
      <c r="C26" s="7" t="s">
        <v>8</v>
      </c>
      <c r="D26" s="8" t="s">
        <v>8</v>
      </c>
      <c r="F26" s="44">
        <f>0.05*0.05*0.05</f>
        <v>1.2500000000000003E-4</v>
      </c>
      <c r="G26" s="44"/>
    </row>
    <row r="27" spans="2:7">
      <c r="B27" s="9" t="s">
        <v>8</v>
      </c>
      <c r="C27" s="10" t="s">
        <v>8</v>
      </c>
      <c r="D27" s="11" t="s">
        <v>9</v>
      </c>
      <c r="F27" s="42">
        <f>0.05*0.05*0.95</f>
        <v>2.3750000000000004E-3</v>
      </c>
      <c r="G27" s="42"/>
    </row>
    <row r="28" spans="2:7">
      <c r="B28" s="9" t="s">
        <v>8</v>
      </c>
      <c r="C28" s="10" t="s">
        <v>9</v>
      </c>
      <c r="D28" s="11" t="s">
        <v>8</v>
      </c>
      <c r="F28" s="42">
        <f>0.05*0.05*0.95</f>
        <v>2.3750000000000004E-3</v>
      </c>
      <c r="G28" s="42"/>
    </row>
    <row r="29" spans="2:7">
      <c r="B29" s="9" t="s">
        <v>8</v>
      </c>
      <c r="C29" s="10" t="s">
        <v>9</v>
      </c>
      <c r="D29" s="11" t="s">
        <v>9</v>
      </c>
      <c r="F29" s="42">
        <f>0.95*0.95*0.05</f>
        <v>4.5124999999999998E-2</v>
      </c>
      <c r="G29" s="42"/>
    </row>
    <row r="30" spans="2:7">
      <c r="B30" s="9" t="s">
        <v>9</v>
      </c>
      <c r="C30" s="10" t="s">
        <v>8</v>
      </c>
      <c r="D30" s="11" t="s">
        <v>8</v>
      </c>
      <c r="F30" s="42">
        <f>0.05*0.05*0.95</f>
        <v>2.3750000000000004E-3</v>
      </c>
      <c r="G30" s="42"/>
    </row>
    <row r="31" spans="2:7">
      <c r="B31" s="9" t="s">
        <v>9</v>
      </c>
      <c r="C31" s="10" t="s">
        <v>8</v>
      </c>
      <c r="D31" s="11" t="s">
        <v>9</v>
      </c>
      <c r="F31" s="42">
        <f>0.95*0.95*0.05</f>
        <v>4.5124999999999998E-2</v>
      </c>
      <c r="G31" s="42"/>
    </row>
    <row r="32" spans="2:7">
      <c r="B32" s="9" t="s">
        <v>9</v>
      </c>
      <c r="C32" s="10" t="s">
        <v>9</v>
      </c>
      <c r="D32" s="11" t="s">
        <v>8</v>
      </c>
      <c r="F32" s="42">
        <f>0.95*0.95*0.05</f>
        <v>4.5124999999999998E-2</v>
      </c>
      <c r="G32" s="42"/>
    </row>
    <row r="33" spans="1:7" ht="15.75" thickBot="1">
      <c r="B33" s="16" t="s">
        <v>9</v>
      </c>
      <c r="C33" s="40" t="s">
        <v>9</v>
      </c>
      <c r="D33" s="41" t="s">
        <v>9</v>
      </c>
      <c r="F33" s="45">
        <f>0.95*0.95*0.95</f>
        <v>0.85737499999999989</v>
      </c>
      <c r="G33" s="45"/>
    </row>
    <row r="34" spans="1:7">
      <c r="F34" s="46">
        <f>SUM(F26:G33)</f>
        <v>0.99999999999999989</v>
      </c>
      <c r="G34" s="46"/>
    </row>
    <row r="35" spans="1:7">
      <c r="B35" s="5" t="s">
        <v>10</v>
      </c>
    </row>
    <row r="36" spans="1:7">
      <c r="B36" s="5" t="s">
        <v>11</v>
      </c>
    </row>
    <row r="38" spans="1:7">
      <c r="B38" t="s">
        <v>12</v>
      </c>
      <c r="C38" s="1" t="s">
        <v>13</v>
      </c>
    </row>
    <row r="40" spans="1:7" ht="15.75" thickBot="1">
      <c r="B40" s="13" t="s">
        <v>14</v>
      </c>
      <c r="C40" s="43" t="s">
        <v>15</v>
      </c>
      <c r="D40" s="43"/>
    </row>
    <row r="41" spans="1:7">
      <c r="B41" s="6">
        <v>0</v>
      </c>
      <c r="C41" s="14" t="s">
        <v>16</v>
      </c>
      <c r="D41" s="19">
        <f>+COMBIN(3,B41)*($E$21^B41)*(1-$E$21)^(3-B41)</f>
        <v>0.85737499999999989</v>
      </c>
    </row>
    <row r="42" spans="1:7">
      <c r="B42" s="9">
        <v>1</v>
      </c>
      <c r="C42" s="15" t="s">
        <v>17</v>
      </c>
      <c r="D42" s="20">
        <f>+COMBIN(3,B42)*($E$21^B42)*(1-$E$21)^(3-B42)</f>
        <v>0.13537500000000002</v>
      </c>
    </row>
    <row r="43" spans="1:7">
      <c r="B43" s="9">
        <v>2</v>
      </c>
      <c r="C43" s="15" t="s">
        <v>18</v>
      </c>
      <c r="D43" s="20">
        <f t="shared" ref="D43:D44" si="0">+COMBIN(3,B43)*($E$21^B43)*(1-$E$21)^(3-B43)</f>
        <v>7.1250000000000011E-3</v>
      </c>
    </row>
    <row r="44" spans="1:7" ht="15.75" thickBot="1">
      <c r="B44" s="16">
        <v>3</v>
      </c>
      <c r="C44" s="17" t="s">
        <v>19</v>
      </c>
      <c r="D44" s="21">
        <f t="shared" si="0"/>
        <v>1.2500000000000003E-4</v>
      </c>
    </row>
    <row r="45" spans="1:7">
      <c r="D45" s="18">
        <f>SUM(D41:D44)</f>
        <v>1</v>
      </c>
    </row>
    <row r="47" spans="1:7">
      <c r="A47" s="2" t="s">
        <v>20</v>
      </c>
    </row>
    <row r="48" spans="1:7">
      <c r="B48" s="25" t="s">
        <v>21</v>
      </c>
      <c r="C48" s="3" t="s">
        <v>22</v>
      </c>
      <c r="D48" s="3" t="s">
        <v>23</v>
      </c>
    </row>
    <row r="49" spans="2:4">
      <c r="B49" s="23">
        <v>0</v>
      </c>
      <c r="C49" s="23">
        <v>166</v>
      </c>
      <c r="D49" s="24">
        <v>0.83</v>
      </c>
    </row>
    <row r="50" spans="2:4">
      <c r="B50" s="23">
        <v>1</v>
      </c>
      <c r="C50" s="23">
        <v>23</v>
      </c>
      <c r="D50" s="24">
        <v>0.115</v>
      </c>
    </row>
    <row r="51" spans="2:4">
      <c r="B51" s="23">
        <v>2</v>
      </c>
      <c r="C51" s="23">
        <v>7</v>
      </c>
      <c r="D51" s="24">
        <v>3.5000000000000003E-2</v>
      </c>
    </row>
    <row r="52" spans="2:4">
      <c r="B52" s="23">
        <v>3</v>
      </c>
      <c r="C52" s="23">
        <v>4</v>
      </c>
      <c r="D52" s="24">
        <v>0.02</v>
      </c>
    </row>
    <row r="53" spans="2:4">
      <c r="B53" s="5" t="s">
        <v>24</v>
      </c>
      <c r="C53">
        <v>200</v>
      </c>
      <c r="D53" s="22">
        <v>1</v>
      </c>
    </row>
    <row r="55" spans="2:4">
      <c r="B55" t="s">
        <v>25</v>
      </c>
    </row>
    <row r="56" spans="2:4">
      <c r="B56" t="s">
        <v>26</v>
      </c>
    </row>
    <row r="57" spans="2:4">
      <c r="B57" t="s">
        <v>27</v>
      </c>
    </row>
    <row r="58" spans="2:4">
      <c r="B58" t="s">
        <v>28</v>
      </c>
    </row>
  </sheetData>
  <mergeCells count="12">
    <mergeCell ref="C40:D40"/>
    <mergeCell ref="F30:G30"/>
    <mergeCell ref="F31:G31"/>
    <mergeCell ref="F32:G32"/>
    <mergeCell ref="F33:G33"/>
    <mergeCell ref="F34:G34"/>
    <mergeCell ref="F29:G29"/>
    <mergeCell ref="B25:D25"/>
    <mergeCell ref="F25:G25"/>
    <mergeCell ref="F26:G26"/>
    <mergeCell ref="F27:G27"/>
    <mergeCell ref="F28:G28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0:E39"/>
  <sheetViews>
    <sheetView showGridLines="0" workbookViewId="0">
      <selection activeCell="I19" sqref="I19"/>
    </sheetView>
  </sheetViews>
  <sheetFormatPr defaultRowHeight="15"/>
  <cols>
    <col min="1" max="2" width="13.140625" customWidth="1"/>
    <col min="3" max="3" width="12.140625" customWidth="1"/>
    <col min="4" max="4" width="13.7109375" customWidth="1"/>
  </cols>
  <sheetData>
    <row r="20" spans="1:5">
      <c r="A20" s="2"/>
    </row>
    <row r="23" spans="1:5">
      <c r="B23" s="1" t="s">
        <v>29</v>
      </c>
    </row>
    <row r="25" spans="1:5">
      <c r="B25" s="2" t="s">
        <v>2</v>
      </c>
      <c r="E25" s="2" t="s">
        <v>30</v>
      </c>
    </row>
    <row r="26" spans="1:5">
      <c r="B26" t="s">
        <v>31</v>
      </c>
      <c r="E26" s="4">
        <v>0.95</v>
      </c>
    </row>
    <row r="28" spans="1:5">
      <c r="B28" t="s">
        <v>12</v>
      </c>
      <c r="C28" s="1" t="s">
        <v>32</v>
      </c>
    </row>
    <row r="30" spans="1:5" ht="15.75" thickBot="1">
      <c r="B30" s="13" t="s">
        <v>33</v>
      </c>
      <c r="C30" s="43" t="s">
        <v>15</v>
      </c>
      <c r="D30" s="43"/>
    </row>
    <row r="31" spans="1:5">
      <c r="B31" s="6">
        <v>0</v>
      </c>
      <c r="C31" s="26" t="s">
        <v>16</v>
      </c>
      <c r="D31" s="20">
        <f>+COMBIN(4,B31)*($E$26^B31)*(1-$E$26)^(4-B31)</f>
        <v>6.2500000000000223E-6</v>
      </c>
    </row>
    <row r="32" spans="1:5">
      <c r="B32" s="9">
        <v>1</v>
      </c>
      <c r="C32" s="27" t="s">
        <v>17</v>
      </c>
      <c r="D32" s="20">
        <f>+COMBIN(4,B32)*($E$26^B32)*(1-$E$26)^(4-B32)</f>
        <v>4.7500000000000125E-4</v>
      </c>
    </row>
    <row r="33" spans="2:4">
      <c r="B33" s="9">
        <v>2</v>
      </c>
      <c r="C33" s="27" t="s">
        <v>18</v>
      </c>
      <c r="D33" s="20">
        <f>+COMBIN(4,B33)*($E$26^B33)*(1-$E$26)^(4-B33)</f>
        <v>1.3537500000000023E-2</v>
      </c>
    </row>
    <row r="34" spans="2:4">
      <c r="B34" s="9">
        <v>3</v>
      </c>
      <c r="C34" s="27" t="s">
        <v>19</v>
      </c>
      <c r="D34" s="20">
        <f>+COMBIN(4,B34)*($E$26^B34)*(1-$E$26)^(4-B34)</f>
        <v>0.17147500000000013</v>
      </c>
    </row>
    <row r="35" spans="2:4" ht="15.75" thickBot="1">
      <c r="B35" s="16">
        <v>4</v>
      </c>
      <c r="C35" s="28" t="s">
        <v>19</v>
      </c>
      <c r="D35" s="21">
        <f>+COMBIN(4,B35)*($E$26^B35)*(1-$E$26)^(4-B35)</f>
        <v>0.81450624999999999</v>
      </c>
    </row>
    <row r="36" spans="2:4">
      <c r="D36" s="18">
        <f>SUM(D31:D35)</f>
        <v>1.0000000000000002</v>
      </c>
    </row>
    <row r="39" spans="2:4">
      <c r="B39" s="1" t="s">
        <v>34</v>
      </c>
      <c r="C39" s="1"/>
      <c r="D39" s="29">
        <f>D35+D34</f>
        <v>0.98598125000000014</v>
      </c>
    </row>
  </sheetData>
  <mergeCells count="1">
    <mergeCell ref="C30:D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8:F52"/>
  <sheetViews>
    <sheetView showGridLines="0" workbookViewId="0">
      <selection activeCell="I19" sqref="I19"/>
    </sheetView>
  </sheetViews>
  <sheetFormatPr defaultRowHeight="15"/>
  <cols>
    <col min="1" max="2" width="13.140625" customWidth="1"/>
    <col min="3" max="3" width="12.140625" customWidth="1"/>
    <col min="4" max="4" width="13.7109375" customWidth="1"/>
    <col min="6" max="6" width="12.5703125" customWidth="1"/>
  </cols>
  <sheetData>
    <row r="18" spans="1:6">
      <c r="A18" s="2"/>
    </row>
    <row r="21" spans="1:6">
      <c r="B21" s="1" t="s">
        <v>35</v>
      </c>
    </row>
    <row r="23" spans="1:6">
      <c r="B23" s="2" t="s">
        <v>2</v>
      </c>
      <c r="E23" s="2" t="s">
        <v>36</v>
      </c>
    </row>
    <row r="24" spans="1:6">
      <c r="B24" t="s">
        <v>37</v>
      </c>
      <c r="E24" s="4">
        <v>0.8</v>
      </c>
    </row>
    <row r="25" spans="1:6">
      <c r="E25" s="2" t="s">
        <v>38</v>
      </c>
      <c r="F25" s="33"/>
    </row>
    <row r="26" spans="1:6">
      <c r="B26" t="s">
        <v>12</v>
      </c>
      <c r="C26" s="1" t="s">
        <v>39</v>
      </c>
      <c r="E26">
        <v>10</v>
      </c>
    </row>
    <row r="28" spans="1:6" ht="15.75" thickBot="1">
      <c r="B28" s="13" t="s">
        <v>33</v>
      </c>
      <c r="C28" s="43" t="s">
        <v>15</v>
      </c>
      <c r="D28" s="43"/>
      <c r="F28" s="13" t="s">
        <v>40</v>
      </c>
    </row>
    <row r="29" spans="1:6">
      <c r="B29" s="6">
        <v>0</v>
      </c>
      <c r="C29" s="26" t="s">
        <v>16</v>
      </c>
      <c r="D29" s="20">
        <f>+COMBIN($E$26,B29)*($E$24^B29)*(1-$E$24)^($E$26-B29)</f>
        <v>1.0239999999999973E-7</v>
      </c>
      <c r="F29" s="31">
        <f>D29*B29</f>
        <v>0</v>
      </c>
    </row>
    <row r="30" spans="1:6">
      <c r="B30" s="32">
        <v>1</v>
      </c>
      <c r="C30" s="27" t="s">
        <v>17</v>
      </c>
      <c r="D30" s="20">
        <f>+COMBIN($E$26,B30)*($E$24^B30)*(1-$E$24)^($E$26-B30)</f>
        <v>4.0959999999999901E-6</v>
      </c>
      <c r="F30" s="36">
        <f>D30*B30</f>
        <v>4.0959999999999901E-6</v>
      </c>
    </row>
    <row r="31" spans="1:6">
      <c r="B31" s="32">
        <v>2</v>
      </c>
      <c r="C31" s="27" t="s">
        <v>18</v>
      </c>
      <c r="D31" s="20">
        <f t="shared" ref="D31:D39" si="0">+COMBIN($E$26,B31)*($E$24^B31)*(1-$E$24)^($E$26-B31)</f>
        <v>7.3727999999999861E-5</v>
      </c>
      <c r="F31" s="36">
        <f t="shared" ref="F31:F39" si="1">D31*B31</f>
        <v>1.4745599999999972E-4</v>
      </c>
    </row>
    <row r="32" spans="1:6">
      <c r="B32" s="32">
        <v>3</v>
      </c>
      <c r="C32" s="27" t="s">
        <v>19</v>
      </c>
      <c r="D32" s="20">
        <f t="shared" si="0"/>
        <v>7.8643199999999891E-4</v>
      </c>
      <c r="F32" s="36">
        <f t="shared" si="1"/>
        <v>2.3592959999999968E-3</v>
      </c>
    </row>
    <row r="33" spans="1:6">
      <c r="B33" s="32">
        <v>4</v>
      </c>
      <c r="C33" s="27" t="s">
        <v>41</v>
      </c>
      <c r="D33" s="20">
        <f t="shared" si="0"/>
        <v>5.5050239999999938E-3</v>
      </c>
      <c r="F33" s="36">
        <f t="shared" si="1"/>
        <v>2.2020095999999975E-2</v>
      </c>
    </row>
    <row r="34" spans="1:6">
      <c r="B34" s="9">
        <v>5</v>
      </c>
      <c r="C34" s="27" t="s">
        <v>42</v>
      </c>
      <c r="D34" s="20">
        <f t="shared" si="0"/>
        <v>2.642411519999998E-2</v>
      </c>
      <c r="F34" s="36">
        <f t="shared" si="1"/>
        <v>0.13212057599999991</v>
      </c>
    </row>
    <row r="35" spans="1:6">
      <c r="B35" s="9">
        <v>6</v>
      </c>
      <c r="C35" s="27" t="s">
        <v>43</v>
      </c>
      <c r="D35" s="20">
        <f t="shared" si="0"/>
        <v>8.8080383999999942E-2</v>
      </c>
      <c r="F35" s="36">
        <f t="shared" si="1"/>
        <v>0.52848230399999963</v>
      </c>
    </row>
    <row r="36" spans="1:6">
      <c r="B36" s="9">
        <v>7</v>
      </c>
      <c r="C36" s="27" t="s">
        <v>44</v>
      </c>
      <c r="D36" s="20">
        <f t="shared" si="0"/>
        <v>0.20132659200000003</v>
      </c>
      <c r="F36" s="36">
        <f t="shared" si="1"/>
        <v>1.4092861440000002</v>
      </c>
    </row>
    <row r="37" spans="1:6">
      <c r="B37" s="12">
        <v>8</v>
      </c>
      <c r="C37" s="27" t="s">
        <v>45</v>
      </c>
      <c r="D37" s="20">
        <f t="shared" si="0"/>
        <v>0.3019898880000001</v>
      </c>
      <c r="F37" s="36">
        <f t="shared" si="1"/>
        <v>2.4159191040000008</v>
      </c>
    </row>
    <row r="38" spans="1:6">
      <c r="B38" s="12">
        <v>9</v>
      </c>
      <c r="C38" s="27" t="s">
        <v>46</v>
      </c>
      <c r="D38" s="20">
        <f t="shared" si="0"/>
        <v>0.26843545600000018</v>
      </c>
      <c r="F38" s="36">
        <f t="shared" si="1"/>
        <v>2.4159191040000016</v>
      </c>
    </row>
    <row r="39" spans="1:6" ht="15.75" thickBot="1">
      <c r="B39" s="16">
        <v>10</v>
      </c>
      <c r="C39" s="28" t="s">
        <v>47</v>
      </c>
      <c r="D39" s="21">
        <f t="shared" si="0"/>
        <v>0.10737418240000011</v>
      </c>
      <c r="F39" s="30">
        <f t="shared" si="1"/>
        <v>1.0737418240000012</v>
      </c>
    </row>
    <row r="40" spans="1:6">
      <c r="D40" s="18">
        <f>SUM(D29:D39)</f>
        <v>1.0000000000000002</v>
      </c>
      <c r="F40" s="37">
        <f>SUM(F29:F39)</f>
        <v>8.0000000000000036</v>
      </c>
    </row>
    <row r="41" spans="1:6">
      <c r="D41" s="18"/>
    </row>
    <row r="42" spans="1:6">
      <c r="A42" s="38" t="s">
        <v>0</v>
      </c>
      <c r="B42" s="35" t="s">
        <v>48</v>
      </c>
      <c r="C42" s="29">
        <f>D29</f>
        <v>1.0239999999999973E-7</v>
      </c>
      <c r="D42" s="18"/>
    </row>
    <row r="43" spans="1:6">
      <c r="A43" s="38"/>
      <c r="D43" s="18"/>
    </row>
    <row r="44" spans="1:6">
      <c r="A44" s="38" t="s">
        <v>20</v>
      </c>
      <c r="B44" s="35" t="s">
        <v>49</v>
      </c>
      <c r="C44" s="29">
        <f>D32</f>
        <v>7.8643199999999891E-4</v>
      </c>
      <c r="D44" s="18"/>
    </row>
    <row r="45" spans="1:6">
      <c r="A45" s="38"/>
      <c r="D45" s="18"/>
    </row>
    <row r="46" spans="1:6">
      <c r="A46" s="38" t="s">
        <v>50</v>
      </c>
      <c r="B46" s="35" t="s">
        <v>51</v>
      </c>
      <c r="C46" s="29">
        <f>D29+D30</f>
        <v>4.1983999999999902E-6</v>
      </c>
      <c r="D46" s="18"/>
    </row>
    <row r="47" spans="1:6">
      <c r="A47" s="38"/>
      <c r="D47" s="18"/>
    </row>
    <row r="48" spans="1:6">
      <c r="A48" s="38" t="s">
        <v>52</v>
      </c>
      <c r="B48" s="35" t="s">
        <v>53</v>
      </c>
      <c r="C48" s="29">
        <f>+D37+D38+D39</f>
        <v>0.6777995264000003</v>
      </c>
      <c r="D48" s="18"/>
    </row>
    <row r="49" spans="1:4">
      <c r="A49" s="38"/>
      <c r="D49" s="18"/>
    </row>
    <row r="50" spans="1:4">
      <c r="A50" s="38" t="s">
        <v>54</v>
      </c>
      <c r="B50" s="35" t="s">
        <v>55</v>
      </c>
      <c r="C50" s="29">
        <f>F40</f>
        <v>8.0000000000000036</v>
      </c>
    </row>
    <row r="52" spans="1:4">
      <c r="B52" s="1"/>
      <c r="C52" s="1"/>
      <c r="D52" s="29"/>
    </row>
  </sheetData>
  <mergeCells count="1">
    <mergeCell ref="C28:D2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7:E49"/>
  <sheetViews>
    <sheetView showGridLines="0" workbookViewId="0">
      <selection activeCell="I19" sqref="I19"/>
    </sheetView>
  </sheetViews>
  <sheetFormatPr defaultRowHeight="15"/>
  <cols>
    <col min="1" max="2" width="13.140625" customWidth="1"/>
    <col min="3" max="3" width="12.140625" customWidth="1"/>
    <col min="4" max="4" width="13.7109375" customWidth="1"/>
  </cols>
  <sheetData>
    <row r="17" spans="1:3">
      <c r="B17" s="34" t="s">
        <v>56</v>
      </c>
    </row>
    <row r="18" spans="1:3">
      <c r="B18" s="1" t="s">
        <v>57</v>
      </c>
    </row>
    <row r="20" spans="1:3">
      <c r="B20" s="34" t="s">
        <v>58</v>
      </c>
    </row>
    <row r="21" spans="1:3">
      <c r="B21" s="34"/>
    </row>
    <row r="22" spans="1:3">
      <c r="B22" s="2" t="s">
        <v>59</v>
      </c>
    </row>
    <row r="23" spans="1:3">
      <c r="B23" s="29" t="s">
        <v>60</v>
      </c>
      <c r="C23" s="29">
        <v>6.0749999999999998E-2</v>
      </c>
    </row>
    <row r="27" spans="1:3">
      <c r="B27" t="s">
        <v>61</v>
      </c>
    </row>
    <row r="29" spans="1:3">
      <c r="A29" s="2"/>
    </row>
    <row r="32" spans="1:3">
      <c r="B32" s="1" t="s">
        <v>62</v>
      </c>
    </row>
    <row r="34" spans="2:5">
      <c r="B34" s="2" t="s">
        <v>2</v>
      </c>
      <c r="E34" s="2" t="s">
        <v>63</v>
      </c>
    </row>
    <row r="35" spans="2:5">
      <c r="B35" t="s">
        <v>64</v>
      </c>
      <c r="E35" s="39">
        <f>C23</f>
        <v>6.0749999999999998E-2</v>
      </c>
    </row>
    <row r="36" spans="2:5">
      <c r="E36" s="2" t="s">
        <v>65</v>
      </c>
    </row>
    <row r="37" spans="2:5">
      <c r="B37" t="s">
        <v>12</v>
      </c>
      <c r="C37" s="1" t="s">
        <v>66</v>
      </c>
      <c r="E37">
        <v>7</v>
      </c>
    </row>
    <row r="39" spans="2:5" ht="15.75" thickBot="1">
      <c r="B39" s="13" t="s">
        <v>67</v>
      </c>
      <c r="C39" s="43" t="s">
        <v>15</v>
      </c>
      <c r="D39" s="43"/>
    </row>
    <row r="40" spans="2:5">
      <c r="B40" s="6">
        <v>0</v>
      </c>
      <c r="C40" s="26" t="s">
        <v>16</v>
      </c>
      <c r="D40" s="20">
        <f>+COMBIN($E$37,B40)*($E$35^B40)*(1-$E$35)^($E$37-B40)</f>
        <v>0.64486443556430806</v>
      </c>
    </row>
    <row r="41" spans="2:5">
      <c r="B41" s="9">
        <v>1</v>
      </c>
      <c r="C41" s="27" t="s">
        <v>17</v>
      </c>
      <c r="D41" s="20">
        <f t="shared" ref="D41:D47" si="0">+COMBIN($E$37,B41)*($E$35^B41)*(1-$E$35)^($E$37-B41)</f>
        <v>0.29196550569467339</v>
      </c>
    </row>
    <row r="42" spans="2:5">
      <c r="B42" s="9">
        <v>2</v>
      </c>
      <c r="C42" s="27" t="s">
        <v>18</v>
      </c>
      <c r="D42" s="20">
        <f t="shared" si="0"/>
        <v>5.665234326628079E-2</v>
      </c>
    </row>
    <row r="43" spans="2:5">
      <c r="B43" s="9">
        <v>3</v>
      </c>
      <c r="C43" s="27" t="s">
        <v>19</v>
      </c>
      <c r="D43" s="20">
        <f t="shared" si="0"/>
        <v>6.1070532400435765E-3</v>
      </c>
    </row>
    <row r="44" spans="2:5">
      <c r="B44" s="9">
        <v>4</v>
      </c>
      <c r="C44" s="27" t="s">
        <v>41</v>
      </c>
      <c r="D44" s="20">
        <f t="shared" si="0"/>
        <v>3.9499971714947803E-4</v>
      </c>
    </row>
    <row r="45" spans="2:5">
      <c r="B45" s="9">
        <v>5</v>
      </c>
      <c r="C45" s="27" t="s">
        <v>42</v>
      </c>
      <c r="D45" s="20">
        <f t="shared" si="0"/>
        <v>1.532897491626135E-5</v>
      </c>
    </row>
    <row r="46" spans="2:5">
      <c r="B46" s="9">
        <v>6</v>
      </c>
      <c r="C46" s="27" t="s">
        <v>43</v>
      </c>
      <c r="D46" s="20">
        <f t="shared" si="0"/>
        <v>3.3048894549299157E-7</v>
      </c>
    </row>
    <row r="47" spans="2:5" ht="15.75" thickBot="1">
      <c r="B47" s="16">
        <v>7</v>
      </c>
      <c r="C47" s="28" t="s">
        <v>44</v>
      </c>
      <c r="D47" s="21">
        <f t="shared" si="0"/>
        <v>3.0536831725463684E-9</v>
      </c>
    </row>
    <row r="48" spans="2:5">
      <c r="D48" s="18">
        <f>SUM(D40:D47)</f>
        <v>1.0000000000000002</v>
      </c>
    </row>
    <row r="49" spans="2:4">
      <c r="B49" s="35" t="s">
        <v>68</v>
      </c>
      <c r="C49" s="1">
        <f>SUM(D42:D47)</f>
        <v>6.3170058741018761E-2</v>
      </c>
      <c r="D49" s="29"/>
    </row>
  </sheetData>
  <mergeCells count="1">
    <mergeCell ref="C39:D3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3:E50"/>
  <sheetViews>
    <sheetView showGridLines="0" zoomScaleNormal="100" workbookViewId="0">
      <selection activeCell="I19" sqref="I19"/>
    </sheetView>
  </sheetViews>
  <sheetFormatPr defaultRowHeight="15"/>
  <cols>
    <col min="1" max="2" width="13.140625" customWidth="1"/>
    <col min="3" max="3" width="12.140625" customWidth="1"/>
    <col min="4" max="4" width="13.7109375" customWidth="1"/>
  </cols>
  <sheetData>
    <row r="13" spans="1:2">
      <c r="A13" s="2"/>
    </row>
    <row r="16" spans="1:2">
      <c r="B16" s="1" t="s">
        <v>69</v>
      </c>
    </row>
    <row r="18" spans="2:5">
      <c r="B18" s="2" t="s">
        <v>2</v>
      </c>
      <c r="E18" s="2" t="s">
        <v>70</v>
      </c>
    </row>
    <row r="19" spans="2:5">
      <c r="B19" t="s">
        <v>4</v>
      </c>
      <c r="E19" s="4">
        <v>0.35</v>
      </c>
    </row>
    <row r="20" spans="2:5">
      <c r="E20" s="2" t="s">
        <v>71</v>
      </c>
    </row>
    <row r="21" spans="2:5">
      <c r="B21" t="s">
        <v>12</v>
      </c>
      <c r="C21" s="1" t="s">
        <v>72</v>
      </c>
      <c r="E21">
        <v>3</v>
      </c>
    </row>
    <row r="23" spans="2:5" ht="15.75" thickBot="1">
      <c r="B23" s="13" t="s">
        <v>73</v>
      </c>
      <c r="C23" s="43" t="s">
        <v>15</v>
      </c>
      <c r="D23" s="43"/>
    </row>
    <row r="24" spans="2:5">
      <c r="B24" s="6">
        <v>0</v>
      </c>
      <c r="C24" s="26" t="s">
        <v>16</v>
      </c>
      <c r="D24" s="20">
        <f>+COMBIN($E$21,B24)*($E$19^B24)*(1-$E$19)^($E$21-B24)</f>
        <v>0.27462500000000006</v>
      </c>
    </row>
    <row r="25" spans="2:5">
      <c r="B25" s="9">
        <v>1</v>
      </c>
      <c r="C25" s="27" t="s">
        <v>17</v>
      </c>
      <c r="D25" s="20">
        <f t="shared" ref="D25:D27" si="0">+COMBIN($E$21,B25)*($E$19^B25)*(1-$E$19)^($E$21-B25)</f>
        <v>0.44362499999999999</v>
      </c>
    </row>
    <row r="26" spans="2:5">
      <c r="B26" s="9">
        <v>2</v>
      </c>
      <c r="C26" s="27" t="s">
        <v>18</v>
      </c>
      <c r="D26" s="20">
        <f t="shared" si="0"/>
        <v>0.23887499999999998</v>
      </c>
    </row>
    <row r="27" spans="2:5" ht="15.75" thickBot="1">
      <c r="B27" s="16">
        <v>3</v>
      </c>
      <c r="C27" s="28" t="s">
        <v>19</v>
      </c>
      <c r="D27" s="21">
        <f t="shared" si="0"/>
        <v>4.287499999999999E-2</v>
      </c>
    </row>
    <row r="28" spans="2:5">
      <c r="D28" s="18">
        <f>SUM(D24:D27)</f>
        <v>1</v>
      </c>
    </row>
    <row r="30" spans="2:5">
      <c r="B30" s="35" t="s">
        <v>74</v>
      </c>
      <c r="C30" s="29">
        <f>+SUM(D25:D27)</f>
        <v>0.72537499999999999</v>
      </c>
      <c r="D30" s="29" t="s">
        <v>75</v>
      </c>
    </row>
    <row r="34" spans="2:5">
      <c r="B34" s="1" t="s">
        <v>76</v>
      </c>
    </row>
    <row r="36" spans="2:5">
      <c r="B36" s="2" t="s">
        <v>2</v>
      </c>
      <c r="E36" s="2" t="s">
        <v>77</v>
      </c>
    </row>
    <row r="37" spans="2:5">
      <c r="B37" t="s">
        <v>78</v>
      </c>
      <c r="E37" s="22">
        <f>C30</f>
        <v>0.72537499999999999</v>
      </c>
    </row>
    <row r="38" spans="2:5">
      <c r="E38" s="2" t="s">
        <v>71</v>
      </c>
    </row>
    <row r="39" spans="2:5">
      <c r="B39" t="s">
        <v>12</v>
      </c>
      <c r="C39" s="1" t="s">
        <v>79</v>
      </c>
      <c r="E39">
        <v>5</v>
      </c>
    </row>
    <row r="41" spans="2:5" ht="15.75" thickBot="1">
      <c r="B41" s="13" t="s">
        <v>80</v>
      </c>
      <c r="C41" s="43" t="s">
        <v>15</v>
      </c>
      <c r="D41" s="43"/>
    </row>
    <row r="42" spans="2:5">
      <c r="B42" s="6">
        <v>0</v>
      </c>
      <c r="C42" s="26" t="s">
        <v>81</v>
      </c>
      <c r="D42" s="20">
        <f>+COMBIN($E$39,B42)*($E$37^B42)*(1-$E$37)^($E$39-B42)</f>
        <v>1.5620694889554062E-3</v>
      </c>
    </row>
    <row r="43" spans="2:5">
      <c r="B43" s="9">
        <v>1</v>
      </c>
      <c r="C43" s="27" t="s">
        <v>82</v>
      </c>
      <c r="D43" s="20">
        <f t="shared" ref="D43:D46" si="1">+COMBIN($E$39,B43)*($E$37^B43)*(1-$E$37)^($E$39-B43)</f>
        <v>2.0629697870751532E-2</v>
      </c>
    </row>
    <row r="44" spans="2:5">
      <c r="B44" s="9">
        <v>2</v>
      </c>
      <c r="C44" s="27" t="s">
        <v>83</v>
      </c>
      <c r="D44" s="20">
        <f t="shared" si="1"/>
        <v>0.10897964200634602</v>
      </c>
    </row>
    <row r="45" spans="2:5">
      <c r="B45" s="12">
        <v>3</v>
      </c>
      <c r="C45" s="27" t="s">
        <v>84</v>
      </c>
      <c r="D45" s="20">
        <f>+COMBIN($E$39,B45)*($E$37^B45)*(1-$E$37)^($E$39-B45)</f>
        <v>0.28785109811689852</v>
      </c>
    </row>
    <row r="46" spans="2:5">
      <c r="B46" s="12">
        <v>4</v>
      </c>
      <c r="C46" s="27" t="s">
        <v>85</v>
      </c>
      <c r="D46" s="20">
        <f t="shared" si="1"/>
        <v>0.38015473881938144</v>
      </c>
    </row>
    <row r="47" spans="2:5" ht="15.75" thickBot="1">
      <c r="B47" s="16">
        <v>5</v>
      </c>
      <c r="C47" s="28" t="s">
        <v>86</v>
      </c>
      <c r="D47" s="21">
        <f>+COMBIN($E$39,B47)*($E$37^B47)*(1-$E$37)^($E$39-B47)</f>
        <v>0.20082275369766686</v>
      </c>
    </row>
    <row r="48" spans="2:5">
      <c r="D48" s="18">
        <f>SUM(D42:D47)</f>
        <v>0.99999999999999978</v>
      </c>
    </row>
    <row r="50" spans="2:3">
      <c r="B50" s="35" t="s">
        <v>87</v>
      </c>
      <c r="C50" s="29">
        <f>+D43+D42</f>
        <v>2.2191767359706939E-2</v>
      </c>
    </row>
  </sheetData>
  <mergeCells count="2">
    <mergeCell ref="C23:D23"/>
    <mergeCell ref="C41:D4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1"/>
  <sheetViews>
    <sheetView workbookViewId="0">
      <selection activeCell="I19" sqref="I19"/>
    </sheetView>
  </sheetViews>
  <sheetFormatPr defaultColWidth="8.7109375" defaultRowHeight="15"/>
  <cols>
    <col min="1" max="1" width="8.85546875" style="3" bestFit="1" customWidth="1"/>
    <col min="2" max="2" width="16.5703125" style="3" bestFit="1" customWidth="1"/>
    <col min="3" max="16384" width="8.7109375" style="3"/>
  </cols>
  <sheetData>
    <row r="1" spans="1:2">
      <c r="A1" s="3" t="s">
        <v>88</v>
      </c>
      <c r="B1" s="3" t="s">
        <v>89</v>
      </c>
    </row>
    <row r="2" spans="1:2">
      <c r="A2" s="3">
        <v>1</v>
      </c>
      <c r="B2" s="3">
        <v>0</v>
      </c>
    </row>
    <row r="3" spans="1:2">
      <c r="A3" s="3">
        <v>2</v>
      </c>
      <c r="B3" s="3">
        <v>0</v>
      </c>
    </row>
    <row r="4" spans="1:2">
      <c r="A4" s="3">
        <v>3</v>
      </c>
      <c r="B4" s="3">
        <v>3</v>
      </c>
    </row>
    <row r="5" spans="1:2">
      <c r="A5" s="3">
        <v>4</v>
      </c>
      <c r="B5" s="3">
        <v>0</v>
      </c>
    </row>
    <row r="6" spans="1:2">
      <c r="A6" s="3">
        <v>5</v>
      </c>
      <c r="B6" s="3">
        <v>0</v>
      </c>
    </row>
    <row r="7" spans="1:2">
      <c r="A7" s="3">
        <v>6</v>
      </c>
      <c r="B7" s="3">
        <v>0</v>
      </c>
    </row>
    <row r="8" spans="1:2">
      <c r="A8" s="3">
        <v>7</v>
      </c>
      <c r="B8" s="3">
        <v>0</v>
      </c>
    </row>
    <row r="9" spans="1:2">
      <c r="A9" s="3">
        <v>8</v>
      </c>
      <c r="B9" s="3">
        <v>1</v>
      </c>
    </row>
    <row r="10" spans="1:2">
      <c r="A10" s="3">
        <v>9</v>
      </c>
      <c r="B10" s="3">
        <v>0</v>
      </c>
    </row>
    <row r="11" spans="1:2">
      <c r="A11" s="3">
        <v>10</v>
      </c>
      <c r="B11" s="3">
        <v>0</v>
      </c>
    </row>
    <row r="12" spans="1:2">
      <c r="A12" s="3">
        <v>11</v>
      </c>
      <c r="B12" s="3">
        <v>0</v>
      </c>
    </row>
    <row r="13" spans="1:2">
      <c r="A13" s="3">
        <v>12</v>
      </c>
      <c r="B13" s="3">
        <v>0</v>
      </c>
    </row>
    <row r="14" spans="1:2">
      <c r="A14" s="3">
        <v>13</v>
      </c>
      <c r="B14" s="3">
        <v>0</v>
      </c>
    </row>
    <row r="15" spans="1:2">
      <c r="A15" s="3">
        <v>14</v>
      </c>
      <c r="B15" s="3">
        <v>0</v>
      </c>
    </row>
    <row r="16" spans="1:2">
      <c r="A16" s="3">
        <v>15</v>
      </c>
      <c r="B16" s="3">
        <v>1</v>
      </c>
    </row>
    <row r="17" spans="1:2">
      <c r="A17" s="3">
        <v>16</v>
      </c>
      <c r="B17" s="3">
        <v>0</v>
      </c>
    </row>
    <row r="18" spans="1:2">
      <c r="A18" s="3">
        <v>17</v>
      </c>
      <c r="B18" s="3">
        <v>0</v>
      </c>
    </row>
    <row r="19" spans="1:2">
      <c r="A19" s="3">
        <v>18</v>
      </c>
      <c r="B19" s="3">
        <v>1</v>
      </c>
    </row>
    <row r="20" spans="1:2">
      <c r="A20" s="3">
        <v>19</v>
      </c>
      <c r="B20" s="3">
        <v>0</v>
      </c>
    </row>
    <row r="21" spans="1:2">
      <c r="A21" s="3">
        <v>20</v>
      </c>
      <c r="B21" s="3">
        <v>0</v>
      </c>
    </row>
    <row r="22" spans="1:2">
      <c r="A22" s="3">
        <v>21</v>
      </c>
      <c r="B22" s="3">
        <v>0</v>
      </c>
    </row>
    <row r="23" spans="1:2">
      <c r="A23" s="3">
        <v>22</v>
      </c>
      <c r="B23" s="3">
        <v>1</v>
      </c>
    </row>
    <row r="24" spans="1:2">
      <c r="A24" s="3">
        <v>23</v>
      </c>
      <c r="B24" s="3">
        <v>0</v>
      </c>
    </row>
    <row r="25" spans="1:2">
      <c r="A25" s="3">
        <v>24</v>
      </c>
      <c r="B25" s="3">
        <v>0</v>
      </c>
    </row>
    <row r="26" spans="1:2">
      <c r="A26" s="3">
        <v>25</v>
      </c>
      <c r="B26" s="3">
        <v>0</v>
      </c>
    </row>
    <row r="27" spans="1:2">
      <c r="A27" s="3">
        <v>26</v>
      </c>
      <c r="B27" s="3">
        <v>0</v>
      </c>
    </row>
    <row r="28" spans="1:2">
      <c r="A28" s="3">
        <v>27</v>
      </c>
      <c r="B28" s="3">
        <v>0</v>
      </c>
    </row>
    <row r="29" spans="1:2">
      <c r="A29" s="3">
        <v>28</v>
      </c>
      <c r="B29" s="3">
        <v>0</v>
      </c>
    </row>
    <row r="30" spans="1:2">
      <c r="A30" s="3">
        <v>29</v>
      </c>
      <c r="B30" s="3">
        <v>0</v>
      </c>
    </row>
    <row r="31" spans="1:2">
      <c r="A31" s="3">
        <v>30</v>
      </c>
      <c r="B31" s="3">
        <v>0</v>
      </c>
    </row>
    <row r="32" spans="1:2">
      <c r="A32" s="3">
        <v>31</v>
      </c>
      <c r="B32" s="3">
        <v>0</v>
      </c>
    </row>
    <row r="33" spans="1:2">
      <c r="A33" s="3">
        <v>32</v>
      </c>
      <c r="B33" s="3">
        <v>0</v>
      </c>
    </row>
    <row r="34" spans="1:2">
      <c r="A34" s="3">
        <v>33</v>
      </c>
      <c r="B34" s="3">
        <v>0</v>
      </c>
    </row>
    <row r="35" spans="1:2">
      <c r="A35" s="3">
        <v>34</v>
      </c>
      <c r="B35" s="3">
        <v>0</v>
      </c>
    </row>
    <row r="36" spans="1:2">
      <c r="A36" s="3">
        <v>35</v>
      </c>
      <c r="B36" s="3">
        <v>0</v>
      </c>
    </row>
    <row r="37" spans="1:2">
      <c r="A37" s="3">
        <v>36</v>
      </c>
      <c r="B37" s="3">
        <v>0</v>
      </c>
    </row>
    <row r="38" spans="1:2">
      <c r="A38" s="3">
        <v>37</v>
      </c>
      <c r="B38" s="3">
        <v>0</v>
      </c>
    </row>
    <row r="39" spans="1:2">
      <c r="A39" s="3">
        <v>38</v>
      </c>
      <c r="B39" s="3">
        <v>0</v>
      </c>
    </row>
    <row r="40" spans="1:2">
      <c r="A40" s="3">
        <v>39</v>
      </c>
      <c r="B40" s="3">
        <v>0</v>
      </c>
    </row>
    <row r="41" spans="1:2">
      <c r="A41" s="3">
        <v>40</v>
      </c>
      <c r="B41" s="3">
        <v>0</v>
      </c>
    </row>
    <row r="42" spans="1:2">
      <c r="A42" s="3">
        <v>41</v>
      </c>
      <c r="B42" s="3">
        <v>1</v>
      </c>
    </row>
    <row r="43" spans="1:2">
      <c r="A43" s="3">
        <v>42</v>
      </c>
      <c r="B43" s="3">
        <v>0</v>
      </c>
    </row>
    <row r="44" spans="1:2">
      <c r="A44" s="3">
        <v>43</v>
      </c>
      <c r="B44" s="3">
        <v>0</v>
      </c>
    </row>
    <row r="45" spans="1:2">
      <c r="A45" s="3">
        <v>44</v>
      </c>
      <c r="B45" s="3">
        <v>0</v>
      </c>
    </row>
    <row r="46" spans="1:2">
      <c r="A46" s="3">
        <v>45</v>
      </c>
      <c r="B46" s="3">
        <v>0</v>
      </c>
    </row>
    <row r="47" spans="1:2">
      <c r="A47" s="3">
        <v>46</v>
      </c>
      <c r="B47" s="3">
        <v>0</v>
      </c>
    </row>
    <row r="48" spans="1:2">
      <c r="A48" s="3">
        <v>47</v>
      </c>
      <c r="B48" s="3">
        <v>0</v>
      </c>
    </row>
    <row r="49" spans="1:2">
      <c r="A49" s="3">
        <v>48</v>
      </c>
      <c r="B49" s="3">
        <v>0</v>
      </c>
    </row>
    <row r="50" spans="1:2">
      <c r="A50" s="3">
        <v>49</v>
      </c>
      <c r="B50" s="3">
        <v>0</v>
      </c>
    </row>
    <row r="51" spans="1:2">
      <c r="A51" s="3">
        <v>50</v>
      </c>
      <c r="B51" s="3">
        <v>0</v>
      </c>
    </row>
    <row r="52" spans="1:2">
      <c r="A52" s="3">
        <v>51</v>
      </c>
      <c r="B52" s="3">
        <v>0</v>
      </c>
    </row>
    <row r="53" spans="1:2">
      <c r="A53" s="3">
        <v>52</v>
      </c>
      <c r="B53" s="3">
        <v>1</v>
      </c>
    </row>
    <row r="54" spans="1:2">
      <c r="A54" s="3">
        <v>53</v>
      </c>
      <c r="B54" s="3">
        <v>0</v>
      </c>
    </row>
    <row r="55" spans="1:2">
      <c r="A55" s="3">
        <v>54</v>
      </c>
      <c r="B55" s="3">
        <v>0</v>
      </c>
    </row>
    <row r="56" spans="1:2">
      <c r="A56" s="3">
        <v>55</v>
      </c>
      <c r="B56" s="3">
        <v>2</v>
      </c>
    </row>
    <row r="57" spans="1:2">
      <c r="A57" s="3">
        <v>56</v>
      </c>
      <c r="B57" s="3">
        <v>0</v>
      </c>
    </row>
    <row r="58" spans="1:2">
      <c r="A58" s="3">
        <v>57</v>
      </c>
      <c r="B58" s="3">
        <v>0</v>
      </c>
    </row>
    <row r="59" spans="1:2">
      <c r="A59" s="3">
        <v>58</v>
      </c>
      <c r="B59" s="3">
        <v>0</v>
      </c>
    </row>
    <row r="60" spans="1:2">
      <c r="A60" s="3">
        <v>59</v>
      </c>
      <c r="B60" s="3">
        <v>0</v>
      </c>
    </row>
    <row r="61" spans="1:2">
      <c r="A61" s="3">
        <v>60</v>
      </c>
      <c r="B61" s="3">
        <v>0</v>
      </c>
    </row>
    <row r="62" spans="1:2">
      <c r="A62" s="3">
        <v>61</v>
      </c>
      <c r="B62" s="3">
        <v>0</v>
      </c>
    </row>
    <row r="63" spans="1:2">
      <c r="A63" s="3">
        <v>62</v>
      </c>
      <c r="B63" s="3">
        <v>0</v>
      </c>
    </row>
    <row r="64" spans="1:2">
      <c r="A64" s="3">
        <v>63</v>
      </c>
      <c r="B64" s="3">
        <v>0</v>
      </c>
    </row>
    <row r="65" spans="1:2">
      <c r="A65" s="3">
        <v>64</v>
      </c>
      <c r="B65" s="3">
        <v>0</v>
      </c>
    </row>
    <row r="66" spans="1:2">
      <c r="A66" s="3">
        <v>65</v>
      </c>
      <c r="B66" s="3">
        <v>0</v>
      </c>
    </row>
    <row r="67" spans="1:2">
      <c r="A67" s="3">
        <v>66</v>
      </c>
      <c r="B67" s="3">
        <v>0</v>
      </c>
    </row>
    <row r="68" spans="1:2">
      <c r="A68" s="3">
        <v>67</v>
      </c>
      <c r="B68" s="3">
        <v>0</v>
      </c>
    </row>
    <row r="69" spans="1:2">
      <c r="A69" s="3">
        <v>68</v>
      </c>
      <c r="B69" s="3">
        <v>0</v>
      </c>
    </row>
    <row r="70" spans="1:2">
      <c r="A70" s="3">
        <v>69</v>
      </c>
      <c r="B70" s="3">
        <v>2</v>
      </c>
    </row>
    <row r="71" spans="1:2">
      <c r="A71" s="3">
        <v>70</v>
      </c>
      <c r="B71" s="3">
        <v>0</v>
      </c>
    </row>
    <row r="72" spans="1:2">
      <c r="A72" s="3">
        <v>71</v>
      </c>
      <c r="B72" s="3">
        <v>0</v>
      </c>
    </row>
    <row r="73" spans="1:2">
      <c r="A73" s="3">
        <v>72</v>
      </c>
      <c r="B73" s="3">
        <v>1</v>
      </c>
    </row>
    <row r="74" spans="1:2">
      <c r="A74" s="3">
        <v>73</v>
      </c>
      <c r="B74" s="3">
        <v>0</v>
      </c>
    </row>
    <row r="75" spans="1:2">
      <c r="A75" s="3">
        <v>74</v>
      </c>
      <c r="B75" s="3">
        <v>0</v>
      </c>
    </row>
    <row r="76" spans="1:2">
      <c r="A76" s="3">
        <v>75</v>
      </c>
      <c r="B76" s="3">
        <v>0</v>
      </c>
    </row>
    <row r="77" spans="1:2">
      <c r="A77" s="3">
        <v>76</v>
      </c>
      <c r="B77" s="3">
        <v>0</v>
      </c>
    </row>
    <row r="78" spans="1:2">
      <c r="A78" s="3">
        <v>77</v>
      </c>
      <c r="B78" s="3">
        <v>0</v>
      </c>
    </row>
    <row r="79" spans="1:2">
      <c r="A79" s="3">
        <v>78</v>
      </c>
      <c r="B79" s="3">
        <v>1</v>
      </c>
    </row>
    <row r="80" spans="1:2">
      <c r="A80" s="3">
        <v>79</v>
      </c>
      <c r="B80" s="3">
        <v>0</v>
      </c>
    </row>
    <row r="81" spans="1:2">
      <c r="A81" s="3">
        <v>80</v>
      </c>
      <c r="B81" s="3">
        <v>0</v>
      </c>
    </row>
    <row r="82" spans="1:2">
      <c r="A82" s="3">
        <v>81</v>
      </c>
      <c r="B82" s="3">
        <v>0</v>
      </c>
    </row>
    <row r="83" spans="1:2">
      <c r="A83" s="3">
        <v>82</v>
      </c>
      <c r="B83" s="3">
        <v>0</v>
      </c>
    </row>
    <row r="84" spans="1:2">
      <c r="A84" s="3">
        <v>83</v>
      </c>
      <c r="B84" s="3">
        <v>0</v>
      </c>
    </row>
    <row r="85" spans="1:2">
      <c r="A85" s="3">
        <v>84</v>
      </c>
      <c r="B85" s="3">
        <v>0</v>
      </c>
    </row>
    <row r="86" spans="1:2">
      <c r="A86" s="3">
        <v>85</v>
      </c>
      <c r="B86" s="3">
        <v>0</v>
      </c>
    </row>
    <row r="87" spans="1:2">
      <c r="A87" s="3">
        <v>86</v>
      </c>
      <c r="B87" s="3">
        <v>1</v>
      </c>
    </row>
    <row r="88" spans="1:2">
      <c r="A88" s="3">
        <v>87</v>
      </c>
      <c r="B88" s="3">
        <v>1</v>
      </c>
    </row>
    <row r="89" spans="1:2">
      <c r="A89" s="3">
        <v>88</v>
      </c>
      <c r="B89" s="3">
        <v>0</v>
      </c>
    </row>
    <row r="90" spans="1:2">
      <c r="A90" s="3">
        <v>89</v>
      </c>
      <c r="B90" s="3">
        <v>0</v>
      </c>
    </row>
    <row r="91" spans="1:2">
      <c r="A91" s="3">
        <v>90</v>
      </c>
      <c r="B91" s="3">
        <v>0</v>
      </c>
    </row>
    <row r="92" spans="1:2">
      <c r="A92" s="3">
        <v>91</v>
      </c>
      <c r="B92" s="3">
        <v>0</v>
      </c>
    </row>
    <row r="93" spans="1:2">
      <c r="A93" s="3">
        <v>92</v>
      </c>
      <c r="B93" s="3">
        <v>0</v>
      </c>
    </row>
    <row r="94" spans="1:2">
      <c r="A94" s="3">
        <v>93</v>
      </c>
      <c r="B94" s="3">
        <v>0</v>
      </c>
    </row>
    <row r="95" spans="1:2">
      <c r="A95" s="3">
        <v>94</v>
      </c>
      <c r="B95" s="3">
        <v>0</v>
      </c>
    </row>
    <row r="96" spans="1:2">
      <c r="A96" s="3">
        <v>95</v>
      </c>
      <c r="B96" s="3">
        <v>0</v>
      </c>
    </row>
    <row r="97" spans="1:2">
      <c r="A97" s="3">
        <v>96</v>
      </c>
      <c r="B97" s="3">
        <v>0</v>
      </c>
    </row>
    <row r="98" spans="1:2">
      <c r="A98" s="3">
        <v>97</v>
      </c>
      <c r="B98" s="3">
        <v>0</v>
      </c>
    </row>
    <row r="99" spans="1:2">
      <c r="A99" s="3">
        <v>98</v>
      </c>
      <c r="B99" s="3">
        <v>1</v>
      </c>
    </row>
    <row r="100" spans="1:2">
      <c r="A100" s="3">
        <v>99</v>
      </c>
      <c r="B100" s="3">
        <v>0</v>
      </c>
    </row>
    <row r="101" spans="1:2">
      <c r="A101" s="3">
        <v>100</v>
      </c>
      <c r="B101" s="3">
        <v>0</v>
      </c>
    </row>
    <row r="102" spans="1:2">
      <c r="A102" s="3">
        <v>101</v>
      </c>
      <c r="B102" s="3">
        <v>0</v>
      </c>
    </row>
    <row r="103" spans="1:2">
      <c r="A103" s="3">
        <v>102</v>
      </c>
      <c r="B103" s="3">
        <v>0</v>
      </c>
    </row>
    <row r="104" spans="1:2">
      <c r="A104" s="3">
        <v>103</v>
      </c>
      <c r="B104" s="3">
        <v>0</v>
      </c>
    </row>
    <row r="105" spans="1:2">
      <c r="A105" s="3">
        <v>104</v>
      </c>
      <c r="B105" s="3">
        <v>0</v>
      </c>
    </row>
    <row r="106" spans="1:2">
      <c r="A106" s="3">
        <v>105</v>
      </c>
      <c r="B106" s="3">
        <v>0</v>
      </c>
    </row>
    <row r="107" spans="1:2">
      <c r="A107" s="3">
        <v>106</v>
      </c>
      <c r="B107" s="3">
        <v>3</v>
      </c>
    </row>
    <row r="108" spans="1:2">
      <c r="A108" s="3">
        <v>107</v>
      </c>
      <c r="B108" s="3">
        <v>0</v>
      </c>
    </row>
    <row r="109" spans="1:2">
      <c r="A109" s="3">
        <v>108</v>
      </c>
      <c r="B109" s="3">
        <v>0</v>
      </c>
    </row>
    <row r="110" spans="1:2">
      <c r="A110" s="3">
        <v>109</v>
      </c>
      <c r="B110" s="3">
        <v>1</v>
      </c>
    </row>
    <row r="111" spans="1:2">
      <c r="A111" s="3">
        <v>110</v>
      </c>
      <c r="B111" s="3">
        <v>0</v>
      </c>
    </row>
    <row r="112" spans="1:2">
      <c r="A112" s="3">
        <v>111</v>
      </c>
      <c r="B112" s="3">
        <v>1</v>
      </c>
    </row>
    <row r="113" spans="1:2">
      <c r="A113" s="3">
        <v>112</v>
      </c>
      <c r="B113" s="3">
        <v>0</v>
      </c>
    </row>
    <row r="114" spans="1:2">
      <c r="A114" s="3">
        <v>113</v>
      </c>
      <c r="B114" s="3">
        <v>2</v>
      </c>
    </row>
    <row r="115" spans="1:2">
      <c r="A115" s="3">
        <v>114</v>
      </c>
      <c r="B115" s="3">
        <v>0</v>
      </c>
    </row>
    <row r="116" spans="1:2">
      <c r="A116" s="3">
        <v>115</v>
      </c>
      <c r="B116" s="3">
        <v>0</v>
      </c>
    </row>
    <row r="117" spans="1:2">
      <c r="A117" s="3">
        <v>116</v>
      </c>
      <c r="B117" s="3">
        <v>1</v>
      </c>
    </row>
    <row r="118" spans="1:2">
      <c r="A118" s="3">
        <v>117</v>
      </c>
      <c r="B118" s="3">
        <v>0</v>
      </c>
    </row>
    <row r="119" spans="1:2">
      <c r="A119" s="3">
        <v>118</v>
      </c>
      <c r="B119" s="3">
        <v>0</v>
      </c>
    </row>
    <row r="120" spans="1:2">
      <c r="A120" s="3">
        <v>119</v>
      </c>
      <c r="B120" s="3">
        <v>0</v>
      </c>
    </row>
    <row r="121" spans="1:2">
      <c r="A121" s="3">
        <v>120</v>
      </c>
      <c r="B121" s="3">
        <v>0</v>
      </c>
    </row>
    <row r="122" spans="1:2">
      <c r="A122" s="3">
        <v>121</v>
      </c>
      <c r="B122" s="3">
        <v>0</v>
      </c>
    </row>
    <row r="123" spans="1:2">
      <c r="A123" s="3">
        <v>122</v>
      </c>
      <c r="B123" s="3">
        <v>1</v>
      </c>
    </row>
    <row r="124" spans="1:2">
      <c r="A124" s="3">
        <v>123</v>
      </c>
      <c r="B124" s="3">
        <v>0</v>
      </c>
    </row>
    <row r="125" spans="1:2">
      <c r="A125" s="3">
        <v>124</v>
      </c>
      <c r="B125" s="3">
        <v>0</v>
      </c>
    </row>
    <row r="126" spans="1:2">
      <c r="A126" s="3">
        <v>125</v>
      </c>
      <c r="B126" s="3">
        <v>0</v>
      </c>
    </row>
    <row r="127" spans="1:2">
      <c r="A127" s="3">
        <v>126</v>
      </c>
      <c r="B127" s="3">
        <v>2</v>
      </c>
    </row>
    <row r="128" spans="1:2">
      <c r="A128" s="3">
        <v>127</v>
      </c>
      <c r="B128" s="3">
        <v>0</v>
      </c>
    </row>
    <row r="129" spans="1:2">
      <c r="A129" s="3">
        <v>128</v>
      </c>
      <c r="B129" s="3">
        <v>1</v>
      </c>
    </row>
    <row r="130" spans="1:2">
      <c r="A130" s="3">
        <v>129</v>
      </c>
      <c r="B130" s="3">
        <v>0</v>
      </c>
    </row>
    <row r="131" spans="1:2">
      <c r="A131" s="3">
        <v>130</v>
      </c>
      <c r="B131" s="3">
        <v>0</v>
      </c>
    </row>
    <row r="132" spans="1:2">
      <c r="A132" s="3">
        <v>131</v>
      </c>
      <c r="B132" s="3">
        <v>0</v>
      </c>
    </row>
    <row r="133" spans="1:2">
      <c r="A133" s="3">
        <v>132</v>
      </c>
      <c r="B133" s="3">
        <v>0</v>
      </c>
    </row>
    <row r="134" spans="1:2">
      <c r="A134" s="3">
        <v>133</v>
      </c>
      <c r="B134" s="3">
        <v>0</v>
      </c>
    </row>
    <row r="135" spans="1:2">
      <c r="A135" s="3">
        <v>134</v>
      </c>
      <c r="B135" s="3">
        <v>0</v>
      </c>
    </row>
    <row r="136" spans="1:2">
      <c r="A136" s="3">
        <v>135</v>
      </c>
      <c r="B136" s="3">
        <v>1</v>
      </c>
    </row>
    <row r="137" spans="1:2">
      <c r="A137" s="3">
        <v>136</v>
      </c>
      <c r="B137" s="3">
        <v>0</v>
      </c>
    </row>
    <row r="138" spans="1:2">
      <c r="A138" s="3">
        <v>137</v>
      </c>
      <c r="B138" s="3">
        <v>0</v>
      </c>
    </row>
    <row r="139" spans="1:2">
      <c r="A139" s="3">
        <v>138</v>
      </c>
      <c r="B139" s="3">
        <v>0</v>
      </c>
    </row>
    <row r="140" spans="1:2">
      <c r="A140" s="3">
        <v>139</v>
      </c>
      <c r="B140" s="3">
        <v>0</v>
      </c>
    </row>
    <row r="141" spans="1:2">
      <c r="A141" s="3">
        <v>140</v>
      </c>
      <c r="B141" s="3">
        <v>1</v>
      </c>
    </row>
    <row r="142" spans="1:2">
      <c r="A142" s="3">
        <v>141</v>
      </c>
      <c r="B142" s="3">
        <v>0</v>
      </c>
    </row>
    <row r="143" spans="1:2">
      <c r="A143" s="3">
        <v>142</v>
      </c>
      <c r="B143" s="3">
        <v>0</v>
      </c>
    </row>
    <row r="144" spans="1:2">
      <c r="A144" s="3">
        <v>143</v>
      </c>
      <c r="B144" s="3">
        <v>0</v>
      </c>
    </row>
    <row r="145" spans="1:2">
      <c r="A145" s="3">
        <v>144</v>
      </c>
      <c r="B145" s="3">
        <v>1</v>
      </c>
    </row>
    <row r="146" spans="1:2">
      <c r="A146" s="3">
        <v>145</v>
      </c>
      <c r="B146" s="3">
        <v>0</v>
      </c>
    </row>
    <row r="147" spans="1:2">
      <c r="A147" s="3">
        <v>146</v>
      </c>
      <c r="B147" s="3">
        <v>1</v>
      </c>
    </row>
    <row r="148" spans="1:2">
      <c r="A148" s="3">
        <v>147</v>
      </c>
      <c r="B148" s="3">
        <v>0</v>
      </c>
    </row>
    <row r="149" spans="1:2">
      <c r="A149" s="3">
        <v>148</v>
      </c>
      <c r="B149" s="3">
        <v>0</v>
      </c>
    </row>
    <row r="150" spans="1:2">
      <c r="A150" s="3">
        <v>149</v>
      </c>
      <c r="B150" s="3">
        <v>0</v>
      </c>
    </row>
    <row r="151" spans="1:2">
      <c r="A151" s="3">
        <v>150</v>
      </c>
      <c r="B151" s="3">
        <v>0</v>
      </c>
    </row>
    <row r="152" spans="1:2">
      <c r="A152" s="3">
        <v>151</v>
      </c>
      <c r="B152" s="3">
        <v>3</v>
      </c>
    </row>
    <row r="153" spans="1:2">
      <c r="A153" s="3">
        <v>152</v>
      </c>
      <c r="B153" s="3">
        <v>0</v>
      </c>
    </row>
    <row r="154" spans="1:2">
      <c r="A154" s="3">
        <v>153</v>
      </c>
      <c r="B154" s="3">
        <v>0</v>
      </c>
    </row>
    <row r="155" spans="1:2">
      <c r="A155" s="3">
        <v>154</v>
      </c>
      <c r="B155" s="3">
        <v>0</v>
      </c>
    </row>
    <row r="156" spans="1:2">
      <c r="A156" s="3">
        <v>155</v>
      </c>
      <c r="B156" s="3">
        <v>0</v>
      </c>
    </row>
    <row r="157" spans="1:2">
      <c r="A157" s="3">
        <v>156</v>
      </c>
      <c r="B157" s="3">
        <v>0</v>
      </c>
    </row>
    <row r="158" spans="1:2">
      <c r="A158" s="3">
        <v>157</v>
      </c>
      <c r="B158" s="3">
        <v>2</v>
      </c>
    </row>
    <row r="159" spans="1:2">
      <c r="A159" s="3">
        <v>158</v>
      </c>
      <c r="B159" s="3">
        <v>0</v>
      </c>
    </row>
    <row r="160" spans="1:2">
      <c r="A160" s="3">
        <v>159</v>
      </c>
      <c r="B160" s="3">
        <v>2</v>
      </c>
    </row>
    <row r="161" spans="1:2">
      <c r="A161" s="3">
        <v>160</v>
      </c>
      <c r="B161" s="3">
        <v>0</v>
      </c>
    </row>
    <row r="162" spans="1:2">
      <c r="A162" s="3">
        <v>161</v>
      </c>
      <c r="B162" s="3">
        <v>0</v>
      </c>
    </row>
    <row r="163" spans="1:2">
      <c r="A163" s="3">
        <v>162</v>
      </c>
      <c r="B163" s="3">
        <v>0</v>
      </c>
    </row>
    <row r="164" spans="1:2">
      <c r="A164" s="3">
        <v>163</v>
      </c>
      <c r="B164" s="3">
        <v>0</v>
      </c>
    </row>
    <row r="165" spans="1:2">
      <c r="A165" s="3">
        <v>164</v>
      </c>
      <c r="B165" s="3">
        <v>1</v>
      </c>
    </row>
    <row r="166" spans="1:2">
      <c r="A166" s="3">
        <v>165</v>
      </c>
      <c r="B166" s="3">
        <v>0</v>
      </c>
    </row>
    <row r="167" spans="1:2">
      <c r="A167" s="3">
        <v>166</v>
      </c>
      <c r="B167" s="3">
        <v>0</v>
      </c>
    </row>
    <row r="168" spans="1:2">
      <c r="A168" s="3">
        <v>167</v>
      </c>
      <c r="B168" s="3">
        <v>1</v>
      </c>
    </row>
    <row r="169" spans="1:2">
      <c r="A169" s="3">
        <v>168</v>
      </c>
      <c r="B169" s="3">
        <v>0</v>
      </c>
    </row>
    <row r="170" spans="1:2">
      <c r="A170" s="3">
        <v>169</v>
      </c>
      <c r="B170" s="3">
        <v>0</v>
      </c>
    </row>
    <row r="171" spans="1:2">
      <c r="A171" s="3">
        <v>170</v>
      </c>
      <c r="B171" s="3">
        <v>0</v>
      </c>
    </row>
    <row r="172" spans="1:2">
      <c r="A172" s="3">
        <v>171</v>
      </c>
      <c r="B172" s="3">
        <v>0</v>
      </c>
    </row>
    <row r="173" spans="1:2">
      <c r="A173" s="3">
        <v>172</v>
      </c>
      <c r="B173" s="3">
        <v>2</v>
      </c>
    </row>
    <row r="174" spans="1:2">
      <c r="A174" s="3">
        <v>173</v>
      </c>
      <c r="B174" s="3">
        <v>0</v>
      </c>
    </row>
    <row r="175" spans="1:2">
      <c r="A175" s="3">
        <v>174</v>
      </c>
      <c r="B175" s="3">
        <v>0</v>
      </c>
    </row>
    <row r="176" spans="1:2">
      <c r="A176" s="3">
        <v>175</v>
      </c>
      <c r="B176" s="3">
        <v>0</v>
      </c>
    </row>
    <row r="177" spans="1:2">
      <c r="A177" s="3">
        <v>176</v>
      </c>
      <c r="B177" s="3">
        <v>0</v>
      </c>
    </row>
    <row r="178" spans="1:2">
      <c r="A178" s="3">
        <v>177</v>
      </c>
      <c r="B178" s="3">
        <v>0</v>
      </c>
    </row>
    <row r="179" spans="1:2">
      <c r="A179" s="3">
        <v>178</v>
      </c>
      <c r="B179" s="3">
        <v>0</v>
      </c>
    </row>
    <row r="180" spans="1:2">
      <c r="A180" s="3">
        <v>179</v>
      </c>
      <c r="B180" s="3">
        <v>0</v>
      </c>
    </row>
    <row r="181" spans="1:2">
      <c r="A181" s="3">
        <v>180</v>
      </c>
      <c r="B181" s="3">
        <v>0</v>
      </c>
    </row>
    <row r="182" spans="1:2">
      <c r="A182" s="3">
        <v>181</v>
      </c>
      <c r="B182" s="3">
        <v>0</v>
      </c>
    </row>
    <row r="183" spans="1:2">
      <c r="A183" s="3">
        <v>182</v>
      </c>
      <c r="B183" s="3">
        <v>0</v>
      </c>
    </row>
    <row r="184" spans="1:2">
      <c r="A184" s="3">
        <v>183</v>
      </c>
      <c r="B184" s="3">
        <v>0</v>
      </c>
    </row>
    <row r="185" spans="1:2">
      <c r="A185" s="3">
        <v>184</v>
      </c>
      <c r="B185" s="3">
        <v>0</v>
      </c>
    </row>
    <row r="186" spans="1:2">
      <c r="A186" s="3">
        <v>185</v>
      </c>
      <c r="B186" s="3">
        <v>1</v>
      </c>
    </row>
    <row r="187" spans="1:2">
      <c r="A187" s="3">
        <v>186</v>
      </c>
      <c r="B187" s="3">
        <v>0</v>
      </c>
    </row>
    <row r="188" spans="1:2">
      <c r="A188" s="3">
        <v>187</v>
      </c>
      <c r="B188" s="3">
        <v>0</v>
      </c>
    </row>
    <row r="189" spans="1:2">
      <c r="A189" s="3">
        <v>188</v>
      </c>
      <c r="B189" s="3">
        <v>0</v>
      </c>
    </row>
    <row r="190" spans="1:2">
      <c r="A190" s="3">
        <v>189</v>
      </c>
      <c r="B190" s="3">
        <v>0</v>
      </c>
    </row>
    <row r="191" spans="1:2">
      <c r="A191" s="3">
        <v>190</v>
      </c>
      <c r="B191" s="3">
        <v>0</v>
      </c>
    </row>
    <row r="192" spans="1:2">
      <c r="A192" s="3">
        <v>191</v>
      </c>
      <c r="B192" s="3">
        <v>0</v>
      </c>
    </row>
    <row r="193" spans="1:2">
      <c r="A193" s="3">
        <v>192</v>
      </c>
      <c r="B193" s="3">
        <v>0</v>
      </c>
    </row>
    <row r="194" spans="1:2">
      <c r="A194" s="3">
        <v>193</v>
      </c>
      <c r="B194" s="3">
        <v>0</v>
      </c>
    </row>
    <row r="195" spans="1:2">
      <c r="A195" s="3">
        <v>194</v>
      </c>
      <c r="B195" s="3">
        <v>3</v>
      </c>
    </row>
    <row r="196" spans="1:2">
      <c r="A196" s="3">
        <v>195</v>
      </c>
      <c r="B196" s="3">
        <v>0</v>
      </c>
    </row>
    <row r="197" spans="1:2">
      <c r="A197" s="3">
        <v>196</v>
      </c>
      <c r="B197" s="3">
        <v>0</v>
      </c>
    </row>
    <row r="198" spans="1:2">
      <c r="A198" s="3">
        <v>197</v>
      </c>
      <c r="B198" s="3">
        <v>0</v>
      </c>
    </row>
    <row r="199" spans="1:2">
      <c r="A199" s="3">
        <v>198</v>
      </c>
      <c r="B199" s="3">
        <v>0</v>
      </c>
    </row>
    <row r="200" spans="1:2">
      <c r="A200" s="3">
        <v>199</v>
      </c>
      <c r="B200" s="3">
        <v>0</v>
      </c>
    </row>
    <row r="201" spans="1:2">
      <c r="A201" s="3">
        <v>200</v>
      </c>
      <c r="B201" s="3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Jones Egydio</dc:creator>
  <cp:keywords/>
  <dc:description/>
  <cp:lastModifiedBy>Jones Eduardo Egydio</cp:lastModifiedBy>
  <cp:revision/>
  <dcterms:created xsi:type="dcterms:W3CDTF">2017-04-19T18:22:42Z</dcterms:created>
  <dcterms:modified xsi:type="dcterms:W3CDTF">2023-05-22T22:12:41Z</dcterms:modified>
  <cp:category/>
  <cp:contentStatus/>
</cp:coreProperties>
</file>